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e28fe5e73b7d58/Code Projects/dcss-ai-wrapper/models/"/>
    </mc:Choice>
  </mc:AlternateContent>
  <xr:revisionPtr revIDLastSave="89" documentId="8_{4B1E9A8A-F23B-4E52-8155-A40DE090198E}" xr6:coauthVersionLast="47" xr6:coauthVersionMax="47" xr10:uidLastSave="{8D82510D-BF94-4BF3-9B38-6F9BC717C70A}"/>
  <bookViews>
    <workbookView xWindow="18705" yWindow="3735" windowWidth="31455" windowHeight="15435" activeTab="1" xr2:uid="{5C052992-BA14-4E63-B755-78C10F0D6DBE}"/>
  </bookViews>
  <sheets>
    <sheet name="spells" sheetId="1" r:id="rId1"/>
    <sheet name="skills" sheetId="2" r:id="rId2"/>
    <sheet name="Sheet1" sheetId="6" r:id="rId3"/>
    <sheet name="abilities" sheetId="3" r:id="rId4"/>
    <sheet name="potions_scrolls" sheetId="4" r:id="rId5"/>
    <sheet name="god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" i="2"/>
  <c r="U6" i="1"/>
  <c r="U7" i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5" i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1" i="5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19" i="4"/>
  <c r="D1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2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4" i="1"/>
  <c r="R5" i="1"/>
  <c r="R6" i="1"/>
  <c r="R7" i="1"/>
  <c r="R8" i="1"/>
  <c r="R9" i="1"/>
  <c r="R10" i="1"/>
  <c r="R11" i="1"/>
  <c r="R12" i="1"/>
  <c r="R1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3" i="1"/>
  <c r="N4" i="1"/>
  <c r="O4" i="1" s="1"/>
  <c r="P4" i="1" s="1"/>
  <c r="N5" i="1"/>
  <c r="O5" i="1" s="1"/>
  <c r="P5" i="1" s="1"/>
  <c r="N6" i="1"/>
  <c r="O6" i="1" s="1"/>
  <c r="P6" i="1" s="1"/>
  <c r="N7" i="1"/>
  <c r="O7" i="1" s="1"/>
  <c r="P7" i="1" s="1"/>
  <c r="N8" i="1"/>
  <c r="O8" i="1" s="1"/>
  <c r="P8" i="1" s="1"/>
  <c r="N9" i="1"/>
  <c r="O9" i="1" s="1"/>
  <c r="P9" i="1" s="1"/>
  <c r="N10" i="1"/>
  <c r="O10" i="1" s="1"/>
  <c r="P10" i="1" s="1"/>
  <c r="N11" i="1"/>
  <c r="O11" i="1" s="1"/>
  <c r="P11" i="1" s="1"/>
  <c r="N12" i="1"/>
  <c r="O12" i="1" s="1"/>
  <c r="P12" i="1" s="1"/>
  <c r="N13" i="1"/>
  <c r="O13" i="1" s="1"/>
  <c r="P13" i="1" s="1"/>
  <c r="N14" i="1"/>
  <c r="O14" i="1" s="1"/>
  <c r="P14" i="1" s="1"/>
  <c r="N15" i="1"/>
  <c r="O15" i="1" s="1"/>
  <c r="P15" i="1" s="1"/>
  <c r="N16" i="1"/>
  <c r="O16" i="1" s="1"/>
  <c r="P16" i="1" s="1"/>
  <c r="N17" i="1"/>
  <c r="O17" i="1" s="1"/>
  <c r="P17" i="1" s="1"/>
  <c r="N18" i="1"/>
  <c r="O18" i="1" s="1"/>
  <c r="P18" i="1" s="1"/>
  <c r="N19" i="1"/>
  <c r="O19" i="1" s="1"/>
  <c r="P19" i="1" s="1"/>
  <c r="N20" i="1"/>
  <c r="O20" i="1" s="1"/>
  <c r="P20" i="1" s="1"/>
  <c r="N21" i="1"/>
  <c r="O21" i="1" s="1"/>
  <c r="P21" i="1" s="1"/>
  <c r="N22" i="1"/>
  <c r="O22" i="1" s="1"/>
  <c r="P22" i="1" s="1"/>
  <c r="N23" i="1"/>
  <c r="O23" i="1" s="1"/>
  <c r="P23" i="1" s="1"/>
  <c r="N24" i="1"/>
  <c r="O24" i="1" s="1"/>
  <c r="P24" i="1" s="1"/>
  <c r="N25" i="1"/>
  <c r="O25" i="1" s="1"/>
  <c r="P25" i="1" s="1"/>
  <c r="N26" i="1"/>
  <c r="O26" i="1" s="1"/>
  <c r="P26" i="1" s="1"/>
  <c r="N27" i="1"/>
  <c r="O27" i="1" s="1"/>
  <c r="P27" i="1" s="1"/>
  <c r="N28" i="1"/>
  <c r="O28" i="1" s="1"/>
  <c r="P28" i="1" s="1"/>
  <c r="N29" i="1"/>
  <c r="O29" i="1" s="1"/>
  <c r="P29" i="1" s="1"/>
  <c r="N30" i="1"/>
  <c r="O30" i="1" s="1"/>
  <c r="P30" i="1" s="1"/>
  <c r="N31" i="1"/>
  <c r="O31" i="1" s="1"/>
  <c r="P31" i="1" s="1"/>
  <c r="N32" i="1"/>
  <c r="O32" i="1" s="1"/>
  <c r="P32" i="1" s="1"/>
  <c r="N33" i="1"/>
  <c r="O33" i="1" s="1"/>
  <c r="P33" i="1" s="1"/>
  <c r="N34" i="1"/>
  <c r="O34" i="1" s="1"/>
  <c r="P34" i="1" s="1"/>
  <c r="N35" i="1"/>
  <c r="O35" i="1" s="1"/>
  <c r="P35" i="1" s="1"/>
  <c r="N36" i="1"/>
  <c r="O36" i="1" s="1"/>
  <c r="P36" i="1" s="1"/>
  <c r="N37" i="1"/>
  <c r="O37" i="1" s="1"/>
  <c r="P37" i="1" s="1"/>
  <c r="N38" i="1"/>
  <c r="O38" i="1" s="1"/>
  <c r="P38" i="1" s="1"/>
  <c r="N39" i="1"/>
  <c r="O39" i="1" s="1"/>
  <c r="P39" i="1" s="1"/>
  <c r="N40" i="1"/>
  <c r="O40" i="1" s="1"/>
  <c r="P40" i="1" s="1"/>
  <c r="N41" i="1"/>
  <c r="O41" i="1" s="1"/>
  <c r="P41" i="1" s="1"/>
  <c r="N42" i="1"/>
  <c r="O42" i="1" s="1"/>
  <c r="P42" i="1" s="1"/>
  <c r="N43" i="1"/>
  <c r="O43" i="1" s="1"/>
  <c r="P43" i="1" s="1"/>
  <c r="N44" i="1"/>
  <c r="O44" i="1" s="1"/>
  <c r="P44" i="1" s="1"/>
  <c r="N45" i="1"/>
  <c r="O45" i="1" s="1"/>
  <c r="P45" i="1" s="1"/>
  <c r="N46" i="1"/>
  <c r="O46" i="1" s="1"/>
  <c r="P46" i="1" s="1"/>
  <c r="N47" i="1"/>
  <c r="O47" i="1" s="1"/>
  <c r="P47" i="1" s="1"/>
  <c r="N48" i="1"/>
  <c r="O48" i="1" s="1"/>
  <c r="P48" i="1" s="1"/>
  <c r="N49" i="1"/>
  <c r="O49" i="1" s="1"/>
  <c r="P49" i="1" s="1"/>
  <c r="N50" i="1"/>
  <c r="O50" i="1" s="1"/>
  <c r="P50" i="1" s="1"/>
  <c r="N51" i="1"/>
  <c r="O51" i="1" s="1"/>
  <c r="P51" i="1" s="1"/>
  <c r="N52" i="1"/>
  <c r="O52" i="1" s="1"/>
  <c r="P52" i="1" s="1"/>
  <c r="N53" i="1"/>
  <c r="O53" i="1" s="1"/>
  <c r="P53" i="1" s="1"/>
  <c r="N54" i="1"/>
  <c r="O54" i="1" s="1"/>
  <c r="P54" i="1" s="1"/>
  <c r="N55" i="1"/>
  <c r="O55" i="1" s="1"/>
  <c r="P55" i="1" s="1"/>
  <c r="N56" i="1"/>
  <c r="O56" i="1" s="1"/>
  <c r="P56" i="1" s="1"/>
  <c r="N57" i="1"/>
  <c r="O57" i="1" s="1"/>
  <c r="P57" i="1" s="1"/>
  <c r="N58" i="1"/>
  <c r="O58" i="1" s="1"/>
  <c r="P58" i="1" s="1"/>
  <c r="N59" i="1"/>
  <c r="O59" i="1" s="1"/>
  <c r="P59" i="1" s="1"/>
  <c r="N60" i="1"/>
  <c r="O60" i="1" s="1"/>
  <c r="P60" i="1" s="1"/>
  <c r="N61" i="1"/>
  <c r="O61" i="1" s="1"/>
  <c r="P61" i="1" s="1"/>
  <c r="N62" i="1"/>
  <c r="O62" i="1" s="1"/>
  <c r="P62" i="1" s="1"/>
  <c r="N63" i="1"/>
  <c r="O63" i="1" s="1"/>
  <c r="P63" i="1" s="1"/>
  <c r="N64" i="1"/>
  <c r="O64" i="1" s="1"/>
  <c r="P64" i="1" s="1"/>
  <c r="N65" i="1"/>
  <c r="O65" i="1" s="1"/>
  <c r="P65" i="1" s="1"/>
  <c r="N66" i="1"/>
  <c r="O66" i="1" s="1"/>
  <c r="P66" i="1" s="1"/>
  <c r="N67" i="1"/>
  <c r="O67" i="1" s="1"/>
  <c r="P67" i="1" s="1"/>
  <c r="N68" i="1"/>
  <c r="O68" i="1" s="1"/>
  <c r="P68" i="1" s="1"/>
  <c r="N69" i="1"/>
  <c r="O69" i="1" s="1"/>
  <c r="P69" i="1" s="1"/>
  <c r="N70" i="1"/>
  <c r="O70" i="1" s="1"/>
  <c r="P70" i="1" s="1"/>
  <c r="N71" i="1"/>
  <c r="O71" i="1" s="1"/>
  <c r="P71" i="1" s="1"/>
  <c r="N72" i="1"/>
  <c r="O72" i="1" s="1"/>
  <c r="P72" i="1" s="1"/>
  <c r="N73" i="1"/>
  <c r="O73" i="1" s="1"/>
  <c r="P73" i="1" s="1"/>
  <c r="N74" i="1"/>
  <c r="O74" i="1" s="1"/>
  <c r="P74" i="1" s="1"/>
  <c r="N75" i="1"/>
  <c r="O75" i="1" s="1"/>
  <c r="P75" i="1" s="1"/>
  <c r="N76" i="1"/>
  <c r="O76" i="1" s="1"/>
  <c r="P76" i="1" s="1"/>
  <c r="N77" i="1"/>
  <c r="O77" i="1" s="1"/>
  <c r="P77" i="1" s="1"/>
  <c r="N78" i="1"/>
  <c r="O78" i="1" s="1"/>
  <c r="P78" i="1" s="1"/>
  <c r="N79" i="1"/>
  <c r="O79" i="1" s="1"/>
  <c r="P79" i="1" s="1"/>
  <c r="N80" i="1"/>
  <c r="O80" i="1" s="1"/>
  <c r="P80" i="1" s="1"/>
  <c r="N81" i="1"/>
  <c r="O81" i="1" s="1"/>
  <c r="P81" i="1" s="1"/>
  <c r="N82" i="1"/>
  <c r="O82" i="1" s="1"/>
  <c r="P82" i="1" s="1"/>
  <c r="N83" i="1"/>
  <c r="O83" i="1" s="1"/>
  <c r="P83" i="1" s="1"/>
  <c r="N84" i="1"/>
  <c r="O84" i="1" s="1"/>
  <c r="P84" i="1" s="1"/>
  <c r="N85" i="1"/>
  <c r="O85" i="1" s="1"/>
  <c r="P85" i="1" s="1"/>
  <c r="N86" i="1"/>
  <c r="O86" i="1" s="1"/>
  <c r="P86" i="1" s="1"/>
  <c r="N87" i="1"/>
  <c r="O87" i="1" s="1"/>
  <c r="P87" i="1" s="1"/>
  <c r="N88" i="1"/>
  <c r="O88" i="1" s="1"/>
  <c r="P88" i="1" s="1"/>
  <c r="N89" i="1"/>
  <c r="O89" i="1" s="1"/>
  <c r="P89" i="1" s="1"/>
  <c r="N90" i="1"/>
  <c r="O90" i="1" s="1"/>
  <c r="P90" i="1" s="1"/>
  <c r="N91" i="1"/>
  <c r="O91" i="1" s="1"/>
  <c r="P91" i="1" s="1"/>
  <c r="N92" i="1"/>
  <c r="O92" i="1" s="1"/>
  <c r="P92" i="1" s="1"/>
  <c r="N93" i="1"/>
  <c r="O93" i="1" s="1"/>
  <c r="P93" i="1" s="1"/>
  <c r="N94" i="1"/>
  <c r="O94" i="1" s="1"/>
  <c r="P94" i="1" s="1"/>
  <c r="N95" i="1"/>
  <c r="O95" i="1" s="1"/>
  <c r="P95" i="1" s="1"/>
  <c r="N96" i="1"/>
  <c r="O96" i="1" s="1"/>
  <c r="P96" i="1" s="1"/>
  <c r="N97" i="1"/>
  <c r="O97" i="1" s="1"/>
  <c r="P97" i="1" s="1"/>
  <c r="N98" i="1"/>
  <c r="O98" i="1" s="1"/>
  <c r="P98" i="1" s="1"/>
  <c r="N99" i="1"/>
  <c r="O99" i="1" s="1"/>
  <c r="P99" i="1" s="1"/>
  <c r="N100" i="1"/>
  <c r="O100" i="1" s="1"/>
  <c r="P100" i="1" s="1"/>
  <c r="N101" i="1"/>
  <c r="O101" i="1" s="1"/>
  <c r="P101" i="1" s="1"/>
  <c r="N102" i="1"/>
  <c r="O102" i="1" s="1"/>
  <c r="P102" i="1" s="1"/>
  <c r="N103" i="1"/>
  <c r="O103" i="1" s="1"/>
  <c r="P103" i="1" s="1"/>
  <c r="N104" i="1"/>
  <c r="O104" i="1" s="1"/>
  <c r="P104" i="1" s="1"/>
  <c r="N105" i="1"/>
  <c r="O105" i="1" s="1"/>
  <c r="P105" i="1" s="1"/>
  <c r="N106" i="1"/>
  <c r="O106" i="1" s="1"/>
  <c r="P106" i="1" s="1"/>
  <c r="N107" i="1"/>
  <c r="O107" i="1" s="1"/>
  <c r="P107" i="1" s="1"/>
  <c r="N108" i="1"/>
  <c r="O108" i="1" s="1"/>
  <c r="P108" i="1" s="1"/>
  <c r="N109" i="1"/>
  <c r="O109" i="1" s="1"/>
  <c r="P109" i="1" s="1"/>
  <c r="N110" i="1"/>
  <c r="O110" i="1" s="1"/>
  <c r="P110" i="1" s="1"/>
  <c r="N111" i="1"/>
  <c r="O111" i="1" s="1"/>
  <c r="P111" i="1" s="1"/>
  <c r="N112" i="1"/>
  <c r="O112" i="1" s="1"/>
  <c r="P112" i="1" s="1"/>
  <c r="N113" i="1"/>
  <c r="O113" i="1" s="1"/>
  <c r="P113" i="1" s="1"/>
  <c r="N114" i="1"/>
  <c r="O114" i="1" s="1"/>
  <c r="P114" i="1" s="1"/>
  <c r="N115" i="1"/>
  <c r="O115" i="1" s="1"/>
  <c r="P115" i="1" s="1"/>
  <c r="N116" i="1"/>
  <c r="O116" i="1" s="1"/>
  <c r="P116" i="1" s="1"/>
  <c r="N117" i="1"/>
  <c r="O117" i="1" s="1"/>
  <c r="P117" i="1" s="1"/>
  <c r="N118" i="1"/>
  <c r="O118" i="1" s="1"/>
  <c r="P118" i="1" s="1"/>
  <c r="N119" i="1"/>
  <c r="O119" i="1" s="1"/>
  <c r="P119" i="1" s="1"/>
  <c r="N120" i="1"/>
  <c r="O120" i="1" s="1"/>
  <c r="P120" i="1" s="1"/>
  <c r="N3" i="1"/>
  <c r="O3" i="1" s="1"/>
  <c r="P3" i="1" s="1"/>
</calcChain>
</file>

<file path=xl/sharedStrings.xml><?xml version="1.0" encoding="utf-8"?>
<sst xmlns="http://schemas.openxmlformats.org/spreadsheetml/2006/main" count="1153" uniqueCount="830">
  <si>
    <t>Icon</t>
  </si>
  <si>
    <t>Name</t>
  </si>
  <si>
    <t>Schools</t>
  </si>
  <si>
    <t>Level</t>
  </si>
  <si>
    <t>Power</t>
  </si>
  <si>
    <t>cap</t>
  </si>
  <si>
    <t>Range</t>
  </si>
  <si>
    <t>Noise</t>
  </si>
  <si>
    <t>Flags</t>
  </si>
  <si>
    <t>Absolute Zero</t>
  </si>
  <si>
    <t>Ice</t>
  </si>
  <si>
    <t>No ghost</t>
  </si>
  <si>
    <t>Agony</t>
  </si>
  <si>
    <t>Necromancy</t>
  </si>
  <si>
    <t>Dir or target, Needs tracer, Not self, Will check</t>
  </si>
  <si>
    <t>Airstrike</t>
  </si>
  <si>
    <t>Air</t>
  </si>
  <si>
    <t>LOS</t>
  </si>
  <si>
    <t>Not self, Target</t>
  </si>
  <si>
    <t>Alistair's Intoxication</t>
  </si>
  <si>
    <t>Poison/Transmutation</t>
  </si>
  <si>
    <t>Animate Dead</t>
  </si>
  <si>
    <t>N/A</t>
  </si>
  <si>
    <t>Area, Neutral, Utility</t>
  </si>
  <si>
    <t>Animate Skeleton</t>
  </si>
  <si>
    <t>Utility</t>
  </si>
  <si>
    <t>Apportation</t>
  </si>
  <si>
    <t>Translocation</t>
  </si>
  <si>
    <t>Not self, Obj, Target</t>
  </si>
  <si>
    <t>Aura of Abjuration</t>
  </si>
  <si>
    <t>Summoning</t>
  </si>
  <si>
    <t>Area, Escape, Neutral</t>
  </si>
  <si>
    <t>Beastly Appendage</t>
  </si>
  <si>
    <t>Transmutation</t>
  </si>
  <si>
    <t>Chaotic, Helpful</t>
  </si>
  <si>
    <t>Blade Hands</t>
  </si>
  <si>
    <t>Chaotic, Helpful, Utility</t>
  </si>
  <si>
    <t>Blink</t>
  </si>
  <si>
    <t>Emergency, Escape, Selfench, Utility</t>
  </si>
  <si>
    <t>Bolt of Magma</t>
  </si>
  <si>
    <t>Conjuration/Earth/Fire</t>
  </si>
  <si>
    <t>Dir or target, Needs tracer</t>
  </si>
  <si>
    <t>Borgnjor's Revivification</t>
  </si>
  <si>
    <t>Borgnjor's Vile Clutch</t>
  </si>
  <si>
    <t>Earth/Necromancy</t>
  </si>
  <si>
    <t>Call Canine Familiar</t>
  </si>
  <si>
    <t>Call Imp</t>
  </si>
  <si>
    <t>Selfench, Unholy</t>
  </si>
  <si>
    <t>Cause Fear</t>
  </si>
  <si>
    <t>Hexes</t>
  </si>
  <si>
    <t>Area, Will check</t>
  </si>
  <si>
    <t>Chain Lightning</t>
  </si>
  <si>
    <t>Air/Conjuration</t>
  </si>
  <si>
    <t>Area</t>
  </si>
  <si>
    <t>Confusing Touch</t>
  </si>
  <si>
    <t>Conjure Ball Lightning</t>
  </si>
  <si>
    <t>Selfench</t>
  </si>
  <si>
    <t>Conjure Flame</t>
  </si>
  <si>
    <t>Conjuration/Fire</t>
  </si>
  <si>
    <t>Controlled Blink</t>
  </si>
  <si>
    <t>Emergency, Escape, Utility</t>
  </si>
  <si>
    <t>Corona</t>
  </si>
  <si>
    <t>Corpse Rot</t>
  </si>
  <si>
    <t>Area, Neutral, Unclean</t>
  </si>
  <si>
    <t>Dazzling Flash</t>
  </si>
  <si>
    <t>Conjuration/Hexes</t>
  </si>
  <si>
    <t>Area, No ghost</t>
  </si>
  <si>
    <t>Death Channel</t>
  </si>
  <si>
    <t>Helpful, Utility</t>
  </si>
  <si>
    <t>Death's Door</t>
  </si>
  <si>
    <t>Charms/Necromancy</t>
  </si>
  <si>
    <t>Emergency, No ghost, Utility</t>
  </si>
  <si>
    <t>Discord</t>
  </si>
  <si>
    <t>Area, Hasty</t>
  </si>
  <si>
    <t>Disjunction</t>
  </si>
  <si>
    <t>Escape, Utility</t>
  </si>
  <si>
    <t>Dispel Undead</t>
  </si>
  <si>
    <t>Dispersal</t>
  </si>
  <si>
    <t>Area, Escape</t>
  </si>
  <si>
    <t>Dragon Form</t>
  </si>
  <si>
    <t>Dragon's Call</t>
  </si>
  <si>
    <t>Ensorcelled Hibernation</t>
  </si>
  <si>
    <t>Hexes/Ice</t>
  </si>
  <si>
    <t>Eringya's Noxious Bog</t>
  </si>
  <si>
    <t>Excruciating Wounds</t>
  </si>
  <si>
    <t>Helpful</t>
  </si>
  <si>
    <t>Fire Storm</t>
  </si>
  <si>
    <t>Area, Needs tracer, Target</t>
  </si>
  <si>
    <t>Fireball</t>
  </si>
  <si>
    <t>Foxfire</t>
  </si>
  <si>
    <t>Freeze</t>
  </si>
  <si>
    <t>Dir or target, Not self</t>
  </si>
  <si>
    <t>Freezing Cloud</t>
  </si>
  <si>
    <t>Air/Conjuration/Ice</t>
  </si>
  <si>
    <t>Area, Cloud, Needs tracer, Target</t>
  </si>
  <si>
    <t>Frozen Ramparts</t>
  </si>
  <si>
    <t>Fulminant Prism</t>
  </si>
  <si>
    <t>Area, Not self, Target</t>
  </si>
  <si>
    <t>Gell's Gravitas</t>
  </si>
  <si>
    <t>Needs tracer, Not self, Target</t>
  </si>
  <si>
    <t>Hailstorm</t>
  </si>
  <si>
    <t>Conjuration/Ice</t>
  </si>
  <si>
    <t>Haunt</t>
  </si>
  <si>
    <t>Necromancy/Summoning</t>
  </si>
  <si>
    <t>Mons abjure, Not self, Target</t>
  </si>
  <si>
    <t>Hydra Form</t>
  </si>
  <si>
    <t>Ice Form</t>
  </si>
  <si>
    <t>Ice/Transmutation</t>
  </si>
  <si>
    <t>Ignite Poison</t>
  </si>
  <si>
    <t>Fire/Poison/Transmutation</t>
  </si>
  <si>
    <t>Ignition</t>
  </si>
  <si>
    <t>Fire</t>
  </si>
  <si>
    <t>Infestation</t>
  </si>
  <si>
    <t>Target, Unclean</t>
  </si>
  <si>
    <t>Infusion</t>
  </si>
  <si>
    <t>Charms</t>
  </si>
  <si>
    <t>Inner Flame</t>
  </si>
  <si>
    <t>Fire/Hexes</t>
  </si>
  <si>
    <t>Dir or target, Neutral, Not self, Will check</t>
  </si>
  <si>
    <t>Invisibility</t>
  </si>
  <si>
    <t>Dir or target, Emergency, Helpful, Needs tracer, Selfench</t>
  </si>
  <si>
    <t>Iron Shot</t>
  </si>
  <si>
    <t>Conjuration/Earth</t>
  </si>
  <si>
    <t>Irradiate</t>
  </si>
  <si>
    <t>Conjuration/Transmutation</t>
  </si>
  <si>
    <t>Area, Chaotic</t>
  </si>
  <si>
    <t>Iskenderun's Battlesphere</t>
  </si>
  <si>
    <t>Charms/Conjuration</t>
  </si>
  <si>
    <t>Iskenderun's Mystic Blast</t>
  </si>
  <si>
    <t>Conjuration/Translocation</t>
  </si>
  <si>
    <t>Leda's Liquefaction</t>
  </si>
  <si>
    <t>Earth/Hexes</t>
  </si>
  <si>
    <t>Lee's Rapid Deconstruction</t>
  </si>
  <si>
    <t>Earth</t>
  </si>
  <si>
    <t>Target</t>
  </si>
  <si>
    <t>Lehudib's Crystal Spear</t>
  </si>
  <si>
    <t>Lesser Beckoning</t>
  </si>
  <si>
    <t>Dir or target, Needs tracer, Not self</t>
  </si>
  <si>
    <t>Lightning Bolt</t>
  </si>
  <si>
    <t>Magic Dart</t>
  </si>
  <si>
    <t>Conjuration</t>
  </si>
  <si>
    <t>Malign Gateway</t>
  </si>
  <si>
    <t>Summoning/Translocation</t>
  </si>
  <si>
    <t>Chaotic, Unholy</t>
  </si>
  <si>
    <t>Mephitic Cloud</t>
  </si>
  <si>
    <t>Air/Conjuration/Poison</t>
  </si>
  <si>
    <t>Area, Cloud, Dir or target, Needs tracer</t>
  </si>
  <si>
    <t>Metabolic Englaciation</t>
  </si>
  <si>
    <t>Monstrous Menagerie</t>
  </si>
  <si>
    <t>Mons abjure</t>
  </si>
  <si>
    <t>Necromutation</t>
  </si>
  <si>
    <t>Necromancy/Transmutation</t>
  </si>
  <si>
    <t>Olgreb's Toxic Radiance</t>
  </si>
  <si>
    <t>Poison</t>
  </si>
  <si>
    <t>Orb of Destruction</t>
  </si>
  <si>
    <t>Ozocubu's Armour</t>
  </si>
  <si>
    <t>Charms/Ice</t>
  </si>
  <si>
    <t>Ozocubu's Refrigeration</t>
  </si>
  <si>
    <t>Pain</t>
  </si>
  <si>
    <t>Dir or target, Needs tracer, Will check</t>
  </si>
  <si>
    <t>Passage of Golubria</t>
  </si>
  <si>
    <t>Escape, Neutral, Selfench, Target</t>
  </si>
  <si>
    <t>Passwall</t>
  </si>
  <si>
    <t>Earth/Transmutation</t>
  </si>
  <si>
    <t>Dir, Escape, Not self, Utility</t>
  </si>
  <si>
    <t>Petrify</t>
  </si>
  <si>
    <t>Poisonous Vapours</t>
  </si>
  <si>
    <t>Air/Poison</t>
  </si>
  <si>
    <t>Portal Projectile</t>
  </si>
  <si>
    <t>Hexes/Translocation</t>
  </si>
  <si>
    <t>Recall</t>
  </si>
  <si>
    <t>Ring of Flames</t>
  </si>
  <si>
    <t>Charms/Fire</t>
  </si>
  <si>
    <t>Sandblast</t>
  </si>
  <si>
    <t>Searing Ray</t>
  </si>
  <si>
    <t>Shadow Creatures</t>
  </si>
  <si>
    <t>Shatter</t>
  </si>
  <si>
    <t>Shock</t>
  </si>
  <si>
    <t>Shroud of Golubria</t>
  </si>
  <si>
    <t>Charms/Translocation</t>
  </si>
  <si>
    <t>Silence</t>
  </si>
  <si>
    <t>Air/Hexes</t>
  </si>
  <si>
    <t>Simulacrum</t>
  </si>
  <si>
    <t>Ice/Necromancy</t>
  </si>
  <si>
    <t>Slow</t>
  </si>
  <si>
    <t>Song of Slaying</t>
  </si>
  <si>
    <t>Spectral Weapon</t>
  </si>
  <si>
    <t>Charms/Hexes</t>
  </si>
  <si>
    <t>No ghost, Selfench, Utility</t>
  </si>
  <si>
    <t>Spellforged Servitor</t>
  </si>
  <si>
    <t>Conjuration/Summoning</t>
  </si>
  <si>
    <t>Spider Form</t>
  </si>
  <si>
    <t>Starburst</t>
  </si>
  <si>
    <t>Static Discharge</t>
  </si>
  <si>
    <t>Statue Form</t>
  </si>
  <si>
    <t>Sticks to Snakes</t>
  </si>
  <si>
    <t>Sticky Flame</t>
  </si>
  <si>
    <t>Sting</t>
  </si>
  <si>
    <t>Stone Arrow</t>
  </si>
  <si>
    <t>Sublimation of Blood</t>
  </si>
  <si>
    <t>Summon Demon</t>
  </si>
  <si>
    <t>Mons abjure, Selfench, Unholy</t>
  </si>
  <si>
    <t>Summon Forest</t>
  </si>
  <si>
    <t>Summon Greater Demon</t>
  </si>
  <si>
    <t>Summon Guardian Golem</t>
  </si>
  <si>
    <t>Hexes/Summoning</t>
  </si>
  <si>
    <t>Summon Horrible Things</t>
  </si>
  <si>
    <t>Chaotic, Mons abjure, Unholy</t>
  </si>
  <si>
    <t>Summon Hydra</t>
  </si>
  <si>
    <t>Summon Ice Beast</t>
  </si>
  <si>
    <t>Ice/Summoning</t>
  </si>
  <si>
    <t>Summon Lightning Spire</t>
  </si>
  <si>
    <t>Air/Summoning</t>
  </si>
  <si>
    <t>Summon Mana Viper</t>
  </si>
  <si>
    <t>Summon Small Mammal</t>
  </si>
  <si>
    <t>Swiftness</t>
  </si>
  <si>
    <t>Air/Charms</t>
  </si>
  <si>
    <t>Hasty, Selfench, Utility</t>
  </si>
  <si>
    <t>Teleport Other</t>
  </si>
  <si>
    <t>Dir or target, Emergency, Escape, Needs tracer, Not self, Will check</t>
  </si>
  <si>
    <t>Tornado</t>
  </si>
  <si>
    <t>Tukima's Dance</t>
  </si>
  <si>
    <t>Vampiric Draining</t>
  </si>
  <si>
    <t>Dir or target, Emergency, Not self, Selfench</t>
  </si>
  <si>
    <t>Yara's Violent Unravelling</t>
  </si>
  <si>
    <t>Hexes/Transmutation</t>
  </si>
  <si>
    <t>Chaotic, Dir or target, Needs tracer, No ghost</t>
  </si>
  <si>
    <t>Final PDDL Name</t>
  </si>
  <si>
    <t>Is Targetable Spell?</t>
  </si>
  <si>
    <t>PDDL Spell fact</t>
  </si>
  <si>
    <t>(target_based_spell absolute_zero)</t>
  </si>
  <si>
    <t>(target_based_spell agony)</t>
  </si>
  <si>
    <t>(target_based_spell airstrike)</t>
  </si>
  <si>
    <t>(non_target_based_spell alistairs_intoxication)</t>
  </si>
  <si>
    <t>(non_target_based_spell animate_dead)</t>
  </si>
  <si>
    <t>(non_target_based_spell animate_skeleton)</t>
  </si>
  <si>
    <t>(target_based_spell apportation)</t>
  </si>
  <si>
    <t>(non_target_based_spell aura_of_abjuration)</t>
  </si>
  <si>
    <t>(non_target_based_spell beastly_appendage)</t>
  </si>
  <si>
    <t>(non_target_based_spell blade_hands)</t>
  </si>
  <si>
    <t>(non_target_based_spell blink)</t>
  </si>
  <si>
    <t>(target_based_spell bolt_of_magma)</t>
  </si>
  <si>
    <t>(non_target_based_spell borgnjors_revivification)</t>
  </si>
  <si>
    <t>(target_based_spell borgnjors_vile_clutch)</t>
  </si>
  <si>
    <t>(non_target_based_spell call_canine_familiar)</t>
  </si>
  <si>
    <t>(non_target_based_spell call_imp)</t>
  </si>
  <si>
    <t>(target_based_spell cause_fear)</t>
  </si>
  <si>
    <t>(non_target_based_spell chain_lightning)</t>
  </si>
  <si>
    <t>(non_target_based_spell confusing_touch)</t>
  </si>
  <si>
    <t>(non_target_based_spell conjure_ball_lightning)</t>
  </si>
  <si>
    <t>(non_target_based_spell conjure_flame)</t>
  </si>
  <si>
    <t>(non_target_based_spell controlled_blink)</t>
  </si>
  <si>
    <t>(target_based_spell corona)</t>
  </si>
  <si>
    <t>(non_target_based_spell corpse_rot)</t>
  </si>
  <si>
    <t>(target_based_spell dazzling_flash)</t>
  </si>
  <si>
    <t>(non_target_based_spell death_channel)</t>
  </si>
  <si>
    <t>(non_target_based_spell deaths_door)</t>
  </si>
  <si>
    <t>(non_target_based_spell discord)</t>
  </si>
  <si>
    <t>(non_target_based_spell disjunction)</t>
  </si>
  <si>
    <t>(target_based_spell dispel_undead)</t>
  </si>
  <si>
    <t>(target_based_spell dispersal)</t>
  </si>
  <si>
    <t>(non_target_based_spell dragon_form)</t>
  </si>
  <si>
    <t>(non_target_based_spell dragons_call)</t>
  </si>
  <si>
    <t>(target_based_spell ensorcelled_hibernation)</t>
  </si>
  <si>
    <t>(non_target_based_spell eringyas_noxious_bog)</t>
  </si>
  <si>
    <t>(non_target_based_spell excruciating_wounds)</t>
  </si>
  <si>
    <t>(target_based_spell fire_storm)</t>
  </si>
  <si>
    <t>(target_based_spell fireball)</t>
  </si>
  <si>
    <t>(non_target_based_spell foxfire)</t>
  </si>
  <si>
    <t>(target_based_spell freeze)</t>
  </si>
  <si>
    <t>(target_based_spell freezing_cloud)</t>
  </si>
  <si>
    <t>(target_based_spell frozen_ramparts)</t>
  </si>
  <si>
    <t>(target_based_spell fulminant_prism)</t>
  </si>
  <si>
    <t>(target_based_spell gells_gravitas)</t>
  </si>
  <si>
    <t>(target_based_spell hailstorm)</t>
  </si>
  <si>
    <t>(target_based_spell haunt)</t>
  </si>
  <si>
    <t>(non_target_based_spell hydra_form)</t>
  </si>
  <si>
    <t>(non_target_based_spell ice_form)</t>
  </si>
  <si>
    <t>(non_target_based_spell ignite_poison)</t>
  </si>
  <si>
    <t>(non_target_based_spell ignition)</t>
  </si>
  <si>
    <t>(target_based_spell infestation)</t>
  </si>
  <si>
    <t>(non_target_based_spell infusion)</t>
  </si>
  <si>
    <t>(target_based_spell inner_flame)</t>
  </si>
  <si>
    <t>(target_based_spell invisibility)</t>
  </si>
  <si>
    <t>(target_based_spell iron_shot)</t>
  </si>
  <si>
    <t>(target_based_spell irradiate)</t>
  </si>
  <si>
    <t>(non_target_based_spell iskenderuns_battlesphere)</t>
  </si>
  <si>
    <t>(target_based_spell iskenderuns_mystic_blast)</t>
  </si>
  <si>
    <t>(non_target_based_spell ledas_liquefaction)</t>
  </si>
  <si>
    <t>(target_based_spell lees_rapid_deconstruction)</t>
  </si>
  <si>
    <t>(target_based_spell lehudibs_crystal_spear)</t>
  </si>
  <si>
    <t>(target_based_spell lesser_beckoning)</t>
  </si>
  <si>
    <t>(target_based_spell lightning_bolt)</t>
  </si>
  <si>
    <t>(target_based_spell magic_dart)</t>
  </si>
  <si>
    <t>(non_target_based_spell malign_gateway)</t>
  </si>
  <si>
    <t>(target_based_spell mephitic_cloud)</t>
  </si>
  <si>
    <t>(non_target_based_spell metabolic_englaciation)</t>
  </si>
  <si>
    <t>(non_target_based_spell monstrous_menagerie)</t>
  </si>
  <si>
    <t>(non_target_based_spell necromutation)</t>
  </si>
  <si>
    <t>(non_target_based_spell olgrebs_toxic_radiance)</t>
  </si>
  <si>
    <t>(target_based_spell orb_of_destruction)</t>
  </si>
  <si>
    <t>(non_target_based_spell ozocubus_armour)</t>
  </si>
  <si>
    <t>(non_target_based_spell ozocubus_refrigeration)</t>
  </si>
  <si>
    <t>(target_based_spell pain)</t>
  </si>
  <si>
    <t>(target_based_spell passage_of_golubria)</t>
  </si>
  <si>
    <t>(target_based_spell passwall)</t>
  </si>
  <si>
    <t>(target_based_spell petrify)</t>
  </si>
  <si>
    <t>(target_based_spell poisonous_vapours)</t>
  </si>
  <si>
    <t>(non_target_based_spell portal_projectile)</t>
  </si>
  <si>
    <t>(non_target_based_spell recall)</t>
  </si>
  <si>
    <t>(non_target_based_spell ring_of_flames)</t>
  </si>
  <si>
    <t>(target_based_spell sandblast)</t>
  </si>
  <si>
    <t>(target_based_spell searing_ray)</t>
  </si>
  <si>
    <t>(non_target_based_spell shadow_creatures)</t>
  </si>
  <si>
    <t>(non_target_based_spell shatter)</t>
  </si>
  <si>
    <t>(target_based_spell shock)</t>
  </si>
  <si>
    <t>(non_target_based_spell shroud_of_golubria)</t>
  </si>
  <si>
    <t>(non_target_based_spell silence)</t>
  </si>
  <si>
    <t>(non_target_based_spell simulacrum)</t>
  </si>
  <si>
    <t>(target_based_spell slow)</t>
  </si>
  <si>
    <t>(non_target_based_spell song_of_slaying)</t>
  </si>
  <si>
    <t>(non_target_based_spell spectral_weapon)</t>
  </si>
  <si>
    <t>(non_target_based_spell spellforged_servitor)</t>
  </si>
  <si>
    <t>(non_target_based_spell spider_form)</t>
  </si>
  <si>
    <t>(target_based_spell starburst)</t>
  </si>
  <si>
    <t>(target_based_spell static_discharge)</t>
  </si>
  <si>
    <t>(non_target_based_spell statue_form)</t>
  </si>
  <si>
    <t>(non_target_based_spell sticks_to_snakes)</t>
  </si>
  <si>
    <t>(target_based_spell sticky_flame)</t>
  </si>
  <si>
    <t>(target_based_spell sting)</t>
  </si>
  <si>
    <t>(target_based_spell stone_arrow)</t>
  </si>
  <si>
    <t>(non_target_based_spell sublimation_of_blood)</t>
  </si>
  <si>
    <t>(non_target_based_spell summon_demon)</t>
  </si>
  <si>
    <t>(non_target_based_spell summon_forest)</t>
  </si>
  <si>
    <t>(non_target_based_spell summon_greater_demon)</t>
  </si>
  <si>
    <t>(non_target_based_spell summon_guardian_golem)</t>
  </si>
  <si>
    <t>(non_target_based_spell summon_horrible_things)</t>
  </si>
  <si>
    <t>(non_target_based_spell summon_hydra)</t>
  </si>
  <si>
    <t>(non_target_based_spell summon_ice_beast)</t>
  </si>
  <si>
    <t>(target_based_spell summon_lightning_spire)</t>
  </si>
  <si>
    <t>(non_target_based_spell summon_mana_viper)</t>
  </si>
  <si>
    <t>(non_target_based_spell summon_small_mammal)</t>
  </si>
  <si>
    <t>(non_target_based_spell swiftness)</t>
  </si>
  <si>
    <t>(target_based_spell teleport_other)</t>
  </si>
  <si>
    <t>(target_based_spell tornado)</t>
  </si>
  <si>
    <t>(target_based_spell tukimas_dance)</t>
  </si>
  <si>
    <t>(target_based_spell vampiric_draining)</t>
  </si>
  <si>
    <t>(target_based_spell yaras_violent_unravelling)</t>
  </si>
  <si>
    <t>Skill</t>
  </si>
  <si>
    <t>Level 1-7</t>
  </si>
  <si>
    <t>Level 8-14</t>
  </si>
  <si>
    <t>Level 15-20</t>
  </si>
  <si>
    <t>Level 21-26</t>
  </si>
  <si>
    <t>Level 27</t>
  </si>
  <si>
    <t>Fighting</t>
  </si>
  <si>
    <t>Skirmisher</t>
  </si>
  <si>
    <t>Fighter</t>
  </si>
  <si>
    <t>Warrior</t>
  </si>
  <si>
    <t>Slayer</t>
  </si>
  <si>
    <t>Conqueror</t>
  </si>
  <si>
    <t>Long Blades</t>
  </si>
  <si>
    <t>Slasher</t>
  </si>
  <si>
    <t>Carver</t>
  </si>
  <si>
    <t>Fencer</t>
  </si>
  <si>
    <t>Foo Blade</t>
  </si>
  <si>
    <t>Swordmaster</t>
  </si>
  <si>
    <t>Short Blades</t>
  </si>
  <si>
    <t>Cutter</t>
  </si>
  <si>
    <t>Slicer</t>
  </si>
  <si>
    <t>Swashbuckler</t>
  </si>
  <si>
    <t>Cutthroat</t>
  </si>
  <si>
    <t>Politician</t>
  </si>
  <si>
    <t>Axes</t>
  </si>
  <si>
    <t>Chopper</t>
  </si>
  <si>
    <t>Cleaver</t>
  </si>
  <si>
    <t>Severer</t>
  </si>
  <si>
    <t>Executioner</t>
  </si>
  <si>
    <t>Axe Maniac</t>
  </si>
  <si>
    <t>Maces &amp; Flails</t>
  </si>
  <si>
    <t>Cudgeler</t>
  </si>
  <si>
    <t>Basher</t>
  </si>
  <si>
    <t>Bludgeoner</t>
  </si>
  <si>
    <t>Shatterer</t>
  </si>
  <si>
    <t>Skullcrusher</t>
  </si>
  <si>
    <t>Polearms</t>
  </si>
  <si>
    <t>Poker</t>
  </si>
  <si>
    <t>Spear-Bearer</t>
  </si>
  <si>
    <t>Impaler</t>
  </si>
  <si>
    <t>Phalangite</t>
  </si>
  <si>
    <t>Foo Porcupine</t>
  </si>
  <si>
    <t>Staves</t>
  </si>
  <si>
    <t>Twirler</t>
  </si>
  <si>
    <t>Cruncher</t>
  </si>
  <si>
    <t>Stickfighter</t>
  </si>
  <si>
    <t>Pulveriser</t>
  </si>
  <si>
    <t>Chief of Staff</t>
  </si>
  <si>
    <t>Unarmed Combat*</t>
  </si>
  <si>
    <t>Insei/Ruffian</t>
  </si>
  <si>
    <t>Martial Artist/Grappler</t>
  </si>
  <si>
    <t>Black Belt/Brawler</t>
  </si>
  <si>
    <t>Sensei/Wrestler</t>
  </si>
  <si>
    <t>Grand Master/Fooweight** Champion</t>
  </si>
  <si>
    <t>Bows</t>
  </si>
  <si>
    <t>Shooter</t>
  </si>
  <si>
    <t>Archer</t>
  </si>
  <si>
    <t>Marksfoo</t>
  </si>
  <si>
    <t>Crack Shot</t>
  </si>
  <si>
    <t>Merry Foo</t>
  </si>
  <si>
    <t>Crossbows</t>
  </si>
  <si>
    <t>Bolt Thrower</t>
  </si>
  <si>
    <t>Quickloader</t>
  </si>
  <si>
    <t>Sharpshooter</t>
  </si>
  <si>
    <t>Sniper</t>
  </si>
  <si>
    <t>Foo Arbalest</t>
  </si>
  <si>
    <t>Throwing</t>
  </si>
  <si>
    <t>Chucker</t>
  </si>
  <si>
    <t>Thrower</t>
  </si>
  <si>
    <t>Deadly Accurate</t>
  </si>
  <si>
    <t>Hawkeye</t>
  </si>
  <si>
    <t>Foo Ballista</t>
  </si>
  <si>
    <t>Slings</t>
  </si>
  <si>
    <t>Vandal</t>
  </si>
  <si>
    <t>Slinger</t>
  </si>
  <si>
    <t>Whirler</t>
  </si>
  <si>
    <t>Slingshot</t>
  </si>
  <si>
    <t>Foo Catapult</t>
  </si>
  <si>
    <t>Armour</t>
  </si>
  <si>
    <t>Covered</t>
  </si>
  <si>
    <t>Protected</t>
  </si>
  <si>
    <t>Tortoise</t>
  </si>
  <si>
    <t>Impregnable</t>
  </si>
  <si>
    <t>Invulnerable</t>
  </si>
  <si>
    <t>Dodging</t>
  </si>
  <si>
    <t>Ducker</t>
  </si>
  <si>
    <t>Nimble</t>
  </si>
  <si>
    <t>Spry</t>
  </si>
  <si>
    <t>Acrobat</t>
  </si>
  <si>
    <t>Intangible</t>
  </si>
  <si>
    <t>Shields</t>
  </si>
  <si>
    <t>Shield-Bearer</t>
  </si>
  <si>
    <t>Blocker</t>
  </si>
  <si>
    <t>Peltast</t>
  </si>
  <si>
    <t>Hoplite</t>
  </si>
  <si>
    <t>Foo Barricade</t>
  </si>
  <si>
    <t>Spellcasting</t>
  </si>
  <si>
    <t>Magician</t>
  </si>
  <si>
    <t>Thaumaturge</t>
  </si>
  <si>
    <t>Eclecticist</t>
  </si>
  <si>
    <t>Sorcerer</t>
  </si>
  <si>
    <t>Archmage</t>
  </si>
  <si>
    <t>Conjurations</t>
  </si>
  <si>
    <t>Conjurer</t>
  </si>
  <si>
    <t>Destroyer</t>
  </si>
  <si>
    <t>Devastator</t>
  </si>
  <si>
    <t>Ruinous</t>
  </si>
  <si>
    <t>Annihilator</t>
  </si>
  <si>
    <t>Vexing</t>
  </si>
  <si>
    <t>Jinx</t>
  </si>
  <si>
    <t>Bewitcher</t>
  </si>
  <si>
    <t>Maledictor</t>
  </si>
  <si>
    <t>Spellbinder</t>
  </si>
  <si>
    <t>Charmwright</t>
  </si>
  <si>
    <t>Infuser</t>
  </si>
  <si>
    <t>Anointer</t>
  </si>
  <si>
    <t>Gracecrafter</t>
  </si>
  <si>
    <t>Miracle Worker</t>
  </si>
  <si>
    <t>Summonings</t>
  </si>
  <si>
    <t>Caller</t>
  </si>
  <si>
    <t>Summoner</t>
  </si>
  <si>
    <t>Convoker</t>
  </si>
  <si>
    <t>Demonologist/Worldbinder</t>
  </si>
  <si>
    <t>Hellbinder/Planerender*****</t>
  </si>
  <si>
    <t>Grave Robber</t>
  </si>
  <si>
    <t>Reanimator</t>
  </si>
  <si>
    <t>Necromancer</t>
  </si>
  <si>
    <t>Thanatomancer</t>
  </si>
  <si>
    <t>Foo of Death</t>
  </si>
  <si>
    <t>Translocations</t>
  </si>
  <si>
    <t>Grasshopper</t>
  </si>
  <si>
    <t>Placeless Foo</t>
  </si>
  <si>
    <t>Blinker</t>
  </si>
  <si>
    <t>Portalist</t>
  </si>
  <si>
    <t>Plane Walker***</t>
  </si>
  <si>
    <t>Changer</t>
  </si>
  <si>
    <t>Transmogrifier</t>
  </si>
  <si>
    <t>Alchemist</t>
  </si>
  <si>
    <t>Malleable</t>
  </si>
  <si>
    <t>Shapeless Foo</t>
  </si>
  <si>
    <t>Fire Magic</t>
  </si>
  <si>
    <t>Firebug</t>
  </si>
  <si>
    <t>Arsonist</t>
  </si>
  <si>
    <t>Scorcher</t>
  </si>
  <si>
    <t>Pyromancer</t>
  </si>
  <si>
    <t>Infernalist</t>
  </si>
  <si>
    <t>Ice Magic</t>
  </si>
  <si>
    <t>Chiller</t>
  </si>
  <si>
    <t>Frost Mage</t>
  </si>
  <si>
    <t>Gelid</t>
  </si>
  <si>
    <t>Cryomancer</t>
  </si>
  <si>
    <t>Englaciator</t>
  </si>
  <si>
    <t>Air Magic</t>
  </si>
  <si>
    <t>Gusty</t>
  </si>
  <si>
    <t>Zephyrmancer</t>
  </si>
  <si>
    <t>Stormcaller</t>
  </si>
  <si>
    <t>Cloud Mage</t>
  </si>
  <si>
    <t>Meteorologist</t>
  </si>
  <si>
    <t>Earth Magic</t>
  </si>
  <si>
    <t>Digger</t>
  </si>
  <si>
    <t>Geomancer</t>
  </si>
  <si>
    <t>Earth Mage</t>
  </si>
  <si>
    <t>Metallomancer</t>
  </si>
  <si>
    <t>Petrodigitator</t>
  </si>
  <si>
    <t>Poison Magic</t>
  </si>
  <si>
    <t>Stinger</t>
  </si>
  <si>
    <t>Tainter</t>
  </si>
  <si>
    <t>Polluter</t>
  </si>
  <si>
    <t>Contaminator</t>
  </si>
  <si>
    <t>Envenomancer</t>
  </si>
  <si>
    <t>Invocations****</t>
  </si>
  <si>
    <t>Unbeliever</t>
  </si>
  <si>
    <t>Agnostic</t>
  </si>
  <si>
    <t>Dissident</t>
  </si>
  <si>
    <t>Heretic</t>
  </si>
  <si>
    <t>Apostate</t>
  </si>
  <si>
    <t>Evocations</t>
  </si>
  <si>
    <t>Charlatan</t>
  </si>
  <si>
    <t>Prestidigitator</t>
  </si>
  <si>
    <t>Fetichist</t>
  </si>
  <si>
    <t>Evocator</t>
  </si>
  <si>
    <t>Talismancer</t>
  </si>
  <si>
    <t>Stealth</t>
  </si>
  <si>
    <t>Sneak</t>
  </si>
  <si>
    <t>Covert</t>
  </si>
  <si>
    <t>Unseen</t>
  </si>
  <si>
    <t>Imperceptible</t>
  </si>
  <si>
    <t>Ninja</t>
  </si>
  <si>
    <t>Skill Names Cleaned</t>
  </si>
  <si>
    <t>fighting</t>
  </si>
  <si>
    <t>long_blades</t>
  </si>
  <si>
    <t>short_blades</t>
  </si>
  <si>
    <t>axes</t>
  </si>
  <si>
    <t>maces_&amp;_flails</t>
  </si>
  <si>
    <t>polearms</t>
  </si>
  <si>
    <t>staves</t>
  </si>
  <si>
    <t>bows</t>
  </si>
  <si>
    <t>crossbows</t>
  </si>
  <si>
    <t>throwing</t>
  </si>
  <si>
    <t>slings</t>
  </si>
  <si>
    <t>armour</t>
  </si>
  <si>
    <t>dodging</t>
  </si>
  <si>
    <t>shields</t>
  </si>
  <si>
    <t>spellcasting</t>
  </si>
  <si>
    <t>conjurations</t>
  </si>
  <si>
    <t>hexes</t>
  </si>
  <si>
    <t>charms</t>
  </si>
  <si>
    <t>summonings</t>
  </si>
  <si>
    <t>necromancy</t>
  </si>
  <si>
    <t>translocations</t>
  </si>
  <si>
    <t>transmutation</t>
  </si>
  <si>
    <t>fire_magic</t>
  </si>
  <si>
    <t>ice_magic</t>
  </si>
  <si>
    <t>air_magic</t>
  </si>
  <si>
    <t>earth_magic</t>
  </si>
  <si>
    <t>poison_magic</t>
  </si>
  <si>
    <t>evocations</t>
  </si>
  <si>
    <t>stealth</t>
  </si>
  <si>
    <t>Skill Names Cleaned Manually</t>
  </si>
  <si>
    <t>unarmed_combat</t>
  </si>
  <si>
    <t>invocations</t>
  </si>
  <si>
    <t>PDDL</t>
  </si>
  <si>
    <t>Abilities</t>
  </si>
  <si>
    <t>spit_poison</t>
  </si>
  <si>
    <t>blink</t>
  </si>
  <si>
    <t>flight</t>
  </si>
  <si>
    <t>berserk</t>
  </si>
  <si>
    <t>hop</t>
  </si>
  <si>
    <t>heal_wounds</t>
  </si>
  <si>
    <t>rolling_charge</t>
  </si>
  <si>
    <t>bat_form</t>
  </si>
  <si>
    <t>curse_item</t>
  </si>
  <si>
    <t>scrying</t>
  </si>
  <si>
    <t>transfer_knowledge</t>
  </si>
  <si>
    <t>smite</t>
  </si>
  <si>
    <t>recall</t>
  </si>
  <si>
    <t>give_item_to_follower</t>
  </si>
  <si>
    <t>resurrection</t>
  </si>
  <si>
    <t>bend_time</t>
  </si>
  <si>
    <t>temporal_distortion</t>
  </si>
  <si>
    <t>slouch</t>
  </si>
  <si>
    <t>step_from_time</t>
  </si>
  <si>
    <t>shadow_step</t>
  </si>
  <si>
    <t>shadow_form</t>
  </si>
  <si>
    <t>lesser_healing</t>
  </si>
  <si>
    <t>divine_protection</t>
  </si>
  <si>
    <t>heal_other</t>
  </si>
  <si>
    <t>Targetable?</t>
  </si>
  <si>
    <t>controlled_blink</t>
  </si>
  <si>
    <t>purification</t>
  </si>
  <si>
    <t>greater_healing</t>
  </si>
  <si>
    <t>divine_vigour</t>
  </si>
  <si>
    <t>briar_patch</t>
  </si>
  <si>
    <t>grow_ballistomycete</t>
  </si>
  <si>
    <t>overgrow</t>
  </si>
  <si>
    <t>grow_oklob_plant</t>
  </si>
  <si>
    <t>potion_petition</t>
  </si>
  <si>
    <t>call_merchant</t>
  </si>
  <si>
    <t>bribe_branch</t>
  </si>
  <si>
    <t>ancestor_identity</t>
  </si>
  <si>
    <t>ancestor_life</t>
  </si>
  <si>
    <t>transference</t>
  </si>
  <si>
    <t>idealise</t>
  </si>
  <si>
    <t>request_jelly</t>
  </si>
  <si>
    <t>gain_random_mutations</t>
  </si>
  <si>
    <t>slimify</t>
  </si>
  <si>
    <t>cure_bad_mutations</t>
  </si>
  <si>
    <t>receive_corpses</t>
  </si>
  <si>
    <t>torment</t>
  </si>
  <si>
    <t>receive_necronomicon</t>
  </si>
  <si>
    <t>brand_weapon_with_pain</t>
  </si>
  <si>
    <t>depart_abyss</t>
  </si>
  <si>
    <t>bend_space</t>
  </si>
  <si>
    <t>banish</t>
  </si>
  <si>
    <t>corrupt</t>
  </si>
  <si>
    <t>banish_self</t>
  </si>
  <si>
    <t>corrupt_weapon</t>
  </si>
  <si>
    <t>minor_destruction</t>
  </si>
  <si>
    <t>menu</t>
  </si>
  <si>
    <t>summon_lesser_servant</t>
  </si>
  <si>
    <t>major_destruction</t>
  </si>
  <si>
    <t>summon_greater_servant</t>
  </si>
  <si>
    <t>pick_a_card_any_card</t>
  </si>
  <si>
    <t>triple_draw</t>
  </si>
  <si>
    <t>deal_four</t>
  </si>
  <si>
    <t>stack_five</t>
  </si>
  <si>
    <t>heroism</t>
  </si>
  <si>
    <t>finesse</t>
  </si>
  <si>
    <t>upheaval</t>
  </si>
  <si>
    <t>elemental_force</t>
  </si>
  <si>
    <t>disaster_area</t>
  </si>
  <si>
    <t>draw_out_power</t>
  </si>
  <si>
    <t>power_leap</t>
  </si>
  <si>
    <t>apocalypse</t>
  </si>
  <si>
    <t>toggle_divine_energy</t>
  </si>
  <si>
    <t>channel_magic</t>
  </si>
  <si>
    <t>forget_spell</t>
  </si>
  <si>
    <t>trogs_hand</t>
  </si>
  <si>
    <t>brothers_in_arms</t>
  </si>
  <si>
    <t>stomp</t>
  </si>
  <si>
    <t>line_pass</t>
  </si>
  <si>
    <t>grand_finale</t>
  </si>
  <si>
    <t>wall_jump</t>
  </si>
  <si>
    <t>serpents_lash</t>
  </si>
  <si>
    <t>heavenly_storm</t>
  </si>
  <si>
    <t>animate_remains</t>
  </si>
  <si>
    <t>toggle_injury_mirror</t>
  </si>
  <si>
    <t>recall_undead_slaves</t>
  </si>
  <si>
    <t>animate_dead</t>
  </si>
  <si>
    <t>drain_life</t>
  </si>
  <si>
    <t>enslave_soul</t>
  </si>
  <si>
    <t>recite</t>
  </si>
  <si>
    <t>vitalisation</t>
  </si>
  <si>
    <t>Imprison</t>
  </si>
  <si>
    <t>sanctuary</t>
  </si>
  <si>
    <t>divine_shield</t>
  </si>
  <si>
    <t>cleansing_flame</t>
  </si>
  <si>
    <t>summon_divine_warrior</t>
  </si>
  <si>
    <t>brand_weapon_with_holy</t>
  </si>
  <si>
    <t>pddl type</t>
  </si>
  <si>
    <t>text</t>
  </si>
  <si>
    <t>full pddl fact</t>
  </si>
  <si>
    <t>(target_ability_location spit_poison)</t>
  </si>
  <si>
    <t>(non_target_ability blink)</t>
  </si>
  <si>
    <t>(non_target_ability flight)</t>
  </si>
  <si>
    <t>(non_target_ability berserk)</t>
  </si>
  <si>
    <t>(target_ability_location hop)</t>
  </si>
  <si>
    <t>(non_target_ability heal_wounds)</t>
  </si>
  <si>
    <t>(target_ability_location rolling_charge)</t>
  </si>
  <si>
    <t>(non_target_ability bat_form)</t>
  </si>
  <si>
    <t>(target_ability_menu curse_item)</t>
  </si>
  <si>
    <t>(non_target_ability scrying)</t>
  </si>
  <si>
    <t>(target_ability_menu transfer_knowledge)</t>
  </si>
  <si>
    <t>(target_ability_location smite)</t>
  </si>
  <si>
    <t>(non_target_ability recall)</t>
  </si>
  <si>
    <t>(target_ability_location give_item_to_follower)</t>
  </si>
  <si>
    <t>(non_target_ability resurrection)</t>
  </si>
  <si>
    <t>(non_target_ability bend_time)</t>
  </si>
  <si>
    <t>(non_target_ability temporal_distortion)</t>
  </si>
  <si>
    <t>(non_target_ability slouch)</t>
  </si>
  <si>
    <t>(non_target_ability step_from_time)</t>
  </si>
  <si>
    <t>(target_ability_location shadow_step)</t>
  </si>
  <si>
    <t>(non_target_ability shadow_form)</t>
  </si>
  <si>
    <t>(non_target_ability lesser_healing)</t>
  </si>
  <si>
    <t>(non_target_ability divine_protection)</t>
  </si>
  <si>
    <t>(target_ability_location heal_other)</t>
  </si>
  <si>
    <t>(target_ability_location controlled_blink)</t>
  </si>
  <si>
    <t>(non_target_ability purification)</t>
  </si>
  <si>
    <t>(non_target_ability greater_healing)</t>
  </si>
  <si>
    <t>(non_target_ability divine_vigour)</t>
  </si>
  <si>
    <t>(non_target_ability briar_patch)</t>
  </si>
  <si>
    <t>(non_target_ability grow_ballistomycete)</t>
  </si>
  <si>
    <t>(target_ability_location overgrow)</t>
  </si>
  <si>
    <t>(non_target_ability grow_oklob_plant)</t>
  </si>
  <si>
    <t>(target_ability_text_message potion_petition)</t>
  </si>
  <si>
    <t>(non_target_ability call_merchant)</t>
  </si>
  <si>
    <t>(non_target_ability bribe_branch)</t>
  </si>
  <si>
    <t>(target_ability_menu ancestor_identity)</t>
  </si>
  <si>
    <t>(target_ability_menu ancestor_life)</t>
  </si>
  <si>
    <t>(target_ability_location transference)</t>
  </si>
  <si>
    <t>(non_target_ability idealise)</t>
  </si>
  <si>
    <t>(non_target_ability request_jelly)</t>
  </si>
  <si>
    <t>(non_target_ability gain_random_mutations)</t>
  </si>
  <si>
    <t>(non_target_ability slimify)</t>
  </si>
  <si>
    <t>(non_target_ability cure_bad_mutations)</t>
  </si>
  <si>
    <t>(non_target_ability receive_corpses)</t>
  </si>
  <si>
    <t>(non_target_ability torment)</t>
  </si>
  <si>
    <t>(non_target_ability receive_necronomicon)</t>
  </si>
  <si>
    <t>(target_ability_menu brand_weapon_with_pain)</t>
  </si>
  <si>
    <t>(non_target_ability depart_abyss)</t>
  </si>
  <si>
    <t>(non_target_ability bend_space)</t>
  </si>
  <si>
    <t>(target_ability_location banish)</t>
  </si>
  <si>
    <t>(non_target_ability corrupt)</t>
  </si>
  <si>
    <t>(non_target_ability banish_self)</t>
  </si>
  <si>
    <t>(target_ability_menu corrupt_weapon)</t>
  </si>
  <si>
    <t>(target_ability_location minor_destruction)</t>
  </si>
  <si>
    <t>(non_target_ability summon_lesser_servant)</t>
  </si>
  <si>
    <t>(target_ability_location major_destruction)</t>
  </si>
  <si>
    <t>(non_target_ability summon_greater_servant)</t>
  </si>
  <si>
    <t>(target_ability_menu pick_a_card_any_card)</t>
  </si>
  <si>
    <t>(target_ability_menu triple_draw)</t>
  </si>
  <si>
    <t>(target_ability_menu deal_four)</t>
  </si>
  <si>
    <t>(target_ability_menu stack_five)</t>
  </si>
  <si>
    <t>(non_target_ability heroism)</t>
  </si>
  <si>
    <t>(non_target_ability finesse)</t>
  </si>
  <si>
    <t>(target_ability_location upheaval)</t>
  </si>
  <si>
    <t>(non_target_ability elemental_force)</t>
  </si>
  <si>
    <t>(non_target_ability disaster_area)</t>
  </si>
  <si>
    <t>(non_target_ability draw_out_power)</t>
  </si>
  <si>
    <t>(target_ability_location power_leap)</t>
  </si>
  <si>
    <t>(non_target_ability apocalypse)</t>
  </si>
  <si>
    <t>(non_target_ability toggle_divine_energy)</t>
  </si>
  <si>
    <t>(non_target_ability channel_magic)</t>
  </si>
  <si>
    <t>(target_ability_menu forget_spell)</t>
  </si>
  <si>
    <t>(non_target_ability trogs_hand)</t>
  </si>
  <si>
    <t>(non_target_ability brothers_in_arms)</t>
  </si>
  <si>
    <t>(non_target_ability stomp)</t>
  </si>
  <si>
    <t>(target_ability_location line_pass)</t>
  </si>
  <si>
    <t>(target_ability_location grand_finale)</t>
  </si>
  <si>
    <t>(non_target_ability wall_jump)</t>
  </si>
  <si>
    <t>(non_target_ability serpents_lash)</t>
  </si>
  <si>
    <t>(non_target_ability heavenly_storm)</t>
  </si>
  <si>
    <t>(target_ability_location animate_remains)</t>
  </si>
  <si>
    <t>(non_target_ability toggle_injury_mirror)</t>
  </si>
  <si>
    <t>(non_target_ability recall_undead_slaves)</t>
  </si>
  <si>
    <t>(target_ability_location animate_dead)</t>
  </si>
  <si>
    <t>(non_target_ability drain_life)</t>
  </si>
  <si>
    <t>(target_ability_location enslave_soul)</t>
  </si>
  <si>
    <t>(non_target_ability recite)</t>
  </si>
  <si>
    <t>(non_target_ability vitalisation)</t>
  </si>
  <si>
    <t>(target_ability_location Imprison)</t>
  </si>
  <si>
    <t>(non_target_ability sanctuary)</t>
  </si>
  <si>
    <t>(non_target_ability divine_shield)</t>
  </si>
  <si>
    <t>(non_target_ability cleansing_flame)</t>
  </si>
  <si>
    <t>(non_target_ability summon_divine_warrior)</t>
  </si>
  <si>
    <t>(target_ability_menu brand_weapon_with_holy)</t>
  </si>
  <si>
    <t>ambrosiapot - potion</t>
  </si>
  <si>
    <t xml:space="preserve">        berserkragepot - potion</t>
  </si>
  <si>
    <t xml:space="preserve">        brilliancepot - potion</t>
  </si>
  <si>
    <t xml:space="preserve">        cancellationpot - potion</t>
  </si>
  <si>
    <t xml:space="preserve">        curingpot - potion</t>
  </si>
  <si>
    <t xml:space="preserve">        degenerationpot - potion</t>
  </si>
  <si>
    <t xml:space="preserve">        experiencepot - potion</t>
  </si>
  <si>
    <t xml:space="preserve">        flightpot - potion</t>
  </si>
  <si>
    <t xml:space="preserve">        hastepot - potion</t>
  </si>
  <si>
    <t xml:space="preserve">        healwoundspot - potion</t>
  </si>
  <si>
    <t xml:space="preserve">        invisibilitypot - potion</t>
  </si>
  <si>
    <t xml:space="preserve">        lignificationpot - potion</t>
  </si>
  <si>
    <t xml:space="preserve">        magicpot - potion</t>
  </si>
  <si>
    <t xml:space="preserve">        mightpot - potion</t>
  </si>
  <si>
    <t xml:space="preserve">        mutationpot - potion</t>
  </si>
  <si>
    <t xml:space="preserve">        resistancepot - potion</t>
  </si>
  <si>
    <t xml:space="preserve">        stabbingpot - potion</t>
  </si>
  <si>
    <t xml:space="preserve">        acquirementscroll - scroll</t>
  </si>
  <si>
    <t xml:space="preserve">        amnesiascroll - scroll</t>
  </si>
  <si>
    <t xml:space="preserve">        blinkingscroll - scroll</t>
  </si>
  <si>
    <t xml:space="preserve">        brandweaponscroll - scroll</t>
  </si>
  <si>
    <t xml:space="preserve">        enchantarmourscroll - scroll</t>
  </si>
  <si>
    <t xml:space="preserve">        enchantweaponscroll - scroll</t>
  </si>
  <si>
    <t xml:space="preserve">        fearscroll - scroll</t>
  </si>
  <si>
    <t xml:space="preserve">        fogscroll - scroll</t>
  </si>
  <si>
    <t xml:space="preserve">        holywordscroll - scroll</t>
  </si>
  <si>
    <t xml:space="preserve">        identityscroll - scroll</t>
  </si>
  <si>
    <t xml:space="preserve">        immolationscroll - scroll</t>
  </si>
  <si>
    <t xml:space="preserve">        magicmappingscroll - scroll</t>
  </si>
  <si>
    <t xml:space="preserve">        noisescroll - scroll</t>
  </si>
  <si>
    <t xml:space="preserve">        randomuselessnessscroll - scroll</t>
  </si>
  <si>
    <t xml:space="preserve">        removecursescroll - scroll</t>
  </si>
  <si>
    <t xml:space="preserve">        silencescroll - scroll</t>
  </si>
  <si>
    <t xml:space="preserve">        summoningscroll - scroll</t>
  </si>
  <si>
    <t xml:space="preserve">        teleportationscroll - scroll</t>
  </si>
  <si>
    <t xml:space="preserve">        tormentscroll - scroll</t>
  </si>
  <si>
    <t xml:space="preserve">        vulnerabilityscroll - scroll</t>
  </si>
  <si>
    <t>potion</t>
  </si>
  <si>
    <t>scroll</t>
  </si>
  <si>
    <r>
      <t>Ashenzari the Shackled</t>
    </r>
    <r>
      <rPr>
        <sz val="11"/>
        <color theme="1"/>
        <rFont val="Calibri"/>
        <family val="2"/>
        <scheme val="minor"/>
      </rPr>
      <t>, god of divinations and curses.</t>
    </r>
  </si>
  <si>
    <r>
      <t>Beogh the Brigand</t>
    </r>
    <r>
      <rPr>
        <sz val="11"/>
        <color theme="1"/>
        <rFont val="Calibri"/>
        <family val="2"/>
        <scheme val="minor"/>
      </rPr>
      <t>, evil god of the orcs.</t>
    </r>
  </si>
  <si>
    <t>Cheibriados the Contemplative, the slow god.</t>
  </si>
  <si>
    <t>Dithmenos the Shadowed, evil god of darkness.</t>
  </si>
  <si>
    <t>Elyvilon the Healer, good god of healing.</t>
  </si>
  <si>
    <r>
      <t>Fedhas Madash</t>
    </r>
    <r>
      <rPr>
        <sz val="11"/>
        <color theme="1"/>
        <rFont val="Calibri"/>
        <family val="2"/>
        <scheme val="minor"/>
      </rPr>
      <t>, god of plants.</t>
    </r>
  </si>
  <si>
    <r>
      <t>Gozag Ym Sagoz the Greedy</t>
    </r>
    <r>
      <rPr>
        <sz val="11"/>
        <color theme="1"/>
        <rFont val="Calibri"/>
        <family val="2"/>
        <scheme val="minor"/>
      </rPr>
      <t>, god of gold and mercantilism.</t>
    </r>
  </si>
  <si>
    <t>Hepliaklqana the Forgotten, god of ancestry and memory.</t>
  </si>
  <si>
    <r>
      <t>Jiyva the Shapeless</t>
    </r>
    <r>
      <rPr>
        <sz val="11"/>
        <color theme="1"/>
        <rFont val="Calibri"/>
        <family val="2"/>
        <scheme val="minor"/>
      </rPr>
      <t>, chaotic god of slimes.</t>
    </r>
  </si>
  <si>
    <r>
      <t>Kikubaaqudgha</t>
    </r>
    <r>
      <rPr>
        <sz val="11"/>
        <color theme="1"/>
        <rFont val="Calibri"/>
        <family val="2"/>
        <scheme val="minor"/>
      </rPr>
      <t>, evil demon-god of necromancy.</t>
    </r>
  </si>
  <si>
    <r>
      <t>Lugonu the Unformed</t>
    </r>
    <r>
      <rPr>
        <sz val="11"/>
        <color theme="1"/>
        <rFont val="Calibri"/>
        <family val="2"/>
        <scheme val="minor"/>
      </rPr>
      <t>, chaotic evil god of the Abyss.</t>
    </r>
  </si>
  <si>
    <t>Makhleb the Destroyer, evil god of slaughter and bloodshed.</t>
  </si>
  <si>
    <r>
      <t>Nemelex Xobeh</t>
    </r>
    <r>
      <rPr>
        <sz val="11"/>
        <color theme="1"/>
        <rFont val="Calibri"/>
        <family val="2"/>
        <scheme val="minor"/>
      </rPr>
      <t>, god of cards.</t>
    </r>
  </si>
  <si>
    <t>Okawaru the Warmaster, god of battle and physical combat.</t>
  </si>
  <si>
    <t>Qazlal Stormbringer, god of storms.</t>
  </si>
  <si>
    <t>Ru the Awakened, god of sacrifice and inner power.</t>
  </si>
  <si>
    <r>
      <t>Sif Muna the Loreminder</t>
    </r>
    <r>
      <rPr>
        <sz val="11"/>
        <color theme="1"/>
        <rFont val="Calibri"/>
        <family val="2"/>
        <scheme val="minor"/>
      </rPr>
      <t>, god of magic and mystical secrets.</t>
    </r>
  </si>
  <si>
    <r>
      <t>Trog the Wrathful</t>
    </r>
    <r>
      <rPr>
        <sz val="11"/>
        <color theme="1"/>
        <rFont val="Calibri"/>
        <family val="2"/>
        <scheme val="minor"/>
      </rPr>
      <t>, god of violent rage.</t>
    </r>
  </si>
  <si>
    <t>Uskayaw the Reveler, god of dancing and revelry.</t>
  </si>
  <si>
    <t>Vehumet, god of destructive magic.</t>
  </si>
  <si>
    <t>The Wu Jian Council, a council of formerly mortal martial artists.</t>
  </si>
  <si>
    <r>
      <t>Xom the Unpredictable</t>
    </r>
    <r>
      <rPr>
        <sz val="11"/>
        <color theme="1"/>
        <rFont val="Calibri"/>
        <family val="2"/>
        <scheme val="minor"/>
      </rPr>
      <t>, chaotic god of chaos.</t>
    </r>
  </si>
  <si>
    <r>
      <t>Yredelemnul the Dark</t>
    </r>
    <r>
      <rPr>
        <sz val="11"/>
        <color theme="1"/>
        <rFont val="Calibri"/>
        <family val="2"/>
        <scheme val="minor"/>
      </rPr>
      <t>, evil god of death and undeath.</t>
    </r>
  </si>
  <si>
    <t>Zin the Law-Giver, good god of law and purity.</t>
  </si>
  <si>
    <t>The Shining One, good god of honourable crusades against evil.</t>
  </si>
  <si>
    <t>p</t>
  </si>
  <si>
    <t>r*2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</si>
</sst>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1" applyAlignment="1">
      <alignment horizontal="left" vertical="center" wrapText="1" indent="1"/>
    </xf>
    <xf numFmtId="0" fontId="2" fillId="0" borderId="0" xfId="1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0" borderId="0" xfId="0" applyFill="1"/>
    <xf numFmtId="0" fontId="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File:Leda%27s_liquefaction.png" TargetMode="External"/><Relationship Id="rId21" Type="http://schemas.openxmlformats.org/officeDocument/2006/relationships/hyperlink" Target="http://crawl.chaosforge.org/File:Blink.png" TargetMode="External"/><Relationship Id="rId42" Type="http://schemas.openxmlformats.org/officeDocument/2006/relationships/image" Target="../media/image21.png"/><Relationship Id="rId63" Type="http://schemas.openxmlformats.org/officeDocument/2006/relationships/hyperlink" Target="http://crawl.chaosforge.org/File:Dragon_form.png" TargetMode="Externa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hyperlink" Target="http://crawl.chaosforge.org/File:Recall.png" TargetMode="External"/><Relationship Id="rId170" Type="http://schemas.openxmlformats.org/officeDocument/2006/relationships/image" Target="../media/image85.png"/><Relationship Id="rId191" Type="http://schemas.openxmlformats.org/officeDocument/2006/relationships/hyperlink" Target="http://crawl.chaosforge.org/File:Static_discharge.png" TargetMode="External"/><Relationship Id="rId205" Type="http://schemas.openxmlformats.org/officeDocument/2006/relationships/hyperlink" Target="http://crawl.chaosforge.org/File:Summon_demon.png" TargetMode="External"/><Relationship Id="rId226" Type="http://schemas.openxmlformats.org/officeDocument/2006/relationships/image" Target="../media/image113.png"/><Relationship Id="rId107" Type="http://schemas.openxmlformats.org/officeDocument/2006/relationships/hyperlink" Target="http://crawl.chaosforge.org/File:Invisibility.png" TargetMode="External"/><Relationship Id="rId11" Type="http://schemas.openxmlformats.org/officeDocument/2006/relationships/hyperlink" Target="http://crawl.chaosforge.org/File:Animate_skeleton.png" TargetMode="External"/><Relationship Id="rId32" Type="http://schemas.openxmlformats.org/officeDocument/2006/relationships/image" Target="../media/image16.png"/><Relationship Id="rId53" Type="http://schemas.openxmlformats.org/officeDocument/2006/relationships/hyperlink" Target="http://crawl.chaosforge.org/File:Death%27s_door.png" TargetMode="Externa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hyperlink" Target="http://crawl.chaosforge.org/File:Passage_of_golubria.png" TargetMode="External"/><Relationship Id="rId5" Type="http://schemas.openxmlformats.org/officeDocument/2006/relationships/hyperlink" Target="http://crawl.chaosforge.org/File:Airstrike.png" TargetMode="External"/><Relationship Id="rId95" Type="http://schemas.openxmlformats.org/officeDocument/2006/relationships/hyperlink" Target="http://crawl.chaosforge.org/File:Ice_form.png" TargetMode="External"/><Relationship Id="rId160" Type="http://schemas.openxmlformats.org/officeDocument/2006/relationships/image" Target="../media/image80.png"/><Relationship Id="rId181" Type="http://schemas.openxmlformats.org/officeDocument/2006/relationships/hyperlink" Target="http://crawl.chaosforge.org/File:Song_of_slaying.png" TargetMode="Externa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hyperlink" Target="http://crawl.chaosforge.org/File:Controlled_blink.png" TargetMode="Externa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hyperlink" Target="http://crawl.chaosforge.org/File:Olgreb%27s_toxic_radiance.png" TargetMode="External"/><Relationship Id="rId85" Type="http://schemas.openxmlformats.org/officeDocument/2006/relationships/hyperlink" Target="http://crawl.chaosforge.org/File:Fulminant_prism.png" TargetMode="External"/><Relationship Id="rId150" Type="http://schemas.openxmlformats.org/officeDocument/2006/relationships/image" Target="../media/image75.png"/><Relationship Id="rId171" Type="http://schemas.openxmlformats.org/officeDocument/2006/relationships/hyperlink" Target="http://crawl.chaosforge.org/File:Shock.png" TargetMode="Externa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hyperlink" Target="http://crawl.chaosforge.org/File:Teleport_other.png" TargetMode="External"/><Relationship Id="rId12" Type="http://schemas.openxmlformats.org/officeDocument/2006/relationships/image" Target="../media/image6.png"/><Relationship Id="rId33" Type="http://schemas.openxmlformats.org/officeDocument/2006/relationships/hyperlink" Target="http://crawl.chaosforge.org/File:Cause_fear.png" TargetMode="External"/><Relationship Id="rId108" Type="http://schemas.openxmlformats.org/officeDocument/2006/relationships/image" Target="../media/image54.png"/><Relationship Id="rId129" Type="http://schemas.openxmlformats.org/officeDocument/2006/relationships/hyperlink" Target="http://crawl.chaosforge.org/File:Malign_gateway.png" TargetMode="External"/><Relationship Id="rId54" Type="http://schemas.openxmlformats.org/officeDocument/2006/relationships/image" Target="../media/image27.png"/><Relationship Id="rId75" Type="http://schemas.openxmlformats.org/officeDocument/2006/relationships/hyperlink" Target="http://crawl.chaosforge.org/File:Fireball.png" TargetMode="Externa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hyperlink" Target="http://crawl.chaosforge.org/File:Ring_of_flames.png" TargetMode="External"/><Relationship Id="rId182" Type="http://schemas.openxmlformats.org/officeDocument/2006/relationships/image" Target="../media/image91.png"/><Relationship Id="rId217" Type="http://schemas.openxmlformats.org/officeDocument/2006/relationships/hyperlink" Target="http://crawl.chaosforge.org/File:Summon_ice_beast.png" TargetMode="External"/><Relationship Id="rId6" Type="http://schemas.openxmlformats.org/officeDocument/2006/relationships/image" Target="../media/image3.png"/><Relationship Id="rId23" Type="http://schemas.openxmlformats.org/officeDocument/2006/relationships/hyperlink" Target="http://crawl.chaosforge.org/File:Bolt_of_magma.png" TargetMode="External"/><Relationship Id="rId119" Type="http://schemas.openxmlformats.org/officeDocument/2006/relationships/hyperlink" Target="http://crawl.chaosforge.org/File:Lee%27s_rapid_deconstruction.png" TargetMode="External"/><Relationship Id="rId44" Type="http://schemas.openxmlformats.org/officeDocument/2006/relationships/image" Target="../media/image22.png"/><Relationship Id="rId65" Type="http://schemas.openxmlformats.org/officeDocument/2006/relationships/hyperlink" Target="http://crawl.chaosforge.org/File:Dragon%27s_call.png" TargetMode="Externa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hyperlink" Target="http://crawl.chaosforge.org/File:Passwall.png" TargetMode="External"/><Relationship Id="rId172" Type="http://schemas.openxmlformats.org/officeDocument/2006/relationships/image" Target="../media/image86.png"/><Relationship Id="rId193" Type="http://schemas.openxmlformats.org/officeDocument/2006/relationships/hyperlink" Target="http://crawl.chaosforge.org/File:Statue_form.png" TargetMode="External"/><Relationship Id="rId207" Type="http://schemas.openxmlformats.org/officeDocument/2006/relationships/hyperlink" Target="http://crawl.chaosforge.org/File:Summon_forest.png" TargetMode="External"/><Relationship Id="rId228" Type="http://schemas.openxmlformats.org/officeDocument/2006/relationships/image" Target="../media/image114.png"/><Relationship Id="rId13" Type="http://schemas.openxmlformats.org/officeDocument/2006/relationships/hyperlink" Target="http://crawl.chaosforge.org/File:Apportation.png" TargetMode="External"/><Relationship Id="rId109" Type="http://schemas.openxmlformats.org/officeDocument/2006/relationships/hyperlink" Target="http://crawl.chaosforge.org/File:Iron_shot.png" TargetMode="External"/><Relationship Id="rId34" Type="http://schemas.openxmlformats.org/officeDocument/2006/relationships/image" Target="../media/image17.png"/><Relationship Id="rId55" Type="http://schemas.openxmlformats.org/officeDocument/2006/relationships/hyperlink" Target="http://crawl.chaosforge.org/File:Discord.png" TargetMode="External"/><Relationship Id="rId76" Type="http://schemas.openxmlformats.org/officeDocument/2006/relationships/image" Target="../media/image38.png"/><Relationship Id="rId97" Type="http://schemas.openxmlformats.org/officeDocument/2006/relationships/hyperlink" Target="http://crawl.chaosforge.org/File:Ignite_poison.png" TargetMode="External"/><Relationship Id="rId120" Type="http://schemas.openxmlformats.org/officeDocument/2006/relationships/image" Target="../media/image60.png"/><Relationship Id="rId141" Type="http://schemas.openxmlformats.org/officeDocument/2006/relationships/hyperlink" Target="http://crawl.chaosforge.org/File:Orb_of_destruction.png" TargetMode="External"/><Relationship Id="rId7" Type="http://schemas.openxmlformats.org/officeDocument/2006/relationships/hyperlink" Target="http://crawl.chaosforge.org/File:Alistair%27s_intoxication.png" TargetMode="External"/><Relationship Id="rId162" Type="http://schemas.openxmlformats.org/officeDocument/2006/relationships/image" Target="../media/image81.png"/><Relationship Id="rId183" Type="http://schemas.openxmlformats.org/officeDocument/2006/relationships/hyperlink" Target="http://crawl.chaosforge.org/File:Spectral_weapon.png" TargetMode="Externa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hyperlink" Target="http://crawl.chaosforge.org/File:Corona.png" TargetMode="External"/><Relationship Id="rId66" Type="http://schemas.openxmlformats.org/officeDocument/2006/relationships/image" Target="../media/image33.png"/><Relationship Id="rId87" Type="http://schemas.openxmlformats.org/officeDocument/2006/relationships/hyperlink" Target="http://crawl.chaosforge.org/File:Gell%27s_gravitas.png" TargetMode="External"/><Relationship Id="rId110" Type="http://schemas.openxmlformats.org/officeDocument/2006/relationships/image" Target="../media/image55.png"/><Relationship Id="rId131" Type="http://schemas.openxmlformats.org/officeDocument/2006/relationships/hyperlink" Target="http://crawl.chaosforge.org/File:Mephitic_cloud.png" TargetMode="External"/><Relationship Id="rId152" Type="http://schemas.openxmlformats.org/officeDocument/2006/relationships/image" Target="../media/image76.png"/><Relationship Id="rId173" Type="http://schemas.openxmlformats.org/officeDocument/2006/relationships/hyperlink" Target="http://crawl.chaosforge.org/File:Shroud_of_golubria.png" TargetMode="Externa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229" Type="http://schemas.openxmlformats.org/officeDocument/2006/relationships/hyperlink" Target="http://crawl.chaosforge.org/File:Tornado.png" TargetMode="External"/><Relationship Id="rId14" Type="http://schemas.openxmlformats.org/officeDocument/2006/relationships/image" Target="../media/image7.png"/><Relationship Id="rId35" Type="http://schemas.openxmlformats.org/officeDocument/2006/relationships/hyperlink" Target="http://crawl.chaosforge.org/File:Chain_lightning.png" TargetMode="External"/><Relationship Id="rId56" Type="http://schemas.openxmlformats.org/officeDocument/2006/relationships/image" Target="../media/image28.png"/><Relationship Id="rId77" Type="http://schemas.openxmlformats.org/officeDocument/2006/relationships/hyperlink" Target="http://crawl.chaosforge.org/File:Foxfire.png" TargetMode="Externa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hyperlink" Target="http://crawl.chaosforge.org/File:Lehudib%27s_crystal_spear.png" TargetMode="External"/><Relationship Id="rId142" Type="http://schemas.openxmlformats.org/officeDocument/2006/relationships/image" Target="../media/image71.png"/><Relationship Id="rId163" Type="http://schemas.openxmlformats.org/officeDocument/2006/relationships/hyperlink" Target="http://crawl.chaosforge.org/File:Sandblast.png" TargetMode="External"/><Relationship Id="rId184" Type="http://schemas.openxmlformats.org/officeDocument/2006/relationships/image" Target="../media/image92.png"/><Relationship Id="rId219" Type="http://schemas.openxmlformats.org/officeDocument/2006/relationships/hyperlink" Target="http://crawl.chaosforge.org/File:Summon_lightning_spire.png" TargetMode="External"/><Relationship Id="rId230" Type="http://schemas.openxmlformats.org/officeDocument/2006/relationships/image" Target="../media/image115.png"/><Relationship Id="rId25" Type="http://schemas.openxmlformats.org/officeDocument/2006/relationships/hyperlink" Target="http://crawl.chaosforge.org/File:Borgnjor%27s_revivification.png" TargetMode="External"/><Relationship Id="rId46" Type="http://schemas.openxmlformats.org/officeDocument/2006/relationships/image" Target="../media/image23.png"/><Relationship Id="rId67" Type="http://schemas.openxmlformats.org/officeDocument/2006/relationships/hyperlink" Target="http://crawl.chaosforge.org/File:Ensorcelled_hibernation.png" TargetMode="External"/><Relationship Id="rId20" Type="http://schemas.openxmlformats.org/officeDocument/2006/relationships/image" Target="../media/image10.png"/><Relationship Id="rId41" Type="http://schemas.openxmlformats.org/officeDocument/2006/relationships/hyperlink" Target="http://crawl.chaosforge.org/File:Conjure_flame.png" TargetMode="External"/><Relationship Id="rId62" Type="http://schemas.openxmlformats.org/officeDocument/2006/relationships/image" Target="../media/image31.png"/><Relationship Id="rId83" Type="http://schemas.openxmlformats.org/officeDocument/2006/relationships/hyperlink" Target="http://crawl.chaosforge.org/File:Frozen_ramparts.png" TargetMode="External"/><Relationship Id="rId88" Type="http://schemas.openxmlformats.org/officeDocument/2006/relationships/image" Target="../media/image44.png"/><Relationship Id="rId111" Type="http://schemas.openxmlformats.org/officeDocument/2006/relationships/hyperlink" Target="http://crawl.chaosforge.org/File:Irradiate.png" TargetMode="External"/><Relationship Id="rId132" Type="http://schemas.openxmlformats.org/officeDocument/2006/relationships/image" Target="../media/image66.png"/><Relationship Id="rId153" Type="http://schemas.openxmlformats.org/officeDocument/2006/relationships/hyperlink" Target="http://crawl.chaosforge.org/File:Petrify.png" TargetMode="External"/><Relationship Id="rId174" Type="http://schemas.openxmlformats.org/officeDocument/2006/relationships/image" Target="../media/image87.png"/><Relationship Id="rId179" Type="http://schemas.openxmlformats.org/officeDocument/2006/relationships/hyperlink" Target="http://crawl.chaosforge.org/File:Slow.png" TargetMode="External"/><Relationship Id="rId195" Type="http://schemas.openxmlformats.org/officeDocument/2006/relationships/hyperlink" Target="http://crawl.chaosforge.org/File:Sticks_to_snakes.png" TargetMode="External"/><Relationship Id="rId209" Type="http://schemas.openxmlformats.org/officeDocument/2006/relationships/hyperlink" Target="http://crawl.chaosforge.org/File:Summon_greater_demon.png" TargetMode="Externa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hyperlink" Target="http://crawl.chaosforge.org/File:Swiftness.png" TargetMode="External"/><Relationship Id="rId15" Type="http://schemas.openxmlformats.org/officeDocument/2006/relationships/hyperlink" Target="http://crawl.chaosforge.org/File:Aura_of_abjuration.png" TargetMode="External"/><Relationship Id="rId36" Type="http://schemas.openxmlformats.org/officeDocument/2006/relationships/image" Target="../media/image18.png"/><Relationship Id="rId57" Type="http://schemas.openxmlformats.org/officeDocument/2006/relationships/hyperlink" Target="http://crawl.chaosforge.org/File:Disjunction.png" TargetMode="External"/><Relationship Id="rId106" Type="http://schemas.openxmlformats.org/officeDocument/2006/relationships/image" Target="../media/image53.png"/><Relationship Id="rId127" Type="http://schemas.openxmlformats.org/officeDocument/2006/relationships/hyperlink" Target="http://crawl.chaosforge.org/File:Magic_dart.png" TargetMode="External"/><Relationship Id="rId10" Type="http://schemas.openxmlformats.org/officeDocument/2006/relationships/image" Target="../media/image5.png"/><Relationship Id="rId31" Type="http://schemas.openxmlformats.org/officeDocument/2006/relationships/hyperlink" Target="http://crawl.chaosforge.org/File:Call_imp.png" TargetMode="External"/><Relationship Id="rId52" Type="http://schemas.openxmlformats.org/officeDocument/2006/relationships/image" Target="../media/image26.png"/><Relationship Id="rId73" Type="http://schemas.openxmlformats.org/officeDocument/2006/relationships/hyperlink" Target="http://crawl.chaosforge.org/File:Fire_storm.png" TargetMode="Externa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hyperlink" Target="http://crawl.chaosforge.org/File:Ignition.png" TargetMode="External"/><Relationship Id="rId101" Type="http://schemas.openxmlformats.org/officeDocument/2006/relationships/hyperlink" Target="http://crawl.chaosforge.org/File:Infestation.png" TargetMode="External"/><Relationship Id="rId122" Type="http://schemas.openxmlformats.org/officeDocument/2006/relationships/image" Target="../media/image61.png"/><Relationship Id="rId143" Type="http://schemas.openxmlformats.org/officeDocument/2006/relationships/hyperlink" Target="http://crawl.chaosforge.org/File:Ozocubu%27s_armour.png" TargetMode="Externa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hyperlink" Target="http://crawl.chaosforge.org/File:Shatter.png" TargetMode="External"/><Relationship Id="rId185" Type="http://schemas.openxmlformats.org/officeDocument/2006/relationships/hyperlink" Target="http://crawl.chaosforge.org/File:Spellforged_servitor.png" TargetMode="External"/><Relationship Id="rId4" Type="http://schemas.openxmlformats.org/officeDocument/2006/relationships/image" Target="../media/image2.png"/><Relationship Id="rId9" Type="http://schemas.openxmlformats.org/officeDocument/2006/relationships/hyperlink" Target="http://crawl.chaosforge.org/File:Animate_dead.png" TargetMode="Externa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hyperlink" Target="http://crawl.chaosforge.org/File:Summon_hydra.png" TargetMode="External"/><Relationship Id="rId236" Type="http://schemas.openxmlformats.org/officeDocument/2006/relationships/image" Target="../media/image118.png"/><Relationship Id="rId26" Type="http://schemas.openxmlformats.org/officeDocument/2006/relationships/image" Target="../media/image13.png"/><Relationship Id="rId231" Type="http://schemas.openxmlformats.org/officeDocument/2006/relationships/hyperlink" Target="http://crawl.chaosforge.org/File:Tukima%27s_dance.png" TargetMode="External"/><Relationship Id="rId47" Type="http://schemas.openxmlformats.org/officeDocument/2006/relationships/hyperlink" Target="http://crawl.chaosforge.org/File:Corpse_rot.png" TargetMode="External"/><Relationship Id="rId68" Type="http://schemas.openxmlformats.org/officeDocument/2006/relationships/image" Target="../media/image34.png"/><Relationship Id="rId89" Type="http://schemas.openxmlformats.org/officeDocument/2006/relationships/hyperlink" Target="http://crawl.chaosforge.org/File:Hailstorm.png" TargetMode="External"/><Relationship Id="rId112" Type="http://schemas.openxmlformats.org/officeDocument/2006/relationships/image" Target="../media/image56.png"/><Relationship Id="rId133" Type="http://schemas.openxmlformats.org/officeDocument/2006/relationships/hyperlink" Target="http://crawl.chaosforge.org/File:Metabolic_englaciation.png" TargetMode="External"/><Relationship Id="rId154" Type="http://schemas.openxmlformats.org/officeDocument/2006/relationships/image" Target="../media/image77.png"/><Relationship Id="rId175" Type="http://schemas.openxmlformats.org/officeDocument/2006/relationships/hyperlink" Target="http://crawl.chaosforge.org/File:Silence.png" TargetMode="Externa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hyperlink" Target="http://crawl.chaosforge.org/File:Summon_mana_viper.png" TargetMode="External"/><Relationship Id="rId37" Type="http://schemas.openxmlformats.org/officeDocument/2006/relationships/hyperlink" Target="http://crawl.chaosforge.org/File:Confusing_touch.png" TargetMode="External"/><Relationship Id="rId58" Type="http://schemas.openxmlformats.org/officeDocument/2006/relationships/image" Target="../media/image29.png"/><Relationship Id="rId79" Type="http://schemas.openxmlformats.org/officeDocument/2006/relationships/hyperlink" Target="http://crawl.chaosforge.org/File:Freeze.png" TargetMode="External"/><Relationship Id="rId102" Type="http://schemas.openxmlformats.org/officeDocument/2006/relationships/image" Target="../media/image51.png"/><Relationship Id="rId123" Type="http://schemas.openxmlformats.org/officeDocument/2006/relationships/hyperlink" Target="http://crawl.chaosforge.org/File:Lesser_beckoning.png" TargetMode="Externa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hyperlink" Target="http://crawl.chaosforge.org/File:Searing_ray.png" TargetMode="External"/><Relationship Id="rId186" Type="http://schemas.openxmlformats.org/officeDocument/2006/relationships/image" Target="../media/image93.png"/><Relationship Id="rId211" Type="http://schemas.openxmlformats.org/officeDocument/2006/relationships/hyperlink" Target="http://crawl.chaosforge.org/File:Summon_guardian_golem.png" TargetMode="External"/><Relationship Id="rId232" Type="http://schemas.openxmlformats.org/officeDocument/2006/relationships/image" Target="../media/image116.png"/><Relationship Id="rId27" Type="http://schemas.openxmlformats.org/officeDocument/2006/relationships/hyperlink" Target="http://crawl.chaosforge.org/File:Borgnjor%27s_vile_clutch.png" TargetMode="External"/><Relationship Id="rId48" Type="http://schemas.openxmlformats.org/officeDocument/2006/relationships/image" Target="../media/image24.png"/><Relationship Id="rId69" Type="http://schemas.openxmlformats.org/officeDocument/2006/relationships/hyperlink" Target="http://crawl.chaosforge.org/File:Eringya%27s_noxious_bog.png" TargetMode="External"/><Relationship Id="rId113" Type="http://schemas.openxmlformats.org/officeDocument/2006/relationships/hyperlink" Target="http://crawl.chaosforge.org/File:Iskenderun%27s_battlesphere.png" TargetMode="Externa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hyperlink" Target="http://crawl.chaosforge.org/File:Poisonous_vapours.png" TargetMode="External"/><Relationship Id="rId176" Type="http://schemas.openxmlformats.org/officeDocument/2006/relationships/image" Target="../media/image88.png"/><Relationship Id="rId197" Type="http://schemas.openxmlformats.org/officeDocument/2006/relationships/hyperlink" Target="http://crawl.chaosforge.org/File:Sticky_flame.png" TargetMode="External"/><Relationship Id="rId201" Type="http://schemas.openxmlformats.org/officeDocument/2006/relationships/hyperlink" Target="http://crawl.chaosforge.org/File:Stone_arrow.png" TargetMode="External"/><Relationship Id="rId222" Type="http://schemas.openxmlformats.org/officeDocument/2006/relationships/image" Target="../media/image111.png"/><Relationship Id="rId17" Type="http://schemas.openxmlformats.org/officeDocument/2006/relationships/hyperlink" Target="http://crawl.chaosforge.org/File:Beastly_appendage.png" TargetMode="External"/><Relationship Id="rId38" Type="http://schemas.openxmlformats.org/officeDocument/2006/relationships/image" Target="../media/image19.png"/><Relationship Id="rId59" Type="http://schemas.openxmlformats.org/officeDocument/2006/relationships/hyperlink" Target="http://crawl.chaosforge.org/File:Dispel_undead.png" TargetMode="External"/><Relationship Id="rId103" Type="http://schemas.openxmlformats.org/officeDocument/2006/relationships/hyperlink" Target="http://crawl.chaosforge.org/File:Infusion.png" TargetMode="Externa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hyperlink" Target="http://crawl.chaosforge.org/File:Haunt.png" TargetMode="External"/><Relationship Id="rId145" Type="http://schemas.openxmlformats.org/officeDocument/2006/relationships/hyperlink" Target="http://crawl.chaosforge.org/File:Ozocubu%27s_refrigeration.png" TargetMode="External"/><Relationship Id="rId166" Type="http://schemas.openxmlformats.org/officeDocument/2006/relationships/image" Target="../media/image83.png"/><Relationship Id="rId187" Type="http://schemas.openxmlformats.org/officeDocument/2006/relationships/hyperlink" Target="http://crawl.chaosforge.org/File:Spider_form.png" TargetMode="External"/><Relationship Id="rId1" Type="http://schemas.openxmlformats.org/officeDocument/2006/relationships/hyperlink" Target="http://crawl.chaosforge.org/File:Absolute_zero.png" TargetMode="External"/><Relationship Id="rId212" Type="http://schemas.openxmlformats.org/officeDocument/2006/relationships/image" Target="../media/image106.png"/><Relationship Id="rId233" Type="http://schemas.openxmlformats.org/officeDocument/2006/relationships/hyperlink" Target="http://crawl.chaosforge.org/File:Vampiric_draining.png" TargetMode="External"/><Relationship Id="rId28" Type="http://schemas.openxmlformats.org/officeDocument/2006/relationships/image" Target="../media/image14.png"/><Relationship Id="rId49" Type="http://schemas.openxmlformats.org/officeDocument/2006/relationships/hyperlink" Target="http://crawl.chaosforge.org/File:Dazzling_flash.png" TargetMode="Externa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hyperlink" Target="http://crawl.chaosforge.org/File:Freezing_cloud.png" TargetMode="External"/><Relationship Id="rId135" Type="http://schemas.openxmlformats.org/officeDocument/2006/relationships/hyperlink" Target="http://crawl.chaosforge.org/File:Monstrous_menagerie.png" TargetMode="External"/><Relationship Id="rId156" Type="http://schemas.openxmlformats.org/officeDocument/2006/relationships/image" Target="../media/image78.png"/><Relationship Id="rId177" Type="http://schemas.openxmlformats.org/officeDocument/2006/relationships/hyperlink" Target="http://crawl.chaosforge.org/File:Simulacrum.png" TargetMode="Externa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hyperlink" Target="http://crawl.chaosforge.org/File:Summon_small_mammal.png" TargetMode="External"/><Relationship Id="rId18" Type="http://schemas.openxmlformats.org/officeDocument/2006/relationships/image" Target="../media/image9.png"/><Relationship Id="rId39" Type="http://schemas.openxmlformats.org/officeDocument/2006/relationships/hyperlink" Target="http://crawl.chaosforge.org/File:Conjure_ball_lightning.png" TargetMode="Externa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hyperlink" Target="http://crawl.chaosforge.org/File:Lightning_bolt.png" TargetMode="External"/><Relationship Id="rId146" Type="http://schemas.openxmlformats.org/officeDocument/2006/relationships/image" Target="../media/image73.png"/><Relationship Id="rId167" Type="http://schemas.openxmlformats.org/officeDocument/2006/relationships/hyperlink" Target="http://crawl.chaosforge.org/File:Shadow_creatures.png" TargetMode="External"/><Relationship Id="rId188" Type="http://schemas.openxmlformats.org/officeDocument/2006/relationships/image" Target="../media/image94.png"/><Relationship Id="rId71" Type="http://schemas.openxmlformats.org/officeDocument/2006/relationships/hyperlink" Target="http://crawl.chaosforge.org/File:Excruciating_wounds.png" TargetMode="External"/><Relationship Id="rId92" Type="http://schemas.openxmlformats.org/officeDocument/2006/relationships/image" Target="../media/image46.png"/><Relationship Id="rId213" Type="http://schemas.openxmlformats.org/officeDocument/2006/relationships/hyperlink" Target="http://crawl.chaosforge.org/File:Summon_horrible_things.png" TargetMode="External"/><Relationship Id="rId234" Type="http://schemas.openxmlformats.org/officeDocument/2006/relationships/image" Target="../media/image117.png"/><Relationship Id="rId2" Type="http://schemas.openxmlformats.org/officeDocument/2006/relationships/image" Target="../media/image1.png"/><Relationship Id="rId29" Type="http://schemas.openxmlformats.org/officeDocument/2006/relationships/hyperlink" Target="http://crawl.chaosforge.org/File:Call_canine_familiar.png" TargetMode="External"/><Relationship Id="rId40" Type="http://schemas.openxmlformats.org/officeDocument/2006/relationships/image" Target="../media/image20.png"/><Relationship Id="rId115" Type="http://schemas.openxmlformats.org/officeDocument/2006/relationships/hyperlink" Target="http://crawl.chaosforge.org/File:Iskenderun%27s_mystic_blast.png" TargetMode="External"/><Relationship Id="rId136" Type="http://schemas.openxmlformats.org/officeDocument/2006/relationships/image" Target="../media/image68.png"/><Relationship Id="rId157" Type="http://schemas.openxmlformats.org/officeDocument/2006/relationships/hyperlink" Target="http://crawl.chaosforge.org/File:Portal_projectile.png" TargetMode="External"/><Relationship Id="rId178" Type="http://schemas.openxmlformats.org/officeDocument/2006/relationships/image" Target="../media/image89.png"/><Relationship Id="rId61" Type="http://schemas.openxmlformats.org/officeDocument/2006/relationships/hyperlink" Target="http://crawl.chaosforge.org/File:Dispersal.png" TargetMode="External"/><Relationship Id="rId82" Type="http://schemas.openxmlformats.org/officeDocument/2006/relationships/image" Target="../media/image41.png"/><Relationship Id="rId199" Type="http://schemas.openxmlformats.org/officeDocument/2006/relationships/hyperlink" Target="http://crawl.chaosforge.org/File:Sting.png" TargetMode="External"/><Relationship Id="rId203" Type="http://schemas.openxmlformats.org/officeDocument/2006/relationships/hyperlink" Target="http://crawl.chaosforge.org/File:Sublimation_of_blood.png" TargetMode="External"/><Relationship Id="rId19" Type="http://schemas.openxmlformats.org/officeDocument/2006/relationships/hyperlink" Target="http://crawl.chaosforge.org/File:Blade_hands.png" TargetMode="Externa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hyperlink" Target="http://crawl.chaosforge.org/File:Inner_flame.png" TargetMode="External"/><Relationship Id="rId126" Type="http://schemas.openxmlformats.org/officeDocument/2006/relationships/image" Target="../media/image63.png"/><Relationship Id="rId147" Type="http://schemas.openxmlformats.org/officeDocument/2006/relationships/hyperlink" Target="http://crawl.chaosforge.org/File:Pain.png" TargetMode="External"/><Relationship Id="rId168" Type="http://schemas.openxmlformats.org/officeDocument/2006/relationships/image" Target="../media/image84.png"/><Relationship Id="rId51" Type="http://schemas.openxmlformats.org/officeDocument/2006/relationships/hyperlink" Target="http://crawl.chaosforge.org/File:Death_channel.png" TargetMode="External"/><Relationship Id="rId72" Type="http://schemas.openxmlformats.org/officeDocument/2006/relationships/image" Target="../media/image36.png"/><Relationship Id="rId93" Type="http://schemas.openxmlformats.org/officeDocument/2006/relationships/hyperlink" Target="http://crawl.chaosforge.org/File:Hydra_form.png" TargetMode="External"/><Relationship Id="rId189" Type="http://schemas.openxmlformats.org/officeDocument/2006/relationships/hyperlink" Target="http://crawl.chaosforge.org/File:Starburst.png" TargetMode="External"/><Relationship Id="rId3" Type="http://schemas.openxmlformats.org/officeDocument/2006/relationships/hyperlink" Target="http://crawl.chaosforge.org/File:Agony.png" TargetMode="External"/><Relationship Id="rId214" Type="http://schemas.openxmlformats.org/officeDocument/2006/relationships/image" Target="../media/image107.png"/><Relationship Id="rId235" Type="http://schemas.openxmlformats.org/officeDocument/2006/relationships/hyperlink" Target="http://crawl.chaosforge.org/File:Yara%27s_violent_unravelling.png" TargetMode="External"/><Relationship Id="rId116" Type="http://schemas.openxmlformats.org/officeDocument/2006/relationships/image" Target="../media/image58.png"/><Relationship Id="rId137" Type="http://schemas.openxmlformats.org/officeDocument/2006/relationships/hyperlink" Target="http://crawl.chaosforge.org/File:Necromutation.png" TargetMode="External"/><Relationship Id="rId158" Type="http://schemas.openxmlformats.org/officeDocument/2006/relationships/image" Target="../media/image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4853F-BDF4-4991-8A55-B83B6F91E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123825</xdr:rowOff>
    </xdr:from>
    <xdr:to>
      <xdr:col>0</xdr:col>
      <xdr:colOff>304800</xdr:colOff>
      <xdr:row>3</xdr:row>
      <xdr:rowOff>428625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E82FB55-0139-44DE-8F82-61BA588C8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247650</xdr:rowOff>
    </xdr:from>
    <xdr:to>
      <xdr:col>0</xdr:col>
      <xdr:colOff>304800</xdr:colOff>
      <xdr:row>5</xdr:row>
      <xdr:rowOff>171450</xdr:rowOff>
    </xdr:to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38024EF-56B3-4C23-B707-C41758E43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371475</xdr:rowOff>
    </xdr:from>
    <xdr:to>
      <xdr:col>0</xdr:col>
      <xdr:colOff>304800</xdr:colOff>
      <xdr:row>6</xdr:row>
      <xdr:rowOff>304800</xdr:rowOff>
    </xdr:to>
    <xdr:pic>
      <xdr:nvPicPr>
        <xdr:cNvPr id="5" name="Pictur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60BD2EB-F8BA-421C-82E2-4B6010AC4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19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pic>
      <xdr:nvPicPr>
        <xdr:cNvPr id="6" name="Picture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EC1EE5C-EE86-4AC6-9475-94806BFAB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pic>
      <xdr:nvPicPr>
        <xdr:cNvPr id="7" name="Picture 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6B58D0-84D8-474E-8467-E9F4DF5BD1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pic>
      <xdr:nvPicPr>
        <xdr:cNvPr id="8" name="Picture 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94508F8-6B83-4C28-A435-F18600A0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pic>
      <xdr:nvPicPr>
        <xdr:cNvPr id="9" name="Picture 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58AF036A-424F-4EAB-957D-BAC092C4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14</xdr:row>
      <xdr:rowOff>304800</xdr:rowOff>
    </xdr:to>
    <xdr:pic>
      <xdr:nvPicPr>
        <xdr:cNvPr id="10" name="Picture 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2132C63-1A42-4F09-9314-1666BFE45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123825</xdr:rowOff>
    </xdr:from>
    <xdr:to>
      <xdr:col>0</xdr:col>
      <xdr:colOff>304800</xdr:colOff>
      <xdr:row>15</xdr:row>
      <xdr:rowOff>428625</xdr:rowOff>
    </xdr:to>
    <xdr:pic>
      <xdr:nvPicPr>
        <xdr:cNvPr id="11" name="Picture 1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5525C765-6F23-4DCF-B48E-95E09EAE8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5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247650</xdr:rowOff>
    </xdr:from>
    <xdr:to>
      <xdr:col>0</xdr:col>
      <xdr:colOff>304800</xdr:colOff>
      <xdr:row>17</xdr:row>
      <xdr:rowOff>304800</xdr:rowOff>
    </xdr:to>
    <xdr:pic>
      <xdr:nvPicPr>
        <xdr:cNvPr id="12" name="Picture 1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7C272A5-1167-4888-86C4-042CD008B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pic>
      <xdr:nvPicPr>
        <xdr:cNvPr id="13" name="Picture 12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B68F8B1-A165-4FBF-A27B-F58D48F4D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pic>
      <xdr:nvPicPr>
        <xdr:cNvPr id="14" name="Picture 13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E3E4A1-D7D9-42A5-8A0D-507D45E1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123825</xdr:rowOff>
    </xdr:from>
    <xdr:to>
      <xdr:col>0</xdr:col>
      <xdr:colOff>304800</xdr:colOff>
      <xdr:row>22</xdr:row>
      <xdr:rowOff>47625</xdr:rowOff>
    </xdr:to>
    <xdr:pic>
      <xdr:nvPicPr>
        <xdr:cNvPr id="15" name="Picture 14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E62FA42D-07FA-4EBB-B27C-27A50F9069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34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pic>
      <xdr:nvPicPr>
        <xdr:cNvPr id="16" name="Picture 15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DFE88AB1-72D8-4EAE-A11E-FBF85F37E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pic>
      <xdr:nvPicPr>
        <xdr:cNvPr id="17" name="Picture 16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FAA788E2-5F9C-4C88-81E3-77BE7B5ED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pic>
      <xdr:nvPicPr>
        <xdr:cNvPr id="18" name="Picture 17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1283447C-96DF-4E19-9B0E-67FCC04CE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pic>
      <xdr:nvPicPr>
        <xdr:cNvPr id="19" name="Picture 18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38AD1224-5D86-40B9-B4B1-549FF65C4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123825</xdr:rowOff>
    </xdr:from>
    <xdr:to>
      <xdr:col>0</xdr:col>
      <xdr:colOff>304800</xdr:colOff>
      <xdr:row>32</xdr:row>
      <xdr:rowOff>238125</xdr:rowOff>
    </xdr:to>
    <xdr:pic>
      <xdr:nvPicPr>
        <xdr:cNvPr id="20" name="Picture 19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3E6F42FD-96DC-443D-90C8-AADA81048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8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33</xdr:row>
      <xdr:rowOff>304800</xdr:rowOff>
    </xdr:to>
    <xdr:pic>
      <xdr:nvPicPr>
        <xdr:cNvPr id="21" name="Picture 2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4EED9BE6-958E-458C-927E-DDE16635F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123825</xdr:rowOff>
    </xdr:from>
    <xdr:to>
      <xdr:col>0</xdr:col>
      <xdr:colOff>304800</xdr:colOff>
      <xdr:row>35</xdr:row>
      <xdr:rowOff>238125</xdr:rowOff>
    </xdr:to>
    <xdr:pic>
      <xdr:nvPicPr>
        <xdr:cNvPr id="22" name="Picture 21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EE51C93-4B3A-4448-9E5A-059425A7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79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37</xdr:row>
      <xdr:rowOff>304800</xdr:rowOff>
    </xdr:to>
    <xdr:pic>
      <xdr:nvPicPr>
        <xdr:cNvPr id="23" name="Picture 22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B419A08B-7DD9-43DD-9F3D-D27E3342B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123825</xdr:rowOff>
    </xdr:from>
    <xdr:to>
      <xdr:col>0</xdr:col>
      <xdr:colOff>304800</xdr:colOff>
      <xdr:row>39</xdr:row>
      <xdr:rowOff>238125</xdr:rowOff>
    </xdr:to>
    <xdr:pic>
      <xdr:nvPicPr>
        <xdr:cNvPr id="24" name="Picture 23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EEB8BF6A-2B85-43A3-A7D8-156FFED5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88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41</xdr:row>
      <xdr:rowOff>304800</xdr:rowOff>
    </xdr:to>
    <xdr:pic>
      <xdr:nvPicPr>
        <xdr:cNvPr id="25" name="Picture 24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3D46C9B5-8498-4807-96D5-540E6A1AA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pic>
      <xdr:nvPicPr>
        <xdr:cNvPr id="26" name="Picture 25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B841E172-7C03-4FB0-8079-7AD6490B9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45</xdr:row>
      <xdr:rowOff>304800</xdr:rowOff>
    </xdr:to>
    <xdr:pic>
      <xdr:nvPicPr>
        <xdr:cNvPr id="27" name="Picture 26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9A535EC3-4AEF-42CB-915A-FAC06778C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123825</xdr:rowOff>
    </xdr:from>
    <xdr:to>
      <xdr:col>0</xdr:col>
      <xdr:colOff>304800</xdr:colOff>
      <xdr:row>47</xdr:row>
      <xdr:rowOff>47625</xdr:rowOff>
    </xdr:to>
    <xdr:pic>
      <xdr:nvPicPr>
        <xdr:cNvPr id="28" name="Picture 27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1A88FD02-98ED-4B0B-BCF2-F20C2A154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7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247650</xdr:rowOff>
    </xdr:from>
    <xdr:to>
      <xdr:col>0</xdr:col>
      <xdr:colOff>304800</xdr:colOff>
      <xdr:row>47</xdr:row>
      <xdr:rowOff>552450</xdr:rowOff>
    </xdr:to>
    <xdr:pic>
      <xdr:nvPicPr>
        <xdr:cNvPr id="29" name="Picture 28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735FAD33-AFDB-4879-AE8B-C6DD94D55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371475</xdr:rowOff>
    </xdr:from>
    <xdr:to>
      <xdr:col>0</xdr:col>
      <xdr:colOff>304800</xdr:colOff>
      <xdr:row>49</xdr:row>
      <xdr:rowOff>104775</xdr:rowOff>
    </xdr:to>
    <xdr:pic>
      <xdr:nvPicPr>
        <xdr:cNvPr id="30" name="Picture 29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7661147C-AB7E-4F23-8824-D7181F228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69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495300</xdr:rowOff>
    </xdr:from>
    <xdr:to>
      <xdr:col>0</xdr:col>
      <xdr:colOff>304800</xdr:colOff>
      <xdr:row>50</xdr:row>
      <xdr:rowOff>228600</xdr:rowOff>
    </xdr:to>
    <xdr:pic>
      <xdr:nvPicPr>
        <xdr:cNvPr id="31" name="Picture 30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2BCF0D33-5CD0-4DF6-84D8-974FB15AB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238125</xdr:rowOff>
    </xdr:from>
    <xdr:to>
      <xdr:col>0</xdr:col>
      <xdr:colOff>304800</xdr:colOff>
      <xdr:row>52</xdr:row>
      <xdr:rowOff>304800</xdr:rowOff>
    </xdr:to>
    <xdr:pic>
      <xdr:nvPicPr>
        <xdr:cNvPr id="32" name="Picture 31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DC1FCCCE-B326-42C7-B4C3-02DF711C3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860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171450</xdr:rowOff>
    </xdr:from>
    <xdr:to>
      <xdr:col>0</xdr:col>
      <xdr:colOff>304800</xdr:colOff>
      <xdr:row>53</xdr:row>
      <xdr:rowOff>95250</xdr:rowOff>
    </xdr:to>
    <xdr:pic>
      <xdr:nvPicPr>
        <xdr:cNvPr id="33" name="Picture 32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8EFA8DF5-84F9-4C47-A42E-A9B11E97A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36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53</xdr:row>
      <xdr:rowOff>304800</xdr:rowOff>
    </xdr:to>
    <xdr:pic>
      <xdr:nvPicPr>
        <xdr:cNvPr id="34" name="Picture 33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7150C3C5-8AFB-4B67-BF21-F9DACA660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54</xdr:row>
      <xdr:rowOff>304800</xdr:rowOff>
    </xdr:to>
    <xdr:pic>
      <xdr:nvPicPr>
        <xdr:cNvPr id="35" name="Picture 34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E9B80D5A-E599-4567-A370-ED9D0CB89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56</xdr:row>
      <xdr:rowOff>304800</xdr:rowOff>
    </xdr:to>
    <xdr:pic>
      <xdr:nvPicPr>
        <xdr:cNvPr id="36" name="Picture 35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1753D933-16D3-471B-8035-7E861276F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58</xdr:row>
      <xdr:rowOff>304800</xdr:rowOff>
    </xdr:to>
    <xdr:pic>
      <xdr:nvPicPr>
        <xdr:cNvPr id="37" name="Picture 36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9D6B75AF-1FD4-4A1C-B2A2-F18DE8A4E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59</xdr:row>
      <xdr:rowOff>304800</xdr:rowOff>
    </xdr:to>
    <xdr:pic>
      <xdr:nvPicPr>
        <xdr:cNvPr id="38" name="Picture 37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C7D6EF1-01E9-4E7D-9E29-3989B6DAD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123825</xdr:rowOff>
    </xdr:from>
    <xdr:to>
      <xdr:col>0</xdr:col>
      <xdr:colOff>304800</xdr:colOff>
      <xdr:row>61</xdr:row>
      <xdr:rowOff>47625</xdr:rowOff>
    </xdr:to>
    <xdr:pic>
      <xdr:nvPicPr>
        <xdr:cNvPr id="39" name="Picture 38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4DB40BB9-2A66-40FC-9782-EC4E737F1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5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pic>
      <xdr:nvPicPr>
        <xdr:cNvPr id="40" name="Picture 39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3F8BBC92-4B11-445B-8FA5-7384C731B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64</xdr:row>
      <xdr:rowOff>304800</xdr:rowOff>
    </xdr:to>
    <xdr:pic>
      <xdr:nvPicPr>
        <xdr:cNvPr id="41" name="Picture 40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76DD1E48-17B9-43E0-A1FB-1ADD66BBBB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123825</xdr:rowOff>
    </xdr:from>
    <xdr:to>
      <xdr:col>0</xdr:col>
      <xdr:colOff>304800</xdr:colOff>
      <xdr:row>65</xdr:row>
      <xdr:rowOff>428625</xdr:rowOff>
    </xdr:to>
    <xdr:pic>
      <xdr:nvPicPr>
        <xdr:cNvPr id="42" name="Picture 41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952BA85B-C450-4E5D-88E0-1DF5DC713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67</xdr:row>
      <xdr:rowOff>304800</xdr:rowOff>
    </xdr:to>
    <xdr:pic>
      <xdr:nvPicPr>
        <xdr:cNvPr id="43" name="Picture 42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F82D0C39-88DE-4CA7-B70E-41F118C60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123825</xdr:rowOff>
    </xdr:from>
    <xdr:to>
      <xdr:col>0</xdr:col>
      <xdr:colOff>304800</xdr:colOff>
      <xdr:row>68</xdr:row>
      <xdr:rowOff>428625</xdr:rowOff>
    </xdr:to>
    <xdr:pic>
      <xdr:nvPicPr>
        <xdr:cNvPr id="44" name="Picture 43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8AAA9C02-CDE1-4C40-ACEF-5BB0886A9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6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pic>
      <xdr:nvPicPr>
        <xdr:cNvPr id="45" name="Picture 44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2C86A3C3-2307-46C6-8562-BE38C5534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72</xdr:row>
      <xdr:rowOff>304800</xdr:rowOff>
    </xdr:to>
    <xdr:pic>
      <xdr:nvPicPr>
        <xdr:cNvPr id="46" name="Picture 45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3DBA6872-905D-4ACC-9DBC-07C7439FF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123825</xdr:rowOff>
    </xdr:from>
    <xdr:to>
      <xdr:col>0</xdr:col>
      <xdr:colOff>304800</xdr:colOff>
      <xdr:row>74</xdr:row>
      <xdr:rowOff>47625</xdr:rowOff>
    </xdr:to>
    <xdr:pic>
      <xdr:nvPicPr>
        <xdr:cNvPr id="47" name="Picture 46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C8F2308D-7DB6-472A-B9E2-E7F60D8D6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9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57150</xdr:rowOff>
    </xdr:from>
    <xdr:to>
      <xdr:col>0</xdr:col>
      <xdr:colOff>304800</xdr:colOff>
      <xdr:row>75</xdr:row>
      <xdr:rowOff>361950</xdr:rowOff>
    </xdr:to>
    <xdr:pic>
      <xdr:nvPicPr>
        <xdr:cNvPr id="48" name="Picture 47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F2A7CC93-D709-45CD-B4E7-A568CDDB9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76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pic>
      <xdr:nvPicPr>
        <xdr:cNvPr id="49" name="Picture 48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20CEFF95-C6CA-4538-AF49-85A14C02B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pic>
      <xdr:nvPicPr>
        <xdr:cNvPr id="50" name="Picture 49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3065D83C-EDB9-4A28-B3EC-BC49F68858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81</xdr:row>
      <xdr:rowOff>304800</xdr:rowOff>
    </xdr:to>
    <xdr:pic>
      <xdr:nvPicPr>
        <xdr:cNvPr id="51" name="Picture 50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E785465D-021C-4EF8-81C8-80096835F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83</xdr:row>
      <xdr:rowOff>304800</xdr:rowOff>
    </xdr:to>
    <xdr:pic>
      <xdr:nvPicPr>
        <xdr:cNvPr id="52" name="Picture 51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CB8A71DF-BB68-4171-812B-72327E1D9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123825</xdr:rowOff>
    </xdr:from>
    <xdr:to>
      <xdr:col>0</xdr:col>
      <xdr:colOff>304800</xdr:colOff>
      <xdr:row>84</xdr:row>
      <xdr:rowOff>428625</xdr:rowOff>
    </xdr:to>
    <xdr:pic>
      <xdr:nvPicPr>
        <xdr:cNvPr id="53" name="Picture 52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4AF6BE74-C278-440E-85FF-8E9DB9CC1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96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247650</xdr:rowOff>
    </xdr:from>
    <xdr:to>
      <xdr:col>0</xdr:col>
      <xdr:colOff>304800</xdr:colOff>
      <xdr:row>85</xdr:row>
      <xdr:rowOff>552450</xdr:rowOff>
    </xdr:to>
    <xdr:pic>
      <xdr:nvPicPr>
        <xdr:cNvPr id="54" name="Picture 53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E5CF8D11-4289-42EC-AC38-EEC78EE78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30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87</xdr:row>
      <xdr:rowOff>304800</xdr:rowOff>
    </xdr:to>
    <xdr:pic>
      <xdr:nvPicPr>
        <xdr:cNvPr id="55" name="Picture 54">
          <a:hlinkClick xmlns:r="http://schemas.openxmlformats.org/officeDocument/2006/relationships" r:id="rId107"/>
          <a:extLst>
            <a:ext uri="{FF2B5EF4-FFF2-40B4-BE49-F238E27FC236}">
              <a16:creationId xmlns:a16="http://schemas.microsoft.com/office/drawing/2014/main" id="{55D519E8-F42D-4412-BA90-86EB65027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89</xdr:row>
      <xdr:rowOff>304800</xdr:rowOff>
    </xdr:to>
    <xdr:pic>
      <xdr:nvPicPr>
        <xdr:cNvPr id="56" name="Picture 55">
          <a:hlinkClick xmlns:r="http://schemas.openxmlformats.org/officeDocument/2006/relationships" r:id="rId109"/>
          <a:extLst>
            <a:ext uri="{FF2B5EF4-FFF2-40B4-BE49-F238E27FC236}">
              <a16:creationId xmlns:a16="http://schemas.microsoft.com/office/drawing/2014/main" id="{CB7C042F-B271-4F89-82E8-751AD27F0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pic>
      <xdr:nvPicPr>
        <xdr:cNvPr id="57" name="Picture 56">
          <a:hlinkClick xmlns:r="http://schemas.openxmlformats.org/officeDocument/2006/relationships" r:id="rId111"/>
          <a:extLst>
            <a:ext uri="{FF2B5EF4-FFF2-40B4-BE49-F238E27FC236}">
              <a16:creationId xmlns:a16="http://schemas.microsoft.com/office/drawing/2014/main" id="{50AE0FFE-E67E-422A-A14A-64FF15254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4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93</xdr:row>
      <xdr:rowOff>304800</xdr:rowOff>
    </xdr:to>
    <xdr:pic>
      <xdr:nvPicPr>
        <xdr:cNvPr id="58" name="Picture 57">
          <a:hlinkClick xmlns:r="http://schemas.openxmlformats.org/officeDocument/2006/relationships" r:id="rId113"/>
          <a:extLst>
            <a:ext uri="{FF2B5EF4-FFF2-40B4-BE49-F238E27FC236}">
              <a16:creationId xmlns:a16="http://schemas.microsoft.com/office/drawing/2014/main" id="{B4A410A1-50B1-416D-AF15-94CE828E6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123825</xdr:rowOff>
    </xdr:from>
    <xdr:to>
      <xdr:col>0</xdr:col>
      <xdr:colOff>304800</xdr:colOff>
      <xdr:row>94</xdr:row>
      <xdr:rowOff>428625</xdr:rowOff>
    </xdr:to>
    <xdr:pic>
      <xdr:nvPicPr>
        <xdr:cNvPr id="59" name="Picture 58">
          <a:hlinkClick xmlns:r="http://schemas.openxmlformats.org/officeDocument/2006/relationships" r:id="rId115"/>
          <a:extLst>
            <a:ext uri="{FF2B5EF4-FFF2-40B4-BE49-F238E27FC236}">
              <a16:creationId xmlns:a16="http://schemas.microsoft.com/office/drawing/2014/main" id="{E4C8BB7A-E559-4F05-827C-AC49A3293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2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pic>
      <xdr:nvPicPr>
        <xdr:cNvPr id="60" name="Picture 59">
          <a:hlinkClick xmlns:r="http://schemas.openxmlformats.org/officeDocument/2006/relationships" r:id="rId117"/>
          <a:extLst>
            <a:ext uri="{FF2B5EF4-FFF2-40B4-BE49-F238E27FC236}">
              <a16:creationId xmlns:a16="http://schemas.microsoft.com/office/drawing/2014/main" id="{61768ED6-B1C7-4DA6-ADC9-BAF937CD8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pic>
      <xdr:nvPicPr>
        <xdr:cNvPr id="61" name="Picture 60">
          <a:hlinkClick xmlns:r="http://schemas.openxmlformats.org/officeDocument/2006/relationships" r:id="rId119"/>
          <a:extLst>
            <a:ext uri="{FF2B5EF4-FFF2-40B4-BE49-F238E27FC236}">
              <a16:creationId xmlns:a16="http://schemas.microsoft.com/office/drawing/2014/main" id="{3DC25471-BB22-4C64-A96C-B6C5CFC0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99</xdr:row>
      <xdr:rowOff>304800</xdr:rowOff>
    </xdr:to>
    <xdr:pic>
      <xdr:nvPicPr>
        <xdr:cNvPr id="62" name="Picture 61">
          <a:hlinkClick xmlns:r="http://schemas.openxmlformats.org/officeDocument/2006/relationships" r:id="rId121"/>
          <a:extLst>
            <a:ext uri="{FF2B5EF4-FFF2-40B4-BE49-F238E27FC236}">
              <a16:creationId xmlns:a16="http://schemas.microsoft.com/office/drawing/2014/main" id="{0B15F27A-9529-453E-B9B2-CA7AD5E88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123825</xdr:rowOff>
    </xdr:from>
    <xdr:to>
      <xdr:col>0</xdr:col>
      <xdr:colOff>304800</xdr:colOff>
      <xdr:row>101</xdr:row>
      <xdr:rowOff>238125</xdr:rowOff>
    </xdr:to>
    <xdr:pic>
      <xdr:nvPicPr>
        <xdr:cNvPr id="63" name="Picture 62">
          <a:hlinkClick xmlns:r="http://schemas.openxmlformats.org/officeDocument/2006/relationships" r:id="rId123"/>
          <a:extLst>
            <a:ext uri="{FF2B5EF4-FFF2-40B4-BE49-F238E27FC236}">
              <a16:creationId xmlns:a16="http://schemas.microsoft.com/office/drawing/2014/main" id="{3398C6F2-CCFB-47B2-A362-75CF363E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30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pic>
      <xdr:nvPicPr>
        <xdr:cNvPr id="64" name="Picture 63">
          <a:hlinkClick xmlns:r="http://schemas.openxmlformats.org/officeDocument/2006/relationships" r:id="rId125"/>
          <a:extLst>
            <a:ext uri="{FF2B5EF4-FFF2-40B4-BE49-F238E27FC236}">
              <a16:creationId xmlns:a16="http://schemas.microsoft.com/office/drawing/2014/main" id="{34F6D08C-0F20-4B1A-AA10-DD06772DE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pic>
      <xdr:nvPicPr>
        <xdr:cNvPr id="65" name="Picture 64">
          <a:hlinkClick xmlns:r="http://schemas.openxmlformats.org/officeDocument/2006/relationships" r:id="rId127"/>
          <a:extLst>
            <a:ext uri="{FF2B5EF4-FFF2-40B4-BE49-F238E27FC236}">
              <a16:creationId xmlns:a16="http://schemas.microsoft.com/office/drawing/2014/main" id="{E6A99991-8D11-44C1-BC47-B990BCEAE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8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106</xdr:row>
      <xdr:rowOff>304800</xdr:rowOff>
    </xdr:to>
    <xdr:pic>
      <xdr:nvPicPr>
        <xdr:cNvPr id="66" name="Picture 65">
          <a:hlinkClick xmlns:r="http://schemas.openxmlformats.org/officeDocument/2006/relationships" r:id="rId129"/>
          <a:extLst>
            <a:ext uri="{FF2B5EF4-FFF2-40B4-BE49-F238E27FC236}">
              <a16:creationId xmlns:a16="http://schemas.microsoft.com/office/drawing/2014/main" id="{9760FB6D-5AB6-4F07-B23B-647897F1A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123825</xdr:rowOff>
    </xdr:from>
    <xdr:to>
      <xdr:col>0</xdr:col>
      <xdr:colOff>304800</xdr:colOff>
      <xdr:row>108</xdr:row>
      <xdr:rowOff>238125</xdr:rowOff>
    </xdr:to>
    <xdr:pic>
      <xdr:nvPicPr>
        <xdr:cNvPr id="67" name="Picture 66">
          <a:hlinkClick xmlns:r="http://schemas.openxmlformats.org/officeDocument/2006/relationships" r:id="rId131"/>
          <a:extLst>
            <a:ext uri="{FF2B5EF4-FFF2-40B4-BE49-F238E27FC236}">
              <a16:creationId xmlns:a16="http://schemas.microsoft.com/office/drawing/2014/main" id="{7B66E002-6939-42AE-9516-60F835FCB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02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pic>
      <xdr:nvPicPr>
        <xdr:cNvPr id="68" name="Picture 67">
          <a:hlinkClick xmlns:r="http://schemas.openxmlformats.org/officeDocument/2006/relationships" r:id="rId133"/>
          <a:extLst>
            <a:ext uri="{FF2B5EF4-FFF2-40B4-BE49-F238E27FC236}">
              <a16:creationId xmlns:a16="http://schemas.microsoft.com/office/drawing/2014/main" id="{FF7ED99A-09A8-4F3F-BBF6-2624E3BF7E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112</xdr:row>
      <xdr:rowOff>304800</xdr:rowOff>
    </xdr:to>
    <xdr:pic>
      <xdr:nvPicPr>
        <xdr:cNvPr id="69" name="Picture 68">
          <a:hlinkClick xmlns:r="http://schemas.openxmlformats.org/officeDocument/2006/relationships" r:id="rId135"/>
          <a:extLst>
            <a:ext uri="{FF2B5EF4-FFF2-40B4-BE49-F238E27FC236}">
              <a16:creationId xmlns:a16="http://schemas.microsoft.com/office/drawing/2014/main" id="{7B1F453D-DAB4-4399-AC51-2D12CA46E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113</xdr:row>
      <xdr:rowOff>304800</xdr:rowOff>
    </xdr:to>
    <xdr:pic>
      <xdr:nvPicPr>
        <xdr:cNvPr id="70" name="Picture 69">
          <a:hlinkClick xmlns:r="http://schemas.openxmlformats.org/officeDocument/2006/relationships" r:id="rId137"/>
          <a:extLst>
            <a:ext uri="{FF2B5EF4-FFF2-40B4-BE49-F238E27FC236}">
              <a16:creationId xmlns:a16="http://schemas.microsoft.com/office/drawing/2014/main" id="{FD6AD505-F5FE-41E5-A5E9-69978ACE9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5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114</xdr:row>
      <xdr:rowOff>304800</xdr:rowOff>
    </xdr:to>
    <xdr:pic>
      <xdr:nvPicPr>
        <xdr:cNvPr id="71" name="Picture 70">
          <a:hlinkClick xmlns:r="http://schemas.openxmlformats.org/officeDocument/2006/relationships" r:id="rId139"/>
          <a:extLst>
            <a:ext uri="{FF2B5EF4-FFF2-40B4-BE49-F238E27FC236}">
              <a16:creationId xmlns:a16="http://schemas.microsoft.com/office/drawing/2014/main" id="{AD5B6B45-6408-4D57-9EFA-A6754A3D6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123825</xdr:rowOff>
    </xdr:from>
    <xdr:to>
      <xdr:col>0</xdr:col>
      <xdr:colOff>304800</xdr:colOff>
      <xdr:row>115</xdr:row>
      <xdr:rowOff>428625</xdr:rowOff>
    </xdr:to>
    <xdr:pic>
      <xdr:nvPicPr>
        <xdr:cNvPr id="72" name="Picture 71">
          <a:hlinkClick xmlns:r="http://schemas.openxmlformats.org/officeDocument/2006/relationships" r:id="rId141"/>
          <a:extLst>
            <a:ext uri="{FF2B5EF4-FFF2-40B4-BE49-F238E27FC236}">
              <a16:creationId xmlns:a16="http://schemas.microsoft.com/office/drawing/2014/main" id="{098ACCE2-6889-4C14-8C65-416DBFECA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9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247650</xdr:rowOff>
    </xdr:from>
    <xdr:to>
      <xdr:col>0</xdr:col>
      <xdr:colOff>304800</xdr:colOff>
      <xdr:row>117</xdr:row>
      <xdr:rowOff>304800</xdr:rowOff>
    </xdr:to>
    <xdr:pic>
      <xdr:nvPicPr>
        <xdr:cNvPr id="73" name="Picture 72">
          <a:hlinkClick xmlns:r="http://schemas.openxmlformats.org/officeDocument/2006/relationships" r:id="rId143"/>
          <a:extLst>
            <a:ext uri="{FF2B5EF4-FFF2-40B4-BE49-F238E27FC236}">
              <a16:creationId xmlns:a16="http://schemas.microsoft.com/office/drawing/2014/main" id="{C738BA02-161E-4807-8342-17B752059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875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118</xdr:row>
      <xdr:rowOff>304800</xdr:rowOff>
    </xdr:to>
    <xdr:pic>
      <xdr:nvPicPr>
        <xdr:cNvPr id="74" name="Picture 73">
          <a:hlinkClick xmlns:r="http://schemas.openxmlformats.org/officeDocument/2006/relationships" r:id="rId145"/>
          <a:extLst>
            <a:ext uri="{FF2B5EF4-FFF2-40B4-BE49-F238E27FC236}">
              <a16:creationId xmlns:a16="http://schemas.microsoft.com/office/drawing/2014/main" id="{DC18FEBE-01DB-4421-AD40-FAB9A7EE5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3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119</xdr:row>
      <xdr:rowOff>304800</xdr:rowOff>
    </xdr:to>
    <xdr:pic>
      <xdr:nvPicPr>
        <xdr:cNvPr id="75" name="Picture 74">
          <a:hlinkClick xmlns:r="http://schemas.openxmlformats.org/officeDocument/2006/relationships" r:id="rId147"/>
          <a:extLst>
            <a:ext uri="{FF2B5EF4-FFF2-40B4-BE49-F238E27FC236}">
              <a16:creationId xmlns:a16="http://schemas.microsoft.com/office/drawing/2014/main" id="{B29B01CD-5CCB-40AF-A7B2-DC838C283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123825</xdr:rowOff>
    </xdr:from>
    <xdr:to>
      <xdr:col>0</xdr:col>
      <xdr:colOff>304800</xdr:colOff>
      <xdr:row>122</xdr:row>
      <xdr:rowOff>47625</xdr:rowOff>
    </xdr:to>
    <xdr:pic>
      <xdr:nvPicPr>
        <xdr:cNvPr id="76" name="Picture 75">
          <a:hlinkClick xmlns:r="http://schemas.openxmlformats.org/officeDocument/2006/relationships" r:id="rId149"/>
          <a:extLst>
            <a:ext uri="{FF2B5EF4-FFF2-40B4-BE49-F238E27FC236}">
              <a16:creationId xmlns:a16="http://schemas.microsoft.com/office/drawing/2014/main" id="{A65616AF-41E2-4B2B-B51A-4E28FB6A1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9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pic>
      <xdr:nvPicPr>
        <xdr:cNvPr id="77" name="Picture 76">
          <a:hlinkClick xmlns:r="http://schemas.openxmlformats.org/officeDocument/2006/relationships" r:id="rId151"/>
          <a:extLst>
            <a:ext uri="{FF2B5EF4-FFF2-40B4-BE49-F238E27FC236}">
              <a16:creationId xmlns:a16="http://schemas.microsoft.com/office/drawing/2014/main" id="{0C143A0C-A951-4992-8084-5DD45ECDD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81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pic>
      <xdr:nvPicPr>
        <xdr:cNvPr id="78" name="Picture 77">
          <a:hlinkClick xmlns:r="http://schemas.openxmlformats.org/officeDocument/2006/relationships" r:id="rId153"/>
          <a:extLst>
            <a:ext uri="{FF2B5EF4-FFF2-40B4-BE49-F238E27FC236}">
              <a16:creationId xmlns:a16="http://schemas.microsoft.com/office/drawing/2014/main" id="{BD0BB9E5-20AD-4BE9-976B-0D15F5EAF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pic>
      <xdr:nvPicPr>
        <xdr:cNvPr id="79" name="Picture 78">
          <a:hlinkClick xmlns:r="http://schemas.openxmlformats.org/officeDocument/2006/relationships" r:id="rId155"/>
          <a:extLst>
            <a:ext uri="{FF2B5EF4-FFF2-40B4-BE49-F238E27FC236}">
              <a16:creationId xmlns:a16="http://schemas.microsoft.com/office/drawing/2014/main" id="{012FC62A-A98F-44CE-9C4B-9760F7156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pic>
      <xdr:nvPicPr>
        <xdr:cNvPr id="80" name="Picture 79">
          <a:hlinkClick xmlns:r="http://schemas.openxmlformats.org/officeDocument/2006/relationships" r:id="rId157"/>
          <a:extLst>
            <a:ext uri="{FF2B5EF4-FFF2-40B4-BE49-F238E27FC236}">
              <a16:creationId xmlns:a16="http://schemas.microsoft.com/office/drawing/2014/main" id="{DD2703A1-31E3-4B86-853D-05A34153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pic>
      <xdr:nvPicPr>
        <xdr:cNvPr id="81" name="Picture 80">
          <a:hlinkClick xmlns:r="http://schemas.openxmlformats.org/officeDocument/2006/relationships" r:id="rId159"/>
          <a:extLst>
            <a:ext uri="{FF2B5EF4-FFF2-40B4-BE49-F238E27FC236}">
              <a16:creationId xmlns:a16="http://schemas.microsoft.com/office/drawing/2014/main" id="{8C049867-ADD8-4D82-B4CA-7A0AB25F4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pic>
      <xdr:nvPicPr>
        <xdr:cNvPr id="82" name="Picture 81">
          <a:hlinkClick xmlns:r="http://schemas.openxmlformats.org/officeDocument/2006/relationships" r:id="rId161"/>
          <a:extLst>
            <a:ext uri="{FF2B5EF4-FFF2-40B4-BE49-F238E27FC236}">
              <a16:creationId xmlns:a16="http://schemas.microsoft.com/office/drawing/2014/main" id="{8A30380A-6818-474F-8D9C-64C483773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pic>
      <xdr:nvPicPr>
        <xdr:cNvPr id="83" name="Picture 82">
          <a:hlinkClick xmlns:r="http://schemas.openxmlformats.org/officeDocument/2006/relationships" r:id="rId163"/>
          <a:extLst>
            <a:ext uri="{FF2B5EF4-FFF2-40B4-BE49-F238E27FC236}">
              <a16:creationId xmlns:a16="http://schemas.microsoft.com/office/drawing/2014/main" id="{42229A7B-55DB-4374-A3D9-5DA1D51A5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123825</xdr:rowOff>
    </xdr:from>
    <xdr:to>
      <xdr:col>0</xdr:col>
      <xdr:colOff>304800</xdr:colOff>
      <xdr:row>138</xdr:row>
      <xdr:rowOff>47625</xdr:rowOff>
    </xdr:to>
    <xdr:pic>
      <xdr:nvPicPr>
        <xdr:cNvPr id="84" name="Picture 83">
          <a:hlinkClick xmlns:r="http://schemas.openxmlformats.org/officeDocument/2006/relationships" r:id="rId165"/>
          <a:extLst>
            <a:ext uri="{FF2B5EF4-FFF2-40B4-BE49-F238E27FC236}">
              <a16:creationId xmlns:a16="http://schemas.microsoft.com/office/drawing/2014/main" id="{36D6B44C-06FB-407D-AD8B-FA066EECF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133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247650</xdr:rowOff>
    </xdr:from>
    <xdr:to>
      <xdr:col>0</xdr:col>
      <xdr:colOff>304800</xdr:colOff>
      <xdr:row>139</xdr:row>
      <xdr:rowOff>114300</xdr:rowOff>
    </xdr:to>
    <xdr:pic>
      <xdr:nvPicPr>
        <xdr:cNvPr id="85" name="Picture 84">
          <a:hlinkClick xmlns:r="http://schemas.openxmlformats.org/officeDocument/2006/relationships" r:id="rId167"/>
          <a:extLst>
            <a:ext uri="{FF2B5EF4-FFF2-40B4-BE49-F238E27FC236}">
              <a16:creationId xmlns:a16="http://schemas.microsoft.com/office/drawing/2014/main" id="{6D14AC69-8355-440C-B29F-7309967C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pic>
      <xdr:nvPicPr>
        <xdr:cNvPr id="86" name="Picture 85">
          <a:hlinkClick xmlns:r="http://schemas.openxmlformats.org/officeDocument/2006/relationships" r:id="rId169"/>
          <a:extLst>
            <a:ext uri="{FF2B5EF4-FFF2-40B4-BE49-F238E27FC236}">
              <a16:creationId xmlns:a16="http://schemas.microsoft.com/office/drawing/2014/main" id="{80609AAD-2604-4B1F-9FE0-484776E4C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pic>
      <xdr:nvPicPr>
        <xdr:cNvPr id="87" name="Picture 86">
          <a:hlinkClick xmlns:r="http://schemas.openxmlformats.org/officeDocument/2006/relationships" r:id="rId171"/>
          <a:extLst>
            <a:ext uri="{FF2B5EF4-FFF2-40B4-BE49-F238E27FC236}">
              <a16:creationId xmlns:a16="http://schemas.microsoft.com/office/drawing/2014/main" id="{05BF72C8-0FFF-49B4-AD59-EC30B9BE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8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123825</xdr:rowOff>
    </xdr:from>
    <xdr:to>
      <xdr:col>0</xdr:col>
      <xdr:colOff>304800</xdr:colOff>
      <xdr:row>144</xdr:row>
      <xdr:rowOff>47625</xdr:rowOff>
    </xdr:to>
    <xdr:pic>
      <xdr:nvPicPr>
        <xdr:cNvPr id="88" name="Picture 87">
          <a:hlinkClick xmlns:r="http://schemas.openxmlformats.org/officeDocument/2006/relationships" r:id="rId173"/>
          <a:extLst>
            <a:ext uri="{FF2B5EF4-FFF2-40B4-BE49-F238E27FC236}">
              <a16:creationId xmlns:a16="http://schemas.microsoft.com/office/drawing/2014/main" id="{FEF9BCE8-CC68-4E57-ACAC-FF71506019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5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pic>
      <xdr:nvPicPr>
        <xdr:cNvPr id="89" name="Picture 88">
          <a:hlinkClick xmlns:r="http://schemas.openxmlformats.org/officeDocument/2006/relationships" r:id="rId175"/>
          <a:extLst>
            <a:ext uri="{FF2B5EF4-FFF2-40B4-BE49-F238E27FC236}">
              <a16:creationId xmlns:a16="http://schemas.microsoft.com/office/drawing/2014/main" id="{B5ADD529-72DC-4F58-A0C4-3857D719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7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pic>
      <xdr:nvPicPr>
        <xdr:cNvPr id="90" name="Picture 89">
          <a:hlinkClick xmlns:r="http://schemas.openxmlformats.org/officeDocument/2006/relationships" r:id="rId177"/>
          <a:extLst>
            <a:ext uri="{FF2B5EF4-FFF2-40B4-BE49-F238E27FC236}">
              <a16:creationId xmlns:a16="http://schemas.microsoft.com/office/drawing/2014/main" id="{B05B89DF-CA7C-4D6B-987C-B1C3B3BD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9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149</xdr:row>
      <xdr:rowOff>304800</xdr:rowOff>
    </xdr:to>
    <xdr:pic>
      <xdr:nvPicPr>
        <xdr:cNvPr id="91" name="Picture 90">
          <a:hlinkClick xmlns:r="http://schemas.openxmlformats.org/officeDocument/2006/relationships" r:id="rId179"/>
          <a:extLst>
            <a:ext uri="{FF2B5EF4-FFF2-40B4-BE49-F238E27FC236}">
              <a16:creationId xmlns:a16="http://schemas.microsoft.com/office/drawing/2014/main" id="{85D0ED64-F806-4BED-A067-B8F41E5B1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6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pic>
      <xdr:nvPicPr>
        <xdr:cNvPr id="92" name="Picture 91">
          <a:hlinkClick xmlns:r="http://schemas.openxmlformats.org/officeDocument/2006/relationships" r:id="rId181"/>
          <a:extLst>
            <a:ext uri="{FF2B5EF4-FFF2-40B4-BE49-F238E27FC236}">
              <a16:creationId xmlns:a16="http://schemas.microsoft.com/office/drawing/2014/main" id="{784D051F-1857-4DE4-B1FB-F1236EE3D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123825</xdr:rowOff>
    </xdr:from>
    <xdr:to>
      <xdr:col>0</xdr:col>
      <xdr:colOff>304800</xdr:colOff>
      <xdr:row>154</xdr:row>
      <xdr:rowOff>47625</xdr:rowOff>
    </xdr:to>
    <xdr:pic>
      <xdr:nvPicPr>
        <xdr:cNvPr id="93" name="Picture 92">
          <a:hlinkClick xmlns:r="http://schemas.openxmlformats.org/officeDocument/2006/relationships" r:id="rId183"/>
          <a:extLst>
            <a:ext uri="{FF2B5EF4-FFF2-40B4-BE49-F238E27FC236}">
              <a16:creationId xmlns:a16="http://schemas.microsoft.com/office/drawing/2014/main" id="{7F765630-135F-4311-8BEE-122B2FF22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325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247650</xdr:rowOff>
    </xdr:from>
    <xdr:to>
      <xdr:col>0</xdr:col>
      <xdr:colOff>304800</xdr:colOff>
      <xdr:row>155</xdr:row>
      <xdr:rowOff>114300</xdr:rowOff>
    </xdr:to>
    <xdr:pic>
      <xdr:nvPicPr>
        <xdr:cNvPr id="94" name="Picture 93">
          <a:hlinkClick xmlns:r="http://schemas.openxmlformats.org/officeDocument/2006/relationships" r:id="rId185"/>
          <a:extLst>
            <a:ext uri="{FF2B5EF4-FFF2-40B4-BE49-F238E27FC236}">
              <a16:creationId xmlns:a16="http://schemas.microsoft.com/office/drawing/2014/main" id="{D2C10F74-64CE-4FF1-B881-A9C467171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211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371475</xdr:rowOff>
    </xdr:from>
    <xdr:to>
      <xdr:col>0</xdr:col>
      <xdr:colOff>304800</xdr:colOff>
      <xdr:row>156</xdr:row>
      <xdr:rowOff>114300</xdr:rowOff>
    </xdr:to>
    <xdr:pic>
      <xdr:nvPicPr>
        <xdr:cNvPr id="95" name="Picture 94">
          <a:hlinkClick xmlns:r="http://schemas.openxmlformats.org/officeDocument/2006/relationships" r:id="rId187"/>
          <a:extLst>
            <a:ext uri="{FF2B5EF4-FFF2-40B4-BE49-F238E27FC236}">
              <a16:creationId xmlns:a16="http://schemas.microsoft.com/office/drawing/2014/main" id="{46F48AFA-F7FA-44FC-AB59-2B44B7E54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96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114300</xdr:rowOff>
    </xdr:from>
    <xdr:to>
      <xdr:col>0</xdr:col>
      <xdr:colOff>304800</xdr:colOff>
      <xdr:row>158</xdr:row>
      <xdr:rowOff>38100</xdr:rowOff>
    </xdr:to>
    <xdr:pic>
      <xdr:nvPicPr>
        <xdr:cNvPr id="96" name="Picture 95">
          <a:hlinkClick xmlns:r="http://schemas.openxmlformats.org/officeDocument/2006/relationships" r:id="rId189"/>
          <a:extLst>
            <a:ext uri="{FF2B5EF4-FFF2-40B4-BE49-F238E27FC236}">
              <a16:creationId xmlns:a16="http://schemas.microsoft.com/office/drawing/2014/main" id="{1158B27F-D848-4BC4-8CB3-3685AFECB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9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238125</xdr:rowOff>
    </xdr:from>
    <xdr:to>
      <xdr:col>0</xdr:col>
      <xdr:colOff>304800</xdr:colOff>
      <xdr:row>159</xdr:row>
      <xdr:rowOff>114300</xdr:rowOff>
    </xdr:to>
    <xdr:pic>
      <xdr:nvPicPr>
        <xdr:cNvPr id="97" name="Picture 96">
          <a:hlinkClick xmlns:r="http://schemas.openxmlformats.org/officeDocument/2006/relationships" r:id="rId191"/>
          <a:extLst>
            <a:ext uri="{FF2B5EF4-FFF2-40B4-BE49-F238E27FC236}">
              <a16:creationId xmlns:a16="http://schemas.microsoft.com/office/drawing/2014/main" id="{961D8E44-1984-48AD-8CF2-E92D0E47E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97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pic>
      <xdr:nvPicPr>
        <xdr:cNvPr id="98" name="Picture 97">
          <a:hlinkClick xmlns:r="http://schemas.openxmlformats.org/officeDocument/2006/relationships" r:id="rId193"/>
          <a:extLst>
            <a:ext uri="{FF2B5EF4-FFF2-40B4-BE49-F238E27FC236}">
              <a16:creationId xmlns:a16="http://schemas.microsoft.com/office/drawing/2014/main" id="{F1AD3C1A-6F42-4431-BEEC-D62622697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8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pic>
      <xdr:nvPicPr>
        <xdr:cNvPr id="99" name="Picture 98">
          <a:hlinkClick xmlns:r="http://schemas.openxmlformats.org/officeDocument/2006/relationships" r:id="rId195"/>
          <a:extLst>
            <a:ext uri="{FF2B5EF4-FFF2-40B4-BE49-F238E27FC236}">
              <a16:creationId xmlns:a16="http://schemas.microsoft.com/office/drawing/2014/main" id="{AC1A14F8-E987-4138-99A0-86947464E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123825</xdr:rowOff>
    </xdr:from>
    <xdr:to>
      <xdr:col>0</xdr:col>
      <xdr:colOff>304800</xdr:colOff>
      <xdr:row>163</xdr:row>
      <xdr:rowOff>47625</xdr:rowOff>
    </xdr:to>
    <xdr:pic>
      <xdr:nvPicPr>
        <xdr:cNvPr id="100" name="Picture 99">
          <a:hlinkClick xmlns:r="http://schemas.openxmlformats.org/officeDocument/2006/relationships" r:id="rId197"/>
          <a:extLst>
            <a:ext uri="{FF2B5EF4-FFF2-40B4-BE49-F238E27FC236}">
              <a16:creationId xmlns:a16="http://schemas.microsoft.com/office/drawing/2014/main" id="{D2506952-CC18-42E2-AD72-14485D88C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468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247650</xdr:rowOff>
    </xdr:from>
    <xdr:to>
      <xdr:col>0</xdr:col>
      <xdr:colOff>304800</xdr:colOff>
      <xdr:row>164</xdr:row>
      <xdr:rowOff>114300</xdr:rowOff>
    </xdr:to>
    <xdr:pic>
      <xdr:nvPicPr>
        <xdr:cNvPr id="101" name="Picture 100">
          <a:hlinkClick xmlns:r="http://schemas.openxmlformats.org/officeDocument/2006/relationships" r:id="rId199"/>
          <a:extLst>
            <a:ext uri="{FF2B5EF4-FFF2-40B4-BE49-F238E27FC236}">
              <a16:creationId xmlns:a16="http://schemas.microsoft.com/office/drawing/2014/main" id="{5714983F-4BB6-4C1F-BA38-CA348116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354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180975</xdr:rowOff>
    </xdr:from>
    <xdr:to>
      <xdr:col>0</xdr:col>
      <xdr:colOff>304800</xdr:colOff>
      <xdr:row>166</xdr:row>
      <xdr:rowOff>104775</xdr:rowOff>
    </xdr:to>
    <xdr:pic>
      <xdr:nvPicPr>
        <xdr:cNvPr id="102" name="Picture 101">
          <a:hlinkClick xmlns:r="http://schemas.openxmlformats.org/officeDocument/2006/relationships" r:id="rId201"/>
          <a:extLst>
            <a:ext uri="{FF2B5EF4-FFF2-40B4-BE49-F238E27FC236}">
              <a16:creationId xmlns:a16="http://schemas.microsoft.com/office/drawing/2014/main" id="{9E50EAB2-F73D-4A87-BD1C-010F48A94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3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pic>
      <xdr:nvPicPr>
        <xdr:cNvPr id="103" name="Picture 102">
          <a:hlinkClick xmlns:r="http://schemas.openxmlformats.org/officeDocument/2006/relationships" r:id="rId203"/>
          <a:extLst>
            <a:ext uri="{FF2B5EF4-FFF2-40B4-BE49-F238E27FC236}">
              <a16:creationId xmlns:a16="http://schemas.microsoft.com/office/drawing/2014/main" id="{C75CEC85-47EF-4E7D-96CE-70CF7EFA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pic>
      <xdr:nvPicPr>
        <xdr:cNvPr id="104" name="Picture 103">
          <a:hlinkClick xmlns:r="http://schemas.openxmlformats.org/officeDocument/2006/relationships" r:id="rId205"/>
          <a:extLst>
            <a:ext uri="{FF2B5EF4-FFF2-40B4-BE49-F238E27FC236}">
              <a16:creationId xmlns:a16="http://schemas.microsoft.com/office/drawing/2014/main" id="{A0322009-5F4B-46C0-9AB3-C5CCC0BD0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5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123825</xdr:rowOff>
    </xdr:from>
    <xdr:to>
      <xdr:col>0</xdr:col>
      <xdr:colOff>304800</xdr:colOff>
      <xdr:row>170</xdr:row>
      <xdr:rowOff>47625</xdr:rowOff>
    </xdr:to>
    <xdr:pic>
      <xdr:nvPicPr>
        <xdr:cNvPr id="105" name="Picture 104">
          <a:hlinkClick xmlns:r="http://schemas.openxmlformats.org/officeDocument/2006/relationships" r:id="rId207"/>
          <a:extLst>
            <a:ext uri="{FF2B5EF4-FFF2-40B4-BE49-F238E27FC236}">
              <a16:creationId xmlns:a16="http://schemas.microsoft.com/office/drawing/2014/main" id="{87882ADF-4237-4C88-9141-78ABB6B86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469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pic>
      <xdr:nvPicPr>
        <xdr:cNvPr id="106" name="Picture 105">
          <a:hlinkClick xmlns:r="http://schemas.openxmlformats.org/officeDocument/2006/relationships" r:id="rId209"/>
          <a:extLst>
            <a:ext uri="{FF2B5EF4-FFF2-40B4-BE49-F238E27FC236}">
              <a16:creationId xmlns:a16="http://schemas.microsoft.com/office/drawing/2014/main" id="{7EF0F795-6B3F-4E2B-836E-2225E8B4B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1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123825</xdr:rowOff>
    </xdr:from>
    <xdr:to>
      <xdr:col>0</xdr:col>
      <xdr:colOff>304800</xdr:colOff>
      <xdr:row>173</xdr:row>
      <xdr:rowOff>47625</xdr:rowOff>
    </xdr:to>
    <xdr:pic>
      <xdr:nvPicPr>
        <xdr:cNvPr id="107" name="Picture 106">
          <a:hlinkClick xmlns:r="http://schemas.openxmlformats.org/officeDocument/2006/relationships" r:id="rId211"/>
          <a:extLst>
            <a:ext uri="{FF2B5EF4-FFF2-40B4-BE49-F238E27FC236}">
              <a16:creationId xmlns:a16="http://schemas.microsoft.com/office/drawing/2014/main" id="{85D29D7C-46D5-46E3-8BC3-20BF6C6C8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993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247650</xdr:rowOff>
    </xdr:from>
    <xdr:to>
      <xdr:col>0</xdr:col>
      <xdr:colOff>304800</xdr:colOff>
      <xdr:row>174</xdr:row>
      <xdr:rowOff>114300</xdr:rowOff>
    </xdr:to>
    <xdr:pic>
      <xdr:nvPicPr>
        <xdr:cNvPr id="108" name="Picture 107">
          <a:hlinkClick xmlns:r="http://schemas.openxmlformats.org/officeDocument/2006/relationships" r:id="rId213"/>
          <a:extLst>
            <a:ext uri="{FF2B5EF4-FFF2-40B4-BE49-F238E27FC236}">
              <a16:creationId xmlns:a16="http://schemas.microsoft.com/office/drawing/2014/main" id="{55CAEBEC-FD42-4CA7-84EF-35403772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6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371475</xdr:rowOff>
    </xdr:from>
    <xdr:to>
      <xdr:col>0</xdr:col>
      <xdr:colOff>304800</xdr:colOff>
      <xdr:row>175</xdr:row>
      <xdr:rowOff>114300</xdr:rowOff>
    </xdr:to>
    <xdr:pic>
      <xdr:nvPicPr>
        <xdr:cNvPr id="109" name="Picture 108">
          <a:hlinkClick xmlns:r="http://schemas.openxmlformats.org/officeDocument/2006/relationships" r:id="rId215"/>
          <a:extLst>
            <a:ext uri="{FF2B5EF4-FFF2-40B4-BE49-F238E27FC236}">
              <a16:creationId xmlns:a16="http://schemas.microsoft.com/office/drawing/2014/main" id="{B4320DE1-FB86-4581-99F0-E1336A7C9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14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pic>
      <xdr:nvPicPr>
        <xdr:cNvPr id="110" name="Picture 109">
          <a:hlinkClick xmlns:r="http://schemas.openxmlformats.org/officeDocument/2006/relationships" r:id="rId217"/>
          <a:extLst>
            <a:ext uri="{FF2B5EF4-FFF2-40B4-BE49-F238E27FC236}">
              <a16:creationId xmlns:a16="http://schemas.microsoft.com/office/drawing/2014/main" id="{A577B200-401E-49FA-9BE2-919A220AE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304800</xdr:colOff>
      <xdr:row>179</xdr:row>
      <xdr:rowOff>114300</xdr:rowOff>
    </xdr:to>
    <xdr:pic>
      <xdr:nvPicPr>
        <xdr:cNvPr id="111" name="Picture 110">
          <a:hlinkClick xmlns:r="http://schemas.openxmlformats.org/officeDocument/2006/relationships" r:id="rId219"/>
          <a:extLst>
            <a:ext uri="{FF2B5EF4-FFF2-40B4-BE49-F238E27FC236}">
              <a16:creationId xmlns:a16="http://schemas.microsoft.com/office/drawing/2014/main" id="{10E66499-2751-4D7D-83E0-D9F27155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4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304800</xdr:colOff>
      <xdr:row>181</xdr:row>
      <xdr:rowOff>114300</xdr:rowOff>
    </xdr:to>
    <xdr:pic>
      <xdr:nvPicPr>
        <xdr:cNvPr id="112" name="Picture 111">
          <a:hlinkClick xmlns:r="http://schemas.openxmlformats.org/officeDocument/2006/relationships" r:id="rId221"/>
          <a:extLst>
            <a:ext uri="{FF2B5EF4-FFF2-40B4-BE49-F238E27FC236}">
              <a16:creationId xmlns:a16="http://schemas.microsoft.com/office/drawing/2014/main" id="{DCFEFC91-D00E-4A31-BF9F-1DD0E22F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304800</xdr:colOff>
      <xdr:row>183</xdr:row>
      <xdr:rowOff>114300</xdr:rowOff>
    </xdr:to>
    <xdr:pic>
      <xdr:nvPicPr>
        <xdr:cNvPr id="113" name="Picture 112">
          <a:hlinkClick xmlns:r="http://schemas.openxmlformats.org/officeDocument/2006/relationships" r:id="rId223"/>
          <a:extLst>
            <a:ext uri="{FF2B5EF4-FFF2-40B4-BE49-F238E27FC236}">
              <a16:creationId xmlns:a16="http://schemas.microsoft.com/office/drawing/2014/main" id="{588B67A2-212D-4C8E-A832-ADEDC2D17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304800</xdr:colOff>
      <xdr:row>185</xdr:row>
      <xdr:rowOff>114300</xdr:rowOff>
    </xdr:to>
    <xdr:pic>
      <xdr:nvPicPr>
        <xdr:cNvPr id="114" name="Picture 113">
          <a:hlinkClick xmlns:r="http://schemas.openxmlformats.org/officeDocument/2006/relationships" r:id="rId225"/>
          <a:extLst>
            <a:ext uri="{FF2B5EF4-FFF2-40B4-BE49-F238E27FC236}">
              <a16:creationId xmlns:a16="http://schemas.microsoft.com/office/drawing/2014/main" id="{CB0D1FA3-A212-4064-B48B-683421E4F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304800</xdr:colOff>
      <xdr:row>187</xdr:row>
      <xdr:rowOff>114300</xdr:rowOff>
    </xdr:to>
    <xdr:pic>
      <xdr:nvPicPr>
        <xdr:cNvPr id="115" name="Picture 114">
          <a:hlinkClick xmlns:r="http://schemas.openxmlformats.org/officeDocument/2006/relationships" r:id="rId227"/>
          <a:extLst>
            <a:ext uri="{FF2B5EF4-FFF2-40B4-BE49-F238E27FC236}">
              <a16:creationId xmlns:a16="http://schemas.microsoft.com/office/drawing/2014/main" id="{C241A648-0AAF-468F-8390-1771226A5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1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123825</xdr:rowOff>
    </xdr:from>
    <xdr:to>
      <xdr:col>0</xdr:col>
      <xdr:colOff>304800</xdr:colOff>
      <xdr:row>189</xdr:row>
      <xdr:rowOff>47625</xdr:rowOff>
    </xdr:to>
    <xdr:pic>
      <xdr:nvPicPr>
        <xdr:cNvPr id="116" name="Picture 115">
          <a:hlinkClick xmlns:r="http://schemas.openxmlformats.org/officeDocument/2006/relationships" r:id="rId229"/>
          <a:extLst>
            <a:ext uri="{FF2B5EF4-FFF2-40B4-BE49-F238E27FC236}">
              <a16:creationId xmlns:a16="http://schemas.microsoft.com/office/drawing/2014/main" id="{CFC289C4-39A0-49BA-885F-29629104C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37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304800</xdr:colOff>
      <xdr:row>189</xdr:row>
      <xdr:rowOff>304800</xdr:rowOff>
    </xdr:to>
    <xdr:pic>
      <xdr:nvPicPr>
        <xdr:cNvPr id="117" name="Picture 116">
          <a:hlinkClick xmlns:r="http://schemas.openxmlformats.org/officeDocument/2006/relationships" r:id="rId231"/>
          <a:extLst>
            <a:ext uri="{FF2B5EF4-FFF2-40B4-BE49-F238E27FC236}">
              <a16:creationId xmlns:a16="http://schemas.microsoft.com/office/drawing/2014/main" id="{44043F2E-0851-4034-8BCE-7B02DFE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304800</xdr:colOff>
      <xdr:row>192</xdr:row>
      <xdr:rowOff>114300</xdr:rowOff>
    </xdr:to>
    <xdr:pic>
      <xdr:nvPicPr>
        <xdr:cNvPr id="118" name="Picture 117">
          <a:hlinkClick xmlns:r="http://schemas.openxmlformats.org/officeDocument/2006/relationships" r:id="rId233"/>
          <a:extLst>
            <a:ext uri="{FF2B5EF4-FFF2-40B4-BE49-F238E27FC236}">
              <a16:creationId xmlns:a16="http://schemas.microsoft.com/office/drawing/2014/main" id="{8CB543A7-7BF3-49ED-8DDB-A0D2184F7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7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304800</xdr:colOff>
      <xdr:row>192</xdr:row>
      <xdr:rowOff>304800</xdr:rowOff>
    </xdr:to>
    <xdr:pic>
      <xdr:nvPicPr>
        <xdr:cNvPr id="119" name="Picture 118">
          <a:hlinkClick xmlns:r="http://schemas.openxmlformats.org/officeDocument/2006/relationships" r:id="rId235"/>
          <a:extLst>
            <a:ext uri="{FF2B5EF4-FFF2-40B4-BE49-F238E27FC236}">
              <a16:creationId xmlns:a16="http://schemas.microsoft.com/office/drawing/2014/main" id="{D771E047-DF54-4ECD-9886-FA56DCAC10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rawl.chaosforge.org/Translocations" TargetMode="External"/><Relationship Id="rId21" Type="http://schemas.openxmlformats.org/officeDocument/2006/relationships/hyperlink" Target="http://crawl.chaosforge.org/Translocations" TargetMode="External"/><Relationship Id="rId42" Type="http://schemas.openxmlformats.org/officeDocument/2006/relationships/hyperlink" Target="http://crawl.chaosforge.org/Necromancy" TargetMode="External"/><Relationship Id="rId63" Type="http://schemas.openxmlformats.org/officeDocument/2006/relationships/hyperlink" Target="http://crawl.chaosforge.org/Fireball" TargetMode="External"/><Relationship Id="rId84" Type="http://schemas.openxmlformats.org/officeDocument/2006/relationships/hyperlink" Target="http://crawl.chaosforge.org/Charms" TargetMode="External"/><Relationship Id="rId138" Type="http://schemas.openxmlformats.org/officeDocument/2006/relationships/hyperlink" Target="http://crawl.chaosforge.org/Song_of_Slaying" TargetMode="External"/><Relationship Id="rId159" Type="http://schemas.openxmlformats.org/officeDocument/2006/relationships/hyperlink" Target="http://crawl.chaosforge.org/Summon_Horrible_Things" TargetMode="External"/><Relationship Id="rId170" Type="http://schemas.openxmlformats.org/officeDocument/2006/relationships/hyperlink" Target="http://crawl.chaosforge.org/Translocations" TargetMode="External"/><Relationship Id="rId107" Type="http://schemas.openxmlformats.org/officeDocument/2006/relationships/hyperlink" Target="http://crawl.chaosforge.org/Olgreb%27s_Toxic_Radiance" TargetMode="External"/><Relationship Id="rId11" Type="http://schemas.openxmlformats.org/officeDocument/2006/relationships/hyperlink" Target="http://crawl.chaosforge.org/Necromancy" TargetMode="External"/><Relationship Id="rId32" Type="http://schemas.openxmlformats.org/officeDocument/2006/relationships/hyperlink" Target="http://crawl.chaosforge.org/Chain_Lightning" TargetMode="External"/><Relationship Id="rId53" Type="http://schemas.openxmlformats.org/officeDocument/2006/relationships/hyperlink" Target="http://crawl.chaosforge.org/Dispersal" TargetMode="External"/><Relationship Id="rId74" Type="http://schemas.openxmlformats.org/officeDocument/2006/relationships/hyperlink" Target="http://crawl.chaosforge.org/Haunt" TargetMode="External"/><Relationship Id="rId128" Type="http://schemas.openxmlformats.org/officeDocument/2006/relationships/hyperlink" Target="http://crawl.chaosforge.org/Shadow_Creatures" TargetMode="External"/><Relationship Id="rId149" Type="http://schemas.openxmlformats.org/officeDocument/2006/relationships/hyperlink" Target="http://crawl.chaosforge.org/Sting" TargetMode="External"/><Relationship Id="rId5" Type="http://schemas.openxmlformats.org/officeDocument/2006/relationships/hyperlink" Target="http://crawl.chaosforge.org/Airstrike" TargetMode="External"/><Relationship Id="rId95" Type="http://schemas.openxmlformats.org/officeDocument/2006/relationships/hyperlink" Target="http://crawl.chaosforge.org/Lehudib%27s_Crystal_Spear" TargetMode="External"/><Relationship Id="rId160" Type="http://schemas.openxmlformats.org/officeDocument/2006/relationships/hyperlink" Target="http://crawl.chaosforge.org/Summonings" TargetMode="External"/><Relationship Id="rId22" Type="http://schemas.openxmlformats.org/officeDocument/2006/relationships/hyperlink" Target="http://crawl.chaosforge.org/Bolt_of_Magma" TargetMode="External"/><Relationship Id="rId43" Type="http://schemas.openxmlformats.org/officeDocument/2006/relationships/hyperlink" Target="http://crawl.chaosforge.org/Dazzling_Flash" TargetMode="External"/><Relationship Id="rId64" Type="http://schemas.openxmlformats.org/officeDocument/2006/relationships/hyperlink" Target="http://crawl.chaosforge.org/Foxfire" TargetMode="External"/><Relationship Id="rId118" Type="http://schemas.openxmlformats.org/officeDocument/2006/relationships/hyperlink" Target="http://crawl.chaosforge.org/Passwall" TargetMode="External"/><Relationship Id="rId139" Type="http://schemas.openxmlformats.org/officeDocument/2006/relationships/hyperlink" Target="http://crawl.chaosforge.org/Charms" TargetMode="External"/><Relationship Id="rId85" Type="http://schemas.openxmlformats.org/officeDocument/2006/relationships/hyperlink" Target="http://crawl.chaosforge.org/Inner_Flame" TargetMode="External"/><Relationship Id="rId150" Type="http://schemas.openxmlformats.org/officeDocument/2006/relationships/hyperlink" Target="http://crawl.chaosforge.org/Stone_Arrow" TargetMode="External"/><Relationship Id="rId171" Type="http://schemas.openxmlformats.org/officeDocument/2006/relationships/hyperlink" Target="http://crawl.chaosforge.org/Tornado" TargetMode="External"/><Relationship Id="rId12" Type="http://schemas.openxmlformats.org/officeDocument/2006/relationships/hyperlink" Target="http://crawl.chaosforge.org/Apportation" TargetMode="External"/><Relationship Id="rId33" Type="http://schemas.openxmlformats.org/officeDocument/2006/relationships/hyperlink" Target="http://crawl.chaosforge.org/Confusing_Touch" TargetMode="External"/><Relationship Id="rId108" Type="http://schemas.openxmlformats.org/officeDocument/2006/relationships/hyperlink" Target="http://crawl.chaosforge.org/Poison_Magic" TargetMode="External"/><Relationship Id="rId129" Type="http://schemas.openxmlformats.org/officeDocument/2006/relationships/hyperlink" Target="http://crawl.chaosforge.org/Summonings" TargetMode="External"/><Relationship Id="rId54" Type="http://schemas.openxmlformats.org/officeDocument/2006/relationships/hyperlink" Target="http://crawl.chaosforge.org/Translocations" TargetMode="External"/><Relationship Id="rId75" Type="http://schemas.openxmlformats.org/officeDocument/2006/relationships/hyperlink" Target="http://crawl.chaosforge.org/Hydra_Form" TargetMode="External"/><Relationship Id="rId96" Type="http://schemas.openxmlformats.org/officeDocument/2006/relationships/hyperlink" Target="http://crawl.chaosforge.org/Lesser_Beckoning" TargetMode="External"/><Relationship Id="rId140" Type="http://schemas.openxmlformats.org/officeDocument/2006/relationships/hyperlink" Target="http://crawl.chaosforge.org/Spectral_Weapon" TargetMode="External"/><Relationship Id="rId161" Type="http://schemas.openxmlformats.org/officeDocument/2006/relationships/hyperlink" Target="http://crawl.chaosforge.org/Summon_Hydra" TargetMode="External"/><Relationship Id="rId6" Type="http://schemas.openxmlformats.org/officeDocument/2006/relationships/hyperlink" Target="http://crawl.chaosforge.org/Air_Magic" TargetMode="External"/><Relationship Id="rId23" Type="http://schemas.openxmlformats.org/officeDocument/2006/relationships/hyperlink" Target="http://crawl.chaosforge.org/Borgnjor%27s_Revivification" TargetMode="External"/><Relationship Id="rId28" Type="http://schemas.openxmlformats.org/officeDocument/2006/relationships/hyperlink" Target="http://crawl.chaosforge.org/Call_Imp" TargetMode="External"/><Relationship Id="rId49" Type="http://schemas.openxmlformats.org/officeDocument/2006/relationships/hyperlink" Target="http://crawl.chaosforge.org/Disjunction" TargetMode="External"/><Relationship Id="rId114" Type="http://schemas.openxmlformats.org/officeDocument/2006/relationships/hyperlink" Target="http://crawl.chaosforge.org/Pain" TargetMode="External"/><Relationship Id="rId119" Type="http://schemas.openxmlformats.org/officeDocument/2006/relationships/hyperlink" Target="http://crawl.chaosforge.org/Petrify" TargetMode="External"/><Relationship Id="rId44" Type="http://schemas.openxmlformats.org/officeDocument/2006/relationships/hyperlink" Target="http://crawl.chaosforge.org/Death_Channel" TargetMode="External"/><Relationship Id="rId60" Type="http://schemas.openxmlformats.org/officeDocument/2006/relationships/hyperlink" Target="http://crawl.chaosforge.org/Eringya%27s_Noxious_Bog" TargetMode="External"/><Relationship Id="rId65" Type="http://schemas.openxmlformats.org/officeDocument/2006/relationships/hyperlink" Target="http://crawl.chaosforge.org/Freeze" TargetMode="External"/><Relationship Id="rId81" Type="http://schemas.openxmlformats.org/officeDocument/2006/relationships/hyperlink" Target="http://crawl.chaosforge.org/Infestation" TargetMode="External"/><Relationship Id="rId86" Type="http://schemas.openxmlformats.org/officeDocument/2006/relationships/hyperlink" Target="http://crawl.chaosforge.org/Invisibility" TargetMode="External"/><Relationship Id="rId130" Type="http://schemas.openxmlformats.org/officeDocument/2006/relationships/hyperlink" Target="http://crawl.chaosforge.org/Shatter" TargetMode="External"/><Relationship Id="rId135" Type="http://schemas.openxmlformats.org/officeDocument/2006/relationships/hyperlink" Target="http://crawl.chaosforge.org/Simulacrum" TargetMode="External"/><Relationship Id="rId151" Type="http://schemas.openxmlformats.org/officeDocument/2006/relationships/hyperlink" Target="http://crawl.chaosforge.org/Sublimation_of_Blood" TargetMode="External"/><Relationship Id="rId156" Type="http://schemas.openxmlformats.org/officeDocument/2006/relationships/hyperlink" Target="http://crawl.chaosforge.org/Summon_Greater_Demon" TargetMode="External"/><Relationship Id="rId177" Type="http://schemas.openxmlformats.org/officeDocument/2006/relationships/hyperlink" Target="http://crawl.chaosforge.org/Yara%27s_Violent_Unravelling" TargetMode="External"/><Relationship Id="rId172" Type="http://schemas.openxmlformats.org/officeDocument/2006/relationships/hyperlink" Target="http://crawl.chaosforge.org/Air_Magic" TargetMode="External"/><Relationship Id="rId13" Type="http://schemas.openxmlformats.org/officeDocument/2006/relationships/hyperlink" Target="http://crawl.chaosforge.org/Translocations" TargetMode="External"/><Relationship Id="rId18" Type="http://schemas.openxmlformats.org/officeDocument/2006/relationships/hyperlink" Target="http://crawl.chaosforge.org/Blade_Hands" TargetMode="External"/><Relationship Id="rId39" Type="http://schemas.openxmlformats.org/officeDocument/2006/relationships/hyperlink" Target="http://crawl.chaosforge.org/Corona" TargetMode="External"/><Relationship Id="rId109" Type="http://schemas.openxmlformats.org/officeDocument/2006/relationships/hyperlink" Target="http://crawl.chaosforge.org/Orb_of_Destruction" TargetMode="External"/><Relationship Id="rId34" Type="http://schemas.openxmlformats.org/officeDocument/2006/relationships/hyperlink" Target="http://crawl.chaosforge.org/Hexes" TargetMode="External"/><Relationship Id="rId50" Type="http://schemas.openxmlformats.org/officeDocument/2006/relationships/hyperlink" Target="http://crawl.chaosforge.org/Translocations" TargetMode="External"/><Relationship Id="rId55" Type="http://schemas.openxmlformats.org/officeDocument/2006/relationships/hyperlink" Target="http://crawl.chaosforge.org/Dragon_Form" TargetMode="External"/><Relationship Id="rId76" Type="http://schemas.openxmlformats.org/officeDocument/2006/relationships/hyperlink" Target="http://crawl.chaosforge.org/Transmutations" TargetMode="External"/><Relationship Id="rId97" Type="http://schemas.openxmlformats.org/officeDocument/2006/relationships/hyperlink" Target="http://crawl.chaosforge.org/Translocations" TargetMode="External"/><Relationship Id="rId104" Type="http://schemas.openxmlformats.org/officeDocument/2006/relationships/hyperlink" Target="http://crawl.chaosforge.org/Monstrous_Menagerie" TargetMode="External"/><Relationship Id="rId120" Type="http://schemas.openxmlformats.org/officeDocument/2006/relationships/hyperlink" Target="http://crawl.chaosforge.org/Poisonous_Vapours" TargetMode="External"/><Relationship Id="rId125" Type="http://schemas.openxmlformats.org/officeDocument/2006/relationships/hyperlink" Target="http://crawl.chaosforge.org/Earth_Magic" TargetMode="External"/><Relationship Id="rId141" Type="http://schemas.openxmlformats.org/officeDocument/2006/relationships/hyperlink" Target="http://crawl.chaosforge.org/Spellforged_Servitor" TargetMode="External"/><Relationship Id="rId146" Type="http://schemas.openxmlformats.org/officeDocument/2006/relationships/hyperlink" Target="http://crawl.chaosforge.org/Sticks_to_Snakes" TargetMode="External"/><Relationship Id="rId167" Type="http://schemas.openxmlformats.org/officeDocument/2006/relationships/hyperlink" Target="http://crawl.chaosforge.org/Summonings" TargetMode="External"/><Relationship Id="rId7" Type="http://schemas.openxmlformats.org/officeDocument/2006/relationships/hyperlink" Target="http://crawl.chaosforge.org/Alistair%27s_Intoxication" TargetMode="External"/><Relationship Id="rId71" Type="http://schemas.openxmlformats.org/officeDocument/2006/relationships/hyperlink" Target="http://crawl.chaosforge.org/Gell%27s_Gravitas" TargetMode="External"/><Relationship Id="rId92" Type="http://schemas.openxmlformats.org/officeDocument/2006/relationships/hyperlink" Target="http://crawl.chaosforge.org/Leda%27s_Liquefaction" TargetMode="External"/><Relationship Id="rId162" Type="http://schemas.openxmlformats.org/officeDocument/2006/relationships/hyperlink" Target="http://crawl.chaosforge.org/Summonings" TargetMode="External"/><Relationship Id="rId2" Type="http://schemas.openxmlformats.org/officeDocument/2006/relationships/hyperlink" Target="http://crawl.chaosforge.org/Ice_Magic" TargetMode="External"/><Relationship Id="rId29" Type="http://schemas.openxmlformats.org/officeDocument/2006/relationships/hyperlink" Target="http://crawl.chaosforge.org/Summonings" TargetMode="External"/><Relationship Id="rId24" Type="http://schemas.openxmlformats.org/officeDocument/2006/relationships/hyperlink" Target="http://crawl.chaosforge.org/Necromancy" TargetMode="External"/><Relationship Id="rId40" Type="http://schemas.openxmlformats.org/officeDocument/2006/relationships/hyperlink" Target="http://crawl.chaosforge.org/Hexes" TargetMode="External"/><Relationship Id="rId45" Type="http://schemas.openxmlformats.org/officeDocument/2006/relationships/hyperlink" Target="http://crawl.chaosforge.org/Necromancy" TargetMode="External"/><Relationship Id="rId66" Type="http://schemas.openxmlformats.org/officeDocument/2006/relationships/hyperlink" Target="http://crawl.chaosforge.org/Ice_Magic" TargetMode="External"/><Relationship Id="rId87" Type="http://schemas.openxmlformats.org/officeDocument/2006/relationships/hyperlink" Target="http://crawl.chaosforge.org/Hexes" TargetMode="External"/><Relationship Id="rId110" Type="http://schemas.openxmlformats.org/officeDocument/2006/relationships/hyperlink" Target="http://crawl.chaosforge.org/Conjurations" TargetMode="External"/><Relationship Id="rId115" Type="http://schemas.openxmlformats.org/officeDocument/2006/relationships/hyperlink" Target="http://crawl.chaosforge.org/Necromancy" TargetMode="External"/><Relationship Id="rId131" Type="http://schemas.openxmlformats.org/officeDocument/2006/relationships/hyperlink" Target="http://crawl.chaosforge.org/Earth_Magic" TargetMode="External"/><Relationship Id="rId136" Type="http://schemas.openxmlformats.org/officeDocument/2006/relationships/hyperlink" Target="http://crawl.chaosforge.org/Slow" TargetMode="External"/><Relationship Id="rId157" Type="http://schemas.openxmlformats.org/officeDocument/2006/relationships/hyperlink" Target="http://crawl.chaosforge.org/Summonings" TargetMode="External"/><Relationship Id="rId178" Type="http://schemas.openxmlformats.org/officeDocument/2006/relationships/printerSettings" Target="../printerSettings/printerSettings1.bin"/><Relationship Id="rId61" Type="http://schemas.openxmlformats.org/officeDocument/2006/relationships/hyperlink" Target="http://crawl.chaosforge.org/Excruciating_Wounds" TargetMode="External"/><Relationship Id="rId82" Type="http://schemas.openxmlformats.org/officeDocument/2006/relationships/hyperlink" Target="http://crawl.chaosforge.org/Necromancy" TargetMode="External"/><Relationship Id="rId152" Type="http://schemas.openxmlformats.org/officeDocument/2006/relationships/hyperlink" Target="http://crawl.chaosforge.org/Necromancy" TargetMode="External"/><Relationship Id="rId173" Type="http://schemas.openxmlformats.org/officeDocument/2006/relationships/hyperlink" Target="http://crawl.chaosforge.org/Tukima%27s_Dance" TargetMode="External"/><Relationship Id="rId19" Type="http://schemas.openxmlformats.org/officeDocument/2006/relationships/hyperlink" Target="http://crawl.chaosforge.org/Transmutations" TargetMode="External"/><Relationship Id="rId14" Type="http://schemas.openxmlformats.org/officeDocument/2006/relationships/hyperlink" Target="http://crawl.chaosforge.org/Aura_of_Abjuration" TargetMode="External"/><Relationship Id="rId30" Type="http://schemas.openxmlformats.org/officeDocument/2006/relationships/hyperlink" Target="http://crawl.chaosforge.org/Cause_Fear" TargetMode="External"/><Relationship Id="rId35" Type="http://schemas.openxmlformats.org/officeDocument/2006/relationships/hyperlink" Target="http://crawl.chaosforge.org/Conjure_Ball_Lightning" TargetMode="External"/><Relationship Id="rId56" Type="http://schemas.openxmlformats.org/officeDocument/2006/relationships/hyperlink" Target="http://crawl.chaosforge.org/Transmutations" TargetMode="External"/><Relationship Id="rId77" Type="http://schemas.openxmlformats.org/officeDocument/2006/relationships/hyperlink" Target="http://crawl.chaosforge.org/Ice_Form" TargetMode="External"/><Relationship Id="rId100" Type="http://schemas.openxmlformats.org/officeDocument/2006/relationships/hyperlink" Target="http://crawl.chaosforge.org/Conjurations" TargetMode="External"/><Relationship Id="rId105" Type="http://schemas.openxmlformats.org/officeDocument/2006/relationships/hyperlink" Target="http://crawl.chaosforge.org/Summonings" TargetMode="External"/><Relationship Id="rId126" Type="http://schemas.openxmlformats.org/officeDocument/2006/relationships/hyperlink" Target="http://crawl.chaosforge.org/Searing_Ray" TargetMode="External"/><Relationship Id="rId147" Type="http://schemas.openxmlformats.org/officeDocument/2006/relationships/hyperlink" Target="http://crawl.chaosforge.org/Transmutations" TargetMode="External"/><Relationship Id="rId168" Type="http://schemas.openxmlformats.org/officeDocument/2006/relationships/hyperlink" Target="http://crawl.chaosforge.org/Swiftness" TargetMode="External"/><Relationship Id="rId8" Type="http://schemas.openxmlformats.org/officeDocument/2006/relationships/hyperlink" Target="http://crawl.chaosforge.org/Animate_Dead" TargetMode="External"/><Relationship Id="rId51" Type="http://schemas.openxmlformats.org/officeDocument/2006/relationships/hyperlink" Target="http://crawl.chaosforge.org/Dispel_Undead" TargetMode="External"/><Relationship Id="rId72" Type="http://schemas.openxmlformats.org/officeDocument/2006/relationships/hyperlink" Target="http://crawl.chaosforge.org/Translocations" TargetMode="External"/><Relationship Id="rId93" Type="http://schemas.openxmlformats.org/officeDocument/2006/relationships/hyperlink" Target="http://crawl.chaosforge.org/Lee%27s_Rapid_Deconstruction" TargetMode="External"/><Relationship Id="rId98" Type="http://schemas.openxmlformats.org/officeDocument/2006/relationships/hyperlink" Target="http://crawl.chaosforge.org/Lightning_Bolt" TargetMode="External"/><Relationship Id="rId121" Type="http://schemas.openxmlformats.org/officeDocument/2006/relationships/hyperlink" Target="http://crawl.chaosforge.org/Portal_Projectile" TargetMode="External"/><Relationship Id="rId142" Type="http://schemas.openxmlformats.org/officeDocument/2006/relationships/hyperlink" Target="http://crawl.chaosforge.org/Spider_Form" TargetMode="External"/><Relationship Id="rId163" Type="http://schemas.openxmlformats.org/officeDocument/2006/relationships/hyperlink" Target="http://crawl.chaosforge.org/Summon_Ice_Beast" TargetMode="External"/><Relationship Id="rId3" Type="http://schemas.openxmlformats.org/officeDocument/2006/relationships/hyperlink" Target="http://crawl.chaosforge.org/Agony" TargetMode="External"/><Relationship Id="rId25" Type="http://schemas.openxmlformats.org/officeDocument/2006/relationships/hyperlink" Target="http://crawl.chaosforge.org/Borgnjor%27s_Vile_Clutch" TargetMode="External"/><Relationship Id="rId46" Type="http://schemas.openxmlformats.org/officeDocument/2006/relationships/hyperlink" Target="http://crawl.chaosforge.org/Death%27s_Door" TargetMode="External"/><Relationship Id="rId67" Type="http://schemas.openxmlformats.org/officeDocument/2006/relationships/hyperlink" Target="http://crawl.chaosforge.org/Freezing_Cloud" TargetMode="External"/><Relationship Id="rId116" Type="http://schemas.openxmlformats.org/officeDocument/2006/relationships/hyperlink" Target="http://crawl.chaosforge.org/Passage_of_Golubria" TargetMode="External"/><Relationship Id="rId137" Type="http://schemas.openxmlformats.org/officeDocument/2006/relationships/hyperlink" Target="http://crawl.chaosforge.org/Hexes" TargetMode="External"/><Relationship Id="rId158" Type="http://schemas.openxmlformats.org/officeDocument/2006/relationships/hyperlink" Target="http://crawl.chaosforge.org/Summon_Guardian_Golem" TargetMode="External"/><Relationship Id="rId20" Type="http://schemas.openxmlformats.org/officeDocument/2006/relationships/hyperlink" Target="http://crawl.chaosforge.org/Blink" TargetMode="External"/><Relationship Id="rId41" Type="http://schemas.openxmlformats.org/officeDocument/2006/relationships/hyperlink" Target="http://crawl.chaosforge.org/Corpse_Rot" TargetMode="External"/><Relationship Id="rId62" Type="http://schemas.openxmlformats.org/officeDocument/2006/relationships/hyperlink" Target="http://crawl.chaosforge.org/Fire_Storm" TargetMode="External"/><Relationship Id="rId83" Type="http://schemas.openxmlformats.org/officeDocument/2006/relationships/hyperlink" Target="http://crawl.chaosforge.org/Infusion" TargetMode="External"/><Relationship Id="rId88" Type="http://schemas.openxmlformats.org/officeDocument/2006/relationships/hyperlink" Target="http://crawl.chaosforge.org/Iron_Shot" TargetMode="External"/><Relationship Id="rId111" Type="http://schemas.openxmlformats.org/officeDocument/2006/relationships/hyperlink" Target="http://crawl.chaosforge.org/Ozocubu%27s_Armour" TargetMode="External"/><Relationship Id="rId132" Type="http://schemas.openxmlformats.org/officeDocument/2006/relationships/hyperlink" Target="http://crawl.chaosforge.org/Shock" TargetMode="External"/><Relationship Id="rId153" Type="http://schemas.openxmlformats.org/officeDocument/2006/relationships/hyperlink" Target="http://crawl.chaosforge.org/Summon_Demon" TargetMode="External"/><Relationship Id="rId174" Type="http://schemas.openxmlformats.org/officeDocument/2006/relationships/hyperlink" Target="http://crawl.chaosforge.org/Hexes" TargetMode="External"/><Relationship Id="rId179" Type="http://schemas.openxmlformats.org/officeDocument/2006/relationships/drawing" Target="../drawings/drawing1.xml"/><Relationship Id="rId15" Type="http://schemas.openxmlformats.org/officeDocument/2006/relationships/hyperlink" Target="http://crawl.chaosforge.org/Summonings" TargetMode="External"/><Relationship Id="rId36" Type="http://schemas.openxmlformats.org/officeDocument/2006/relationships/hyperlink" Target="http://crawl.chaosforge.org/Conjure_Flame" TargetMode="External"/><Relationship Id="rId57" Type="http://schemas.openxmlformats.org/officeDocument/2006/relationships/hyperlink" Target="http://crawl.chaosforge.org/Dragon%27s_Call" TargetMode="External"/><Relationship Id="rId106" Type="http://schemas.openxmlformats.org/officeDocument/2006/relationships/hyperlink" Target="http://crawl.chaosforge.org/Necromutation" TargetMode="External"/><Relationship Id="rId127" Type="http://schemas.openxmlformats.org/officeDocument/2006/relationships/hyperlink" Target="http://crawl.chaosforge.org/Conjurations" TargetMode="External"/><Relationship Id="rId10" Type="http://schemas.openxmlformats.org/officeDocument/2006/relationships/hyperlink" Target="http://crawl.chaosforge.org/Animate_Skeleton" TargetMode="External"/><Relationship Id="rId31" Type="http://schemas.openxmlformats.org/officeDocument/2006/relationships/hyperlink" Target="http://crawl.chaosforge.org/Hexes" TargetMode="External"/><Relationship Id="rId52" Type="http://schemas.openxmlformats.org/officeDocument/2006/relationships/hyperlink" Target="http://crawl.chaosforge.org/Necromancy" TargetMode="External"/><Relationship Id="rId73" Type="http://schemas.openxmlformats.org/officeDocument/2006/relationships/hyperlink" Target="http://crawl.chaosforge.org/Hailstorm" TargetMode="External"/><Relationship Id="rId78" Type="http://schemas.openxmlformats.org/officeDocument/2006/relationships/hyperlink" Target="http://crawl.chaosforge.org/Ignite_Poison" TargetMode="External"/><Relationship Id="rId94" Type="http://schemas.openxmlformats.org/officeDocument/2006/relationships/hyperlink" Target="http://crawl.chaosforge.org/Earth_Magic" TargetMode="External"/><Relationship Id="rId99" Type="http://schemas.openxmlformats.org/officeDocument/2006/relationships/hyperlink" Target="http://crawl.chaosforge.org/Magic_Dart" TargetMode="External"/><Relationship Id="rId101" Type="http://schemas.openxmlformats.org/officeDocument/2006/relationships/hyperlink" Target="http://crawl.chaosforge.org/Malign_Gateway" TargetMode="External"/><Relationship Id="rId122" Type="http://schemas.openxmlformats.org/officeDocument/2006/relationships/hyperlink" Target="http://crawl.chaosforge.org/Recall" TargetMode="External"/><Relationship Id="rId143" Type="http://schemas.openxmlformats.org/officeDocument/2006/relationships/hyperlink" Target="http://crawl.chaosforge.org/Starburst" TargetMode="External"/><Relationship Id="rId148" Type="http://schemas.openxmlformats.org/officeDocument/2006/relationships/hyperlink" Target="http://crawl.chaosforge.org/Sticky_Flame" TargetMode="External"/><Relationship Id="rId164" Type="http://schemas.openxmlformats.org/officeDocument/2006/relationships/hyperlink" Target="http://crawl.chaosforge.org/Summon_Lightning_Spire" TargetMode="External"/><Relationship Id="rId169" Type="http://schemas.openxmlformats.org/officeDocument/2006/relationships/hyperlink" Target="http://crawl.chaosforge.org/Teleport_Other" TargetMode="External"/><Relationship Id="rId4" Type="http://schemas.openxmlformats.org/officeDocument/2006/relationships/hyperlink" Target="http://crawl.chaosforge.org/Necromancy" TargetMode="External"/><Relationship Id="rId9" Type="http://schemas.openxmlformats.org/officeDocument/2006/relationships/hyperlink" Target="http://crawl.chaosforge.org/Necromancy" TargetMode="External"/><Relationship Id="rId26" Type="http://schemas.openxmlformats.org/officeDocument/2006/relationships/hyperlink" Target="http://crawl.chaosforge.org/Call_Canine_Familiar" TargetMode="External"/><Relationship Id="rId47" Type="http://schemas.openxmlformats.org/officeDocument/2006/relationships/hyperlink" Target="http://crawl.chaosforge.org/Discord" TargetMode="External"/><Relationship Id="rId68" Type="http://schemas.openxmlformats.org/officeDocument/2006/relationships/hyperlink" Target="http://crawl.chaosforge.org/Frozen_Ramparts" TargetMode="External"/><Relationship Id="rId89" Type="http://schemas.openxmlformats.org/officeDocument/2006/relationships/hyperlink" Target="http://crawl.chaosforge.org/Irradiate" TargetMode="External"/><Relationship Id="rId112" Type="http://schemas.openxmlformats.org/officeDocument/2006/relationships/hyperlink" Target="http://crawl.chaosforge.org/Ozocubu%27s_Refrigeration" TargetMode="External"/><Relationship Id="rId133" Type="http://schemas.openxmlformats.org/officeDocument/2006/relationships/hyperlink" Target="http://crawl.chaosforge.org/Shroud_of_Golubria" TargetMode="External"/><Relationship Id="rId154" Type="http://schemas.openxmlformats.org/officeDocument/2006/relationships/hyperlink" Target="http://crawl.chaosforge.org/Summonings" TargetMode="External"/><Relationship Id="rId175" Type="http://schemas.openxmlformats.org/officeDocument/2006/relationships/hyperlink" Target="http://crawl.chaosforge.org/Vampiric_Draining" TargetMode="External"/><Relationship Id="rId16" Type="http://schemas.openxmlformats.org/officeDocument/2006/relationships/hyperlink" Target="http://crawl.chaosforge.org/Beastly_Appendage" TargetMode="External"/><Relationship Id="rId37" Type="http://schemas.openxmlformats.org/officeDocument/2006/relationships/hyperlink" Target="http://crawl.chaosforge.org/Controlled_Blink" TargetMode="External"/><Relationship Id="rId58" Type="http://schemas.openxmlformats.org/officeDocument/2006/relationships/hyperlink" Target="http://crawl.chaosforge.org/Summonings" TargetMode="External"/><Relationship Id="rId79" Type="http://schemas.openxmlformats.org/officeDocument/2006/relationships/hyperlink" Target="http://crawl.chaosforge.org/Ignition" TargetMode="External"/><Relationship Id="rId102" Type="http://schemas.openxmlformats.org/officeDocument/2006/relationships/hyperlink" Target="http://crawl.chaosforge.org/Mephitic_Cloud" TargetMode="External"/><Relationship Id="rId123" Type="http://schemas.openxmlformats.org/officeDocument/2006/relationships/hyperlink" Target="http://crawl.chaosforge.org/Ring_of_Flames" TargetMode="External"/><Relationship Id="rId144" Type="http://schemas.openxmlformats.org/officeDocument/2006/relationships/hyperlink" Target="http://crawl.chaosforge.org/Static_Discharge" TargetMode="External"/><Relationship Id="rId90" Type="http://schemas.openxmlformats.org/officeDocument/2006/relationships/hyperlink" Target="http://crawl.chaosforge.org/Iskenderun%27s_Battlesphere" TargetMode="External"/><Relationship Id="rId165" Type="http://schemas.openxmlformats.org/officeDocument/2006/relationships/hyperlink" Target="http://crawl.chaosforge.org/Summon_Mana_Viper" TargetMode="External"/><Relationship Id="rId27" Type="http://schemas.openxmlformats.org/officeDocument/2006/relationships/hyperlink" Target="http://crawl.chaosforge.org/Summonings" TargetMode="External"/><Relationship Id="rId48" Type="http://schemas.openxmlformats.org/officeDocument/2006/relationships/hyperlink" Target="http://crawl.chaosforge.org/Hexes" TargetMode="External"/><Relationship Id="rId69" Type="http://schemas.openxmlformats.org/officeDocument/2006/relationships/hyperlink" Target="http://crawl.chaosforge.org/Ice_Magic" TargetMode="External"/><Relationship Id="rId113" Type="http://schemas.openxmlformats.org/officeDocument/2006/relationships/hyperlink" Target="http://crawl.chaosforge.org/Ice_Magic" TargetMode="External"/><Relationship Id="rId134" Type="http://schemas.openxmlformats.org/officeDocument/2006/relationships/hyperlink" Target="http://crawl.chaosforge.org/Silence" TargetMode="External"/><Relationship Id="rId80" Type="http://schemas.openxmlformats.org/officeDocument/2006/relationships/hyperlink" Target="http://crawl.chaosforge.org/Fire_Magic" TargetMode="External"/><Relationship Id="rId155" Type="http://schemas.openxmlformats.org/officeDocument/2006/relationships/hyperlink" Target="http://crawl.chaosforge.org/Summon_Forest" TargetMode="External"/><Relationship Id="rId176" Type="http://schemas.openxmlformats.org/officeDocument/2006/relationships/hyperlink" Target="http://crawl.chaosforge.org/Necromancy" TargetMode="External"/><Relationship Id="rId17" Type="http://schemas.openxmlformats.org/officeDocument/2006/relationships/hyperlink" Target="http://crawl.chaosforge.org/Transmutations" TargetMode="External"/><Relationship Id="rId38" Type="http://schemas.openxmlformats.org/officeDocument/2006/relationships/hyperlink" Target="http://crawl.chaosforge.org/Translocations" TargetMode="External"/><Relationship Id="rId59" Type="http://schemas.openxmlformats.org/officeDocument/2006/relationships/hyperlink" Target="http://crawl.chaosforge.org/Ensorcelled_Hibernation" TargetMode="External"/><Relationship Id="rId103" Type="http://schemas.openxmlformats.org/officeDocument/2006/relationships/hyperlink" Target="http://crawl.chaosforge.org/Metabolic_Englaciation" TargetMode="External"/><Relationship Id="rId124" Type="http://schemas.openxmlformats.org/officeDocument/2006/relationships/hyperlink" Target="http://crawl.chaosforge.org/Sandblast" TargetMode="External"/><Relationship Id="rId70" Type="http://schemas.openxmlformats.org/officeDocument/2006/relationships/hyperlink" Target="http://crawl.chaosforge.org/Fulminant_Prism" TargetMode="External"/><Relationship Id="rId91" Type="http://schemas.openxmlformats.org/officeDocument/2006/relationships/hyperlink" Target="http://crawl.chaosforge.org/Iskenderun%27s_Mystic_Blast" TargetMode="External"/><Relationship Id="rId145" Type="http://schemas.openxmlformats.org/officeDocument/2006/relationships/hyperlink" Target="http://crawl.chaosforge.org/Statue_Form" TargetMode="External"/><Relationship Id="rId166" Type="http://schemas.openxmlformats.org/officeDocument/2006/relationships/hyperlink" Target="http://crawl.chaosforge.org/Summon_Small_Mammal" TargetMode="External"/><Relationship Id="rId1" Type="http://schemas.openxmlformats.org/officeDocument/2006/relationships/hyperlink" Target="http://crawl.chaosforge.org/Absolute_Zer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A86A-669C-491C-9984-AD4B86A636CC}">
  <dimension ref="A1:U194"/>
  <sheetViews>
    <sheetView topLeftCell="J1" workbookViewId="0">
      <selection activeCell="U3" sqref="U3:U120"/>
    </sheetView>
  </sheetViews>
  <sheetFormatPr defaultRowHeight="15"/>
  <cols>
    <col min="2" max="2" width="40.5703125" customWidth="1"/>
    <col min="13" max="13" width="32.7109375" customWidth="1"/>
    <col min="14" max="14" width="24.5703125" bestFit="1" customWidth="1"/>
    <col min="15" max="15" width="14.7109375" customWidth="1"/>
    <col min="16" max="16" width="32" customWidth="1"/>
    <col min="17" max="17" width="20.42578125" customWidth="1"/>
    <col min="18" max="18" width="44.85546875" customWidth="1"/>
    <col min="20" max="20" width="48.7109375" bestFit="1" customWidth="1"/>
  </cols>
  <sheetData>
    <row r="1" spans="1:21">
      <c r="A1" s="15" t="s">
        <v>0</v>
      </c>
      <c r="B1" s="9" t="s">
        <v>1</v>
      </c>
      <c r="C1" s="9" t="s">
        <v>2</v>
      </c>
      <c r="D1" s="9" t="s">
        <v>3</v>
      </c>
      <c r="E1" s="1" t="s">
        <v>4</v>
      </c>
      <c r="F1" s="9" t="s">
        <v>6</v>
      </c>
      <c r="G1" s="9" t="s">
        <v>7</v>
      </c>
      <c r="H1" s="9" t="s">
        <v>8</v>
      </c>
      <c r="I1" s="15"/>
      <c r="M1" s="15" t="s">
        <v>1</v>
      </c>
      <c r="T1" t="s">
        <v>233</v>
      </c>
    </row>
    <row r="2" spans="1:21">
      <c r="A2" s="15"/>
      <c r="B2" s="9"/>
      <c r="C2" s="9"/>
      <c r="D2" s="9"/>
      <c r="E2" s="1" t="s">
        <v>5</v>
      </c>
      <c r="F2" s="9"/>
      <c r="G2" s="9"/>
      <c r="H2" s="9"/>
      <c r="I2" s="15"/>
      <c r="M2" s="15"/>
      <c r="P2" s="8" t="s">
        <v>227</v>
      </c>
      <c r="Q2" s="8" t="s">
        <v>228</v>
      </c>
      <c r="R2" t="s">
        <v>229</v>
      </c>
      <c r="T2" t="s">
        <v>234</v>
      </c>
    </row>
    <row r="3" spans="1:21" ht="30">
      <c r="A3" s="2"/>
      <c r="B3" s="3" t="s">
        <v>9</v>
      </c>
      <c r="C3" s="4" t="s">
        <v>10</v>
      </c>
      <c r="D3" s="2">
        <v>9</v>
      </c>
      <c r="E3" s="2">
        <v>200</v>
      </c>
      <c r="F3" s="2">
        <v>5</v>
      </c>
      <c r="G3" s="2">
        <v>40</v>
      </c>
      <c r="H3" s="2" t="s">
        <v>11</v>
      </c>
      <c r="I3" s="4"/>
      <c r="M3" s="6" t="s">
        <v>9</v>
      </c>
      <c r="N3" t="str">
        <f>LOWER(M3)</f>
        <v>absolute zero</v>
      </c>
      <c r="O3" s="7" t="str">
        <f>SUBSTITUTE(N3," ","_")</f>
        <v>absolute_zero</v>
      </c>
      <c r="P3" t="str">
        <f>SUBSTITUTE(O3,"'","")</f>
        <v>absolute_zero</v>
      </c>
      <c r="Q3" t="b">
        <f>IF(ISBLANK(F3), FALSE, TRUE)</f>
        <v>1</v>
      </c>
      <c r="R3" t="str">
        <f>IF(Q3, _xlfn.CONCAT("(target_based_spell ",P3,")"),_xlfn.CONCAT("(non_target_based_spell ",P3,")"))</f>
        <v>(target_based_spell absolute_zero)</v>
      </c>
      <c r="T3" t="s">
        <v>235</v>
      </c>
      <c r="U3">
        <v>1</v>
      </c>
    </row>
    <row r="4" spans="1:21" ht="105">
      <c r="A4" s="2"/>
      <c r="B4" s="3" t="s">
        <v>12</v>
      </c>
      <c r="C4" s="4" t="s">
        <v>13</v>
      </c>
      <c r="D4" s="2">
        <v>5</v>
      </c>
      <c r="E4" s="2">
        <v>200</v>
      </c>
      <c r="F4" s="2">
        <v>1</v>
      </c>
      <c r="G4" s="2">
        <v>4</v>
      </c>
      <c r="H4" s="2" t="s">
        <v>14</v>
      </c>
      <c r="I4" s="4"/>
      <c r="M4" s="6" t="s">
        <v>12</v>
      </c>
      <c r="N4" t="str">
        <f t="shared" ref="N4:N67" si="0">LOWER(M4)</f>
        <v>agony</v>
      </c>
      <c r="O4" s="7" t="str">
        <f t="shared" ref="O4:O67" si="1">SUBSTITUTE(N4," ","_")</f>
        <v>agony</v>
      </c>
      <c r="P4" t="str">
        <f t="shared" ref="P4:P67" si="2">SUBSTITUTE(O4,"'","")</f>
        <v>agony</v>
      </c>
      <c r="Q4" t="b">
        <f t="shared" ref="Q4:Q67" si="3">IF(ISBLANK(F4), FALSE, TRUE)</f>
        <v>1</v>
      </c>
      <c r="R4" t="str">
        <f t="shared" ref="R4:R67" si="4">IF(Q4, _xlfn.CONCAT("(target_based_spell ",P4,")"),_xlfn.CONCAT("(non_target_based_spell ",P4,")"))</f>
        <v>(target_based_spell agony)</v>
      </c>
      <c r="T4" t="s">
        <v>237</v>
      </c>
      <c r="U4">
        <v>2</v>
      </c>
    </row>
    <row r="5" spans="1:21" ht="30">
      <c r="A5" s="2"/>
      <c r="B5" s="3" t="s">
        <v>15</v>
      </c>
      <c r="C5" s="4" t="s">
        <v>16</v>
      </c>
      <c r="D5" s="2">
        <v>4</v>
      </c>
      <c r="E5" s="2">
        <v>200</v>
      </c>
      <c r="F5" s="2" t="s">
        <v>17</v>
      </c>
      <c r="G5" s="2">
        <v>4</v>
      </c>
      <c r="H5" s="2" t="s">
        <v>18</v>
      </c>
      <c r="I5" s="4"/>
      <c r="M5" s="6" t="s">
        <v>15</v>
      </c>
      <c r="N5" t="str">
        <f t="shared" si="0"/>
        <v>airstrike</v>
      </c>
      <c r="O5" s="7" t="str">
        <f t="shared" si="1"/>
        <v>airstrike</v>
      </c>
      <c r="P5" t="str">
        <f t="shared" si="2"/>
        <v>airstrike</v>
      </c>
      <c r="Q5" t="b">
        <f t="shared" si="3"/>
        <v>1</v>
      </c>
      <c r="R5" t="str">
        <f t="shared" si="4"/>
        <v>(target_based_spell airstrike)</v>
      </c>
      <c r="T5" t="s">
        <v>238</v>
      </c>
      <c r="U5">
        <f>U4+1</f>
        <v>3</v>
      </c>
    </row>
    <row r="6" spans="1:21" ht="15" customHeight="1">
      <c r="A6" s="14"/>
      <c r="B6" s="4" t="s">
        <v>19</v>
      </c>
      <c r="C6" s="2" t="s">
        <v>20</v>
      </c>
      <c r="D6" s="2">
        <v>5</v>
      </c>
      <c r="E6" s="2">
        <v>100</v>
      </c>
      <c r="F6" s="2"/>
      <c r="G6" s="2">
        <v>3</v>
      </c>
      <c r="H6" s="2"/>
      <c r="I6" s="4"/>
      <c r="M6" s="6" t="s">
        <v>19</v>
      </c>
      <c r="N6" t="str">
        <f t="shared" si="0"/>
        <v>alistair's intoxication</v>
      </c>
      <c r="O6" s="7" t="str">
        <f t="shared" si="1"/>
        <v>alistair's_intoxication</v>
      </c>
      <c r="P6" t="str">
        <f t="shared" si="2"/>
        <v>alistairs_intoxication</v>
      </c>
      <c r="Q6" t="b">
        <f t="shared" si="3"/>
        <v>0</v>
      </c>
      <c r="R6" t="str">
        <f t="shared" si="4"/>
        <v>(non_target_based_spell alistairs_intoxication)</v>
      </c>
      <c r="T6" t="s">
        <v>239</v>
      </c>
      <c r="U6">
        <f t="shared" ref="U6:U69" si="5">U5+1</f>
        <v>4</v>
      </c>
    </row>
    <row r="7" spans="1:21" ht="45">
      <c r="A7" s="14"/>
      <c r="B7" s="4" t="s">
        <v>21</v>
      </c>
      <c r="C7" s="4" t="s">
        <v>13</v>
      </c>
      <c r="D7" s="2">
        <v>4</v>
      </c>
      <c r="E7" s="2" t="s">
        <v>22</v>
      </c>
      <c r="F7" s="2"/>
      <c r="G7" s="2">
        <v>3</v>
      </c>
      <c r="H7" s="2" t="s">
        <v>23</v>
      </c>
      <c r="I7" s="4"/>
      <c r="M7" s="6" t="s">
        <v>21</v>
      </c>
      <c r="N7" t="str">
        <f t="shared" si="0"/>
        <v>animate dead</v>
      </c>
      <c r="O7" s="7" t="str">
        <f t="shared" si="1"/>
        <v>animate_dead</v>
      </c>
      <c r="P7" t="str">
        <f t="shared" si="2"/>
        <v>animate_dead</v>
      </c>
      <c r="Q7" t="b">
        <f t="shared" si="3"/>
        <v>0</v>
      </c>
      <c r="R7" t="str">
        <f t="shared" si="4"/>
        <v>(non_target_based_spell animate_dead)</v>
      </c>
      <c r="T7" t="s">
        <v>240</v>
      </c>
      <c r="U7">
        <f t="shared" si="5"/>
        <v>5</v>
      </c>
    </row>
    <row r="8" spans="1:21" ht="15" customHeight="1">
      <c r="A8" s="14"/>
      <c r="B8" s="4" t="s">
        <v>24</v>
      </c>
      <c r="C8" s="4" t="s">
        <v>13</v>
      </c>
      <c r="D8" s="2">
        <v>1</v>
      </c>
      <c r="E8" s="2" t="s">
        <v>22</v>
      </c>
      <c r="F8" s="2"/>
      <c r="G8" s="2">
        <v>1</v>
      </c>
      <c r="H8" s="2" t="s">
        <v>25</v>
      </c>
      <c r="I8" s="4"/>
      <c r="M8" s="6" t="s">
        <v>24</v>
      </c>
      <c r="N8" t="str">
        <f t="shared" si="0"/>
        <v>animate skeleton</v>
      </c>
      <c r="O8" s="7" t="str">
        <f t="shared" si="1"/>
        <v>animate_skeleton</v>
      </c>
      <c r="P8" t="str">
        <f t="shared" si="2"/>
        <v>animate_skeleton</v>
      </c>
      <c r="Q8" t="b">
        <f t="shared" si="3"/>
        <v>0</v>
      </c>
      <c r="R8" t="str">
        <f t="shared" si="4"/>
        <v>(non_target_based_spell animate_skeleton)</v>
      </c>
      <c r="T8" t="s">
        <v>242</v>
      </c>
      <c r="U8">
        <f t="shared" si="5"/>
        <v>6</v>
      </c>
    </row>
    <row r="9" spans="1:21" ht="45">
      <c r="A9" s="14"/>
      <c r="B9" s="4" t="s">
        <v>26</v>
      </c>
      <c r="C9" s="4" t="s">
        <v>27</v>
      </c>
      <c r="D9" s="2">
        <v>1</v>
      </c>
      <c r="E9" s="2">
        <v>50</v>
      </c>
      <c r="F9" s="2" t="s">
        <v>17</v>
      </c>
      <c r="G9" s="2">
        <v>1</v>
      </c>
      <c r="H9" s="2" t="s">
        <v>28</v>
      </c>
      <c r="I9" s="4"/>
      <c r="M9" s="6" t="s">
        <v>26</v>
      </c>
      <c r="N9" t="str">
        <f t="shared" si="0"/>
        <v>apportation</v>
      </c>
      <c r="O9" s="7" t="str">
        <f t="shared" si="1"/>
        <v>apportation</v>
      </c>
      <c r="P9" t="str">
        <f t="shared" si="2"/>
        <v>apportation</v>
      </c>
      <c r="Q9" t="b">
        <f t="shared" si="3"/>
        <v>1</v>
      </c>
      <c r="R9" t="str">
        <f t="shared" si="4"/>
        <v>(target_based_spell apportation)</v>
      </c>
      <c r="T9" t="s">
        <v>244</v>
      </c>
      <c r="U9">
        <f t="shared" si="5"/>
        <v>7</v>
      </c>
    </row>
    <row r="10" spans="1:21" ht="15" customHeight="1">
      <c r="A10" s="14"/>
      <c r="B10" s="3" t="s">
        <v>29</v>
      </c>
      <c r="C10" s="4" t="s">
        <v>30</v>
      </c>
      <c r="D10" s="2">
        <v>5</v>
      </c>
      <c r="E10" s="2">
        <v>200</v>
      </c>
      <c r="F10" s="2"/>
      <c r="G10" s="2">
        <v>5</v>
      </c>
      <c r="H10" s="2" t="s">
        <v>31</v>
      </c>
      <c r="I10" s="4"/>
      <c r="M10" s="6" t="s">
        <v>29</v>
      </c>
      <c r="N10" t="str">
        <f t="shared" si="0"/>
        <v>aura of abjuration</v>
      </c>
      <c r="O10" s="7" t="str">
        <f t="shared" si="1"/>
        <v>aura_of_abjuration</v>
      </c>
      <c r="P10" t="str">
        <f t="shared" si="2"/>
        <v>aura_of_abjuration</v>
      </c>
      <c r="Q10" t="b">
        <f t="shared" si="3"/>
        <v>0</v>
      </c>
      <c r="R10" t="str">
        <f t="shared" si="4"/>
        <v>(non_target_based_spell aura_of_abjuration)</v>
      </c>
      <c r="T10" t="s">
        <v>245</v>
      </c>
      <c r="U10">
        <f t="shared" si="5"/>
        <v>8</v>
      </c>
    </row>
    <row r="11" spans="1:21" ht="45">
      <c r="A11" s="14"/>
      <c r="B11" s="3" t="s">
        <v>32</v>
      </c>
      <c r="C11" s="4" t="s">
        <v>33</v>
      </c>
      <c r="D11" s="2">
        <v>1</v>
      </c>
      <c r="E11" s="2">
        <v>50</v>
      </c>
      <c r="F11" s="2"/>
      <c r="G11" s="2">
        <v>1</v>
      </c>
      <c r="H11" s="2" t="s">
        <v>34</v>
      </c>
      <c r="I11" s="4"/>
      <c r="M11" s="6" t="s">
        <v>32</v>
      </c>
      <c r="N11" t="str">
        <f t="shared" si="0"/>
        <v>beastly appendage</v>
      </c>
      <c r="O11" s="7" t="str">
        <f t="shared" si="1"/>
        <v>beastly_appendage</v>
      </c>
      <c r="P11" t="str">
        <f t="shared" si="2"/>
        <v>beastly_appendage</v>
      </c>
      <c r="Q11" t="b">
        <f t="shared" si="3"/>
        <v>0</v>
      </c>
      <c r="R11" t="str">
        <f t="shared" si="4"/>
        <v>(non_target_based_spell beastly_appendage)</v>
      </c>
      <c r="T11" t="s">
        <v>247</v>
      </c>
      <c r="U11">
        <f t="shared" si="5"/>
        <v>9</v>
      </c>
    </row>
    <row r="12" spans="1:21" ht="15" customHeight="1">
      <c r="A12" s="14"/>
      <c r="B12" s="3" t="s">
        <v>35</v>
      </c>
      <c r="C12" s="4" t="s">
        <v>33</v>
      </c>
      <c r="D12" s="2">
        <v>5</v>
      </c>
      <c r="E12" s="2">
        <v>200</v>
      </c>
      <c r="F12" s="2"/>
      <c r="G12" s="2">
        <v>4</v>
      </c>
      <c r="H12" s="2" t="s">
        <v>36</v>
      </c>
      <c r="I12" s="4"/>
      <c r="M12" s="6" t="s">
        <v>35</v>
      </c>
      <c r="N12" t="str">
        <f t="shared" si="0"/>
        <v>blade hands</v>
      </c>
      <c r="O12" s="7" t="str">
        <f t="shared" si="1"/>
        <v>blade_hands</v>
      </c>
      <c r="P12" t="str">
        <f t="shared" si="2"/>
        <v>blade_hands</v>
      </c>
      <c r="Q12" t="b">
        <f t="shared" si="3"/>
        <v>0</v>
      </c>
      <c r="R12" t="str">
        <f t="shared" si="4"/>
        <v>(non_target_based_spell blade_hands)</v>
      </c>
      <c r="T12" t="s">
        <v>248</v>
      </c>
      <c r="U12">
        <f t="shared" si="5"/>
        <v>10</v>
      </c>
    </row>
    <row r="13" spans="1:21" ht="75">
      <c r="A13" s="14"/>
      <c r="B13" s="4" t="s">
        <v>37</v>
      </c>
      <c r="C13" s="4" t="s">
        <v>27</v>
      </c>
      <c r="D13" s="2">
        <v>2</v>
      </c>
      <c r="E13" s="2" t="s">
        <v>22</v>
      </c>
      <c r="F13" s="2"/>
      <c r="G13" s="2">
        <v>2</v>
      </c>
      <c r="H13" s="2" t="s">
        <v>38</v>
      </c>
      <c r="I13" s="4"/>
      <c r="M13" s="6" t="s">
        <v>37</v>
      </c>
      <c r="N13" t="str">
        <f t="shared" si="0"/>
        <v>blink</v>
      </c>
      <c r="O13" s="7" t="str">
        <f t="shared" si="1"/>
        <v>blink</v>
      </c>
      <c r="P13" t="str">
        <f t="shared" si="2"/>
        <v>blink</v>
      </c>
      <c r="Q13" t="b">
        <f t="shared" si="3"/>
        <v>0</v>
      </c>
      <c r="R13" t="str">
        <f t="shared" si="4"/>
        <v>(non_target_based_spell blink)</v>
      </c>
      <c r="T13" t="s">
        <v>249</v>
      </c>
      <c r="U13">
        <f t="shared" si="5"/>
        <v>11</v>
      </c>
    </row>
    <row r="14" spans="1:21" ht="60">
      <c r="A14" s="2"/>
      <c r="B14" s="4" t="s">
        <v>39</v>
      </c>
      <c r="C14" s="2" t="s">
        <v>40</v>
      </c>
      <c r="D14" s="2">
        <v>5</v>
      </c>
      <c r="E14" s="2">
        <v>200</v>
      </c>
      <c r="F14" s="2">
        <v>4</v>
      </c>
      <c r="G14" s="2">
        <v>5</v>
      </c>
      <c r="H14" s="2" t="s">
        <v>41</v>
      </c>
      <c r="I14" s="4"/>
      <c r="M14" s="6" t="s">
        <v>39</v>
      </c>
      <c r="N14" t="str">
        <f t="shared" si="0"/>
        <v>bolt of magma</v>
      </c>
      <c r="O14" s="7" t="str">
        <f t="shared" si="1"/>
        <v>bolt_of_magma</v>
      </c>
      <c r="P14" t="str">
        <f t="shared" si="2"/>
        <v>bolt_of_magma</v>
      </c>
      <c r="Q14" t="b">
        <f t="shared" si="3"/>
        <v>1</v>
      </c>
      <c r="R14" t="str">
        <f t="shared" si="4"/>
        <v>(target_based_spell bolt_of_magma)</v>
      </c>
      <c r="T14" t="s">
        <v>250</v>
      </c>
      <c r="U14">
        <f t="shared" si="5"/>
        <v>12</v>
      </c>
    </row>
    <row r="15" spans="1:21" ht="60">
      <c r="A15" s="2"/>
      <c r="B15" s="3" t="s">
        <v>42</v>
      </c>
      <c r="C15" s="4" t="s">
        <v>13</v>
      </c>
      <c r="D15" s="2">
        <v>8</v>
      </c>
      <c r="E15" s="2">
        <v>200</v>
      </c>
      <c r="F15" s="2"/>
      <c r="G15" s="2">
        <v>6</v>
      </c>
      <c r="H15" s="2" t="s">
        <v>25</v>
      </c>
      <c r="I15" s="4"/>
      <c r="M15" s="6" t="s">
        <v>42</v>
      </c>
      <c r="N15" t="str">
        <f t="shared" si="0"/>
        <v>borgnjor's revivification</v>
      </c>
      <c r="O15" s="7" t="str">
        <f t="shared" si="1"/>
        <v>borgnjor's_revivification</v>
      </c>
      <c r="P15" t="str">
        <f t="shared" si="2"/>
        <v>borgnjors_revivification</v>
      </c>
      <c r="Q15" t="b">
        <f t="shared" si="3"/>
        <v>0</v>
      </c>
      <c r="R15" t="str">
        <f t="shared" si="4"/>
        <v>(non_target_based_spell borgnjors_revivification)</v>
      </c>
      <c r="T15" t="s">
        <v>251</v>
      </c>
      <c r="U15">
        <f t="shared" si="5"/>
        <v>13</v>
      </c>
    </row>
    <row r="16" spans="1:21" ht="60">
      <c r="A16" s="2"/>
      <c r="B16" s="4" t="s">
        <v>43</v>
      </c>
      <c r="C16" s="2" t="s">
        <v>44</v>
      </c>
      <c r="D16" s="2">
        <v>5</v>
      </c>
      <c r="E16" s="2">
        <v>200</v>
      </c>
      <c r="F16" s="2">
        <v>6</v>
      </c>
      <c r="G16" s="2">
        <v>0</v>
      </c>
      <c r="H16" s="2" t="s">
        <v>41</v>
      </c>
      <c r="I16" s="4"/>
      <c r="M16" s="6" t="s">
        <v>43</v>
      </c>
      <c r="N16" t="str">
        <f t="shared" si="0"/>
        <v>borgnjor's vile clutch</v>
      </c>
      <c r="O16" s="7" t="str">
        <f t="shared" si="1"/>
        <v>borgnjor's_vile_clutch</v>
      </c>
      <c r="P16" t="str">
        <f t="shared" si="2"/>
        <v>borgnjors_vile_clutch</v>
      </c>
      <c r="Q16" t="b">
        <f t="shared" si="3"/>
        <v>1</v>
      </c>
      <c r="R16" t="str">
        <f t="shared" si="4"/>
        <v>(target_based_spell borgnjors_vile_clutch)</v>
      </c>
      <c r="T16" t="s">
        <v>253</v>
      </c>
      <c r="U16">
        <f t="shared" si="5"/>
        <v>14</v>
      </c>
    </row>
    <row r="17" spans="1:21" ht="15" customHeight="1">
      <c r="A17" s="14"/>
      <c r="B17" s="4" t="s">
        <v>45</v>
      </c>
      <c r="C17" s="4" t="s">
        <v>30</v>
      </c>
      <c r="D17" s="2">
        <v>3</v>
      </c>
      <c r="E17" s="2">
        <v>100</v>
      </c>
      <c r="F17" s="2"/>
      <c r="G17" s="2">
        <v>3</v>
      </c>
      <c r="H17" s="2"/>
      <c r="I17" s="4"/>
      <c r="M17" s="6" t="s">
        <v>45</v>
      </c>
      <c r="N17" t="str">
        <f t="shared" si="0"/>
        <v>call canine familiar</v>
      </c>
      <c r="O17" s="7" t="str">
        <f t="shared" si="1"/>
        <v>call_canine_familiar</v>
      </c>
      <c r="P17" t="str">
        <f t="shared" si="2"/>
        <v>call_canine_familiar</v>
      </c>
      <c r="Q17" t="b">
        <f t="shared" si="3"/>
        <v>0</v>
      </c>
      <c r="R17" t="str">
        <f t="shared" si="4"/>
        <v>(non_target_based_spell call_canine_familiar)</v>
      </c>
      <c r="T17" t="s">
        <v>255</v>
      </c>
      <c r="U17">
        <f t="shared" si="5"/>
        <v>15</v>
      </c>
    </row>
    <row r="18" spans="1:21" ht="30">
      <c r="A18" s="14"/>
      <c r="B18" s="4" t="s">
        <v>46</v>
      </c>
      <c r="C18" s="4" t="s">
        <v>30</v>
      </c>
      <c r="D18" s="2">
        <v>2</v>
      </c>
      <c r="E18" s="2">
        <v>100</v>
      </c>
      <c r="F18" s="2"/>
      <c r="G18" s="2">
        <v>2</v>
      </c>
      <c r="H18" s="2" t="s">
        <v>47</v>
      </c>
      <c r="I18" s="4"/>
      <c r="M18" s="6" t="s">
        <v>46</v>
      </c>
      <c r="N18" t="str">
        <f t="shared" si="0"/>
        <v>call imp</v>
      </c>
      <c r="O18" s="7" t="str">
        <f t="shared" si="1"/>
        <v>call_imp</v>
      </c>
      <c r="P18" t="str">
        <f t="shared" si="2"/>
        <v>call_imp</v>
      </c>
      <c r="Q18" t="b">
        <f t="shared" si="3"/>
        <v>0</v>
      </c>
      <c r="R18" t="str">
        <f t="shared" si="4"/>
        <v>(non_target_based_spell call_imp)</v>
      </c>
      <c r="T18" t="s">
        <v>256</v>
      </c>
      <c r="U18">
        <f t="shared" si="5"/>
        <v>16</v>
      </c>
    </row>
    <row r="19" spans="1:21" ht="30" customHeight="1">
      <c r="A19" s="14"/>
      <c r="B19" s="4" t="s">
        <v>48</v>
      </c>
      <c r="C19" s="4" t="s">
        <v>49</v>
      </c>
      <c r="D19" s="2">
        <v>4</v>
      </c>
      <c r="E19" s="2">
        <v>200</v>
      </c>
      <c r="F19" s="2" t="s">
        <v>17</v>
      </c>
      <c r="G19" s="2">
        <v>3</v>
      </c>
      <c r="H19" s="2" t="s">
        <v>50</v>
      </c>
      <c r="I19" s="4"/>
      <c r="M19" s="6" t="s">
        <v>48</v>
      </c>
      <c r="N19" t="str">
        <f t="shared" si="0"/>
        <v>cause fear</v>
      </c>
      <c r="O19" s="7" t="str">
        <f t="shared" si="1"/>
        <v>cause_fear</v>
      </c>
      <c r="P19" t="str">
        <f t="shared" si="2"/>
        <v>cause_fear</v>
      </c>
      <c r="Q19" t="b">
        <f t="shared" si="3"/>
        <v>1</v>
      </c>
      <c r="R19" t="str">
        <f t="shared" si="4"/>
        <v>(target_based_spell cause_fear)</v>
      </c>
      <c r="T19" t="s">
        <v>257</v>
      </c>
      <c r="U19">
        <f t="shared" si="5"/>
        <v>17</v>
      </c>
    </row>
    <row r="20" spans="1:21" ht="45">
      <c r="A20" s="14"/>
      <c r="B20" s="3" t="s">
        <v>51</v>
      </c>
      <c r="C20" s="2" t="s">
        <v>52</v>
      </c>
      <c r="D20" s="2">
        <v>8</v>
      </c>
      <c r="E20" s="2">
        <v>200</v>
      </c>
      <c r="F20" s="2"/>
      <c r="G20" s="2">
        <v>25</v>
      </c>
      <c r="H20" s="2" t="s">
        <v>53</v>
      </c>
      <c r="I20" s="4"/>
      <c r="M20" s="6" t="s">
        <v>51</v>
      </c>
      <c r="N20" t="str">
        <f t="shared" si="0"/>
        <v>chain lightning</v>
      </c>
      <c r="O20" s="7" t="str">
        <f t="shared" si="1"/>
        <v>chain_lightning</v>
      </c>
      <c r="P20" t="str">
        <f t="shared" si="2"/>
        <v>chain_lightning</v>
      </c>
      <c r="Q20" t="b">
        <f t="shared" si="3"/>
        <v>0</v>
      </c>
      <c r="R20" t="str">
        <f t="shared" si="4"/>
        <v>(non_target_based_spell chain_lightning)</v>
      </c>
      <c r="T20" t="s">
        <v>258</v>
      </c>
      <c r="U20">
        <f t="shared" si="5"/>
        <v>18</v>
      </c>
    </row>
    <row r="21" spans="1:21" ht="30">
      <c r="A21" s="2"/>
      <c r="B21" s="4" t="s">
        <v>54</v>
      </c>
      <c r="C21" s="4" t="s">
        <v>49</v>
      </c>
      <c r="D21" s="2">
        <v>3</v>
      </c>
      <c r="E21" s="2">
        <v>100</v>
      </c>
      <c r="F21" s="2"/>
      <c r="G21" s="2">
        <v>2</v>
      </c>
      <c r="H21" s="2"/>
      <c r="I21" s="4"/>
      <c r="M21" s="6" t="s">
        <v>54</v>
      </c>
      <c r="N21" t="str">
        <f t="shared" si="0"/>
        <v>confusing touch</v>
      </c>
      <c r="O21" s="7" t="str">
        <f t="shared" si="1"/>
        <v>confusing_touch</v>
      </c>
      <c r="P21" t="str">
        <f t="shared" si="2"/>
        <v>confusing_touch</v>
      </c>
      <c r="Q21" t="b">
        <f t="shared" si="3"/>
        <v>0</v>
      </c>
      <c r="R21" t="str">
        <f t="shared" si="4"/>
        <v>(non_target_based_spell confusing_touch)</v>
      </c>
      <c r="T21" t="s">
        <v>261</v>
      </c>
      <c r="U21">
        <f t="shared" si="5"/>
        <v>19</v>
      </c>
    </row>
    <row r="22" spans="1:21" ht="30" customHeight="1">
      <c r="A22" s="14"/>
      <c r="B22" s="3" t="s">
        <v>55</v>
      </c>
      <c r="C22" s="2" t="s">
        <v>52</v>
      </c>
      <c r="D22" s="2">
        <v>6</v>
      </c>
      <c r="E22" s="2">
        <v>200</v>
      </c>
      <c r="F22" s="2"/>
      <c r="G22" s="2">
        <v>25</v>
      </c>
      <c r="H22" s="2" t="s">
        <v>56</v>
      </c>
      <c r="I22" s="4"/>
      <c r="M22" s="6" t="s">
        <v>55</v>
      </c>
      <c r="N22" t="str">
        <f t="shared" si="0"/>
        <v>conjure ball lightning</v>
      </c>
      <c r="O22" s="7" t="str">
        <f t="shared" si="1"/>
        <v>conjure_ball_lightning</v>
      </c>
      <c r="P22" t="str">
        <f t="shared" si="2"/>
        <v>conjure_ball_lightning</v>
      </c>
      <c r="Q22" t="b">
        <f t="shared" si="3"/>
        <v>0</v>
      </c>
      <c r="R22" t="str">
        <f t="shared" si="4"/>
        <v>(non_target_based_spell conjure_ball_lightning)</v>
      </c>
      <c r="T22" t="s">
        <v>262</v>
      </c>
      <c r="U22">
        <f t="shared" si="5"/>
        <v>20</v>
      </c>
    </row>
    <row r="23" spans="1:21" ht="30">
      <c r="A23" s="14"/>
      <c r="B23" s="4" t="s">
        <v>57</v>
      </c>
      <c r="C23" s="2" t="s">
        <v>58</v>
      </c>
      <c r="D23" s="2">
        <v>3</v>
      </c>
      <c r="E23" s="2">
        <v>100</v>
      </c>
      <c r="F23" s="2"/>
      <c r="G23" s="2">
        <v>3</v>
      </c>
      <c r="H23" s="2" t="s">
        <v>18</v>
      </c>
      <c r="I23" s="4"/>
      <c r="M23" s="6" t="s">
        <v>57</v>
      </c>
      <c r="N23" t="str">
        <f t="shared" si="0"/>
        <v>conjure flame</v>
      </c>
      <c r="O23" s="7" t="str">
        <f t="shared" si="1"/>
        <v>conjure_flame</v>
      </c>
      <c r="P23" t="str">
        <f t="shared" si="2"/>
        <v>conjure_flame</v>
      </c>
      <c r="Q23" t="b">
        <f t="shared" si="3"/>
        <v>0</v>
      </c>
      <c r="R23" t="str">
        <f t="shared" si="4"/>
        <v>(non_target_based_spell conjure_flame)</v>
      </c>
      <c r="T23" t="s">
        <v>264</v>
      </c>
      <c r="U23">
        <f t="shared" si="5"/>
        <v>21</v>
      </c>
    </row>
    <row r="24" spans="1:21" ht="15" customHeight="1">
      <c r="A24" s="14"/>
      <c r="B24" s="3" t="s">
        <v>59</v>
      </c>
      <c r="C24" s="4" t="s">
        <v>27</v>
      </c>
      <c r="D24" s="2">
        <v>8</v>
      </c>
      <c r="E24" s="2" t="s">
        <v>22</v>
      </c>
      <c r="F24" s="2"/>
      <c r="G24" s="2">
        <v>2</v>
      </c>
      <c r="H24" s="2" t="s">
        <v>60</v>
      </c>
      <c r="I24" s="4"/>
      <c r="M24" s="6" t="s">
        <v>59</v>
      </c>
      <c r="N24" t="str">
        <f t="shared" si="0"/>
        <v>controlled blink</v>
      </c>
      <c r="O24" s="7" t="str">
        <f t="shared" si="1"/>
        <v>controlled_blink</v>
      </c>
      <c r="P24" t="str">
        <f t="shared" si="2"/>
        <v>controlled_blink</v>
      </c>
      <c r="Q24" t="b">
        <f t="shared" si="3"/>
        <v>0</v>
      </c>
      <c r="R24" t="str">
        <f t="shared" si="4"/>
        <v>(non_target_based_spell controlled_blink)</v>
      </c>
      <c r="T24" t="s">
        <v>265</v>
      </c>
      <c r="U24">
        <f t="shared" si="5"/>
        <v>22</v>
      </c>
    </row>
    <row r="25" spans="1:21" ht="105">
      <c r="A25" s="14"/>
      <c r="B25" s="4" t="s">
        <v>61</v>
      </c>
      <c r="C25" s="4" t="s">
        <v>49</v>
      </c>
      <c r="D25" s="2">
        <v>1</v>
      </c>
      <c r="E25" s="2">
        <v>40</v>
      </c>
      <c r="F25" s="2" t="s">
        <v>17</v>
      </c>
      <c r="G25" s="2">
        <v>2</v>
      </c>
      <c r="H25" s="2" t="s">
        <v>14</v>
      </c>
      <c r="I25" s="4"/>
      <c r="M25" s="6" t="s">
        <v>61</v>
      </c>
      <c r="N25" t="str">
        <f t="shared" si="0"/>
        <v>corona</v>
      </c>
      <c r="O25" s="7" t="str">
        <f t="shared" si="1"/>
        <v>corona</v>
      </c>
      <c r="P25" t="str">
        <f t="shared" si="2"/>
        <v>corona</v>
      </c>
      <c r="Q25" t="b">
        <f t="shared" si="3"/>
        <v>1</v>
      </c>
      <c r="R25" t="str">
        <f t="shared" si="4"/>
        <v>(target_based_spell corona)</v>
      </c>
      <c r="T25" t="s">
        <v>268</v>
      </c>
      <c r="U25">
        <f t="shared" si="5"/>
        <v>23</v>
      </c>
    </row>
    <row r="26" spans="1:21" ht="15" customHeight="1">
      <c r="A26" s="14"/>
      <c r="B26" s="4" t="s">
        <v>62</v>
      </c>
      <c r="C26" s="4" t="s">
        <v>13</v>
      </c>
      <c r="D26" s="2">
        <v>2</v>
      </c>
      <c r="E26" s="2" t="s">
        <v>22</v>
      </c>
      <c r="F26" s="2"/>
      <c r="G26" s="2">
        <v>2</v>
      </c>
      <c r="H26" s="2" t="s">
        <v>63</v>
      </c>
      <c r="I26" s="4"/>
      <c r="M26" s="6" t="s">
        <v>62</v>
      </c>
      <c r="N26" t="str">
        <f t="shared" si="0"/>
        <v>corpse rot</v>
      </c>
      <c r="O26" s="7" t="str">
        <f t="shared" si="1"/>
        <v>corpse_rot</v>
      </c>
      <c r="P26" t="str">
        <f t="shared" si="2"/>
        <v>corpse_rot</v>
      </c>
      <c r="Q26" t="b">
        <f t="shared" si="3"/>
        <v>0</v>
      </c>
      <c r="R26" t="str">
        <f t="shared" si="4"/>
        <v>(non_target_based_spell corpse_rot)</v>
      </c>
      <c r="T26" t="s">
        <v>276</v>
      </c>
      <c r="U26">
        <f t="shared" si="5"/>
        <v>24</v>
      </c>
    </row>
    <row r="27" spans="1:21" ht="45">
      <c r="A27" s="14"/>
      <c r="B27" s="4" t="s">
        <v>64</v>
      </c>
      <c r="C27" s="2" t="s">
        <v>65</v>
      </c>
      <c r="D27" s="2">
        <v>3</v>
      </c>
      <c r="E27" s="2">
        <v>50</v>
      </c>
      <c r="F27" s="5">
        <v>44230</v>
      </c>
      <c r="G27" s="2">
        <v>0</v>
      </c>
      <c r="H27" s="2" t="s">
        <v>66</v>
      </c>
      <c r="I27" s="4"/>
      <c r="M27" s="6" t="s">
        <v>64</v>
      </c>
      <c r="N27" t="str">
        <f t="shared" si="0"/>
        <v>dazzling flash</v>
      </c>
      <c r="O27" s="7" t="str">
        <f t="shared" si="1"/>
        <v>dazzling_flash</v>
      </c>
      <c r="P27" t="str">
        <f t="shared" si="2"/>
        <v>dazzling_flash</v>
      </c>
      <c r="Q27" t="b">
        <f t="shared" si="3"/>
        <v>1</v>
      </c>
      <c r="R27" t="str">
        <f t="shared" si="4"/>
        <v>(target_based_spell dazzling_flash)</v>
      </c>
      <c r="T27" t="s">
        <v>277</v>
      </c>
      <c r="U27">
        <f t="shared" si="5"/>
        <v>25</v>
      </c>
    </row>
    <row r="28" spans="1:21" ht="15" customHeight="1">
      <c r="A28" s="14"/>
      <c r="B28" s="3" t="s">
        <v>67</v>
      </c>
      <c r="C28" s="4" t="s">
        <v>13</v>
      </c>
      <c r="D28" s="2">
        <v>6</v>
      </c>
      <c r="E28" s="2">
        <v>200</v>
      </c>
      <c r="F28" s="2"/>
      <c r="G28" s="2">
        <v>5</v>
      </c>
      <c r="H28" s="2" t="s">
        <v>68</v>
      </c>
      <c r="I28" s="4"/>
      <c r="M28" s="6" t="s">
        <v>67</v>
      </c>
      <c r="N28" t="str">
        <f t="shared" si="0"/>
        <v>death channel</v>
      </c>
      <c r="O28" s="7" t="str">
        <f t="shared" si="1"/>
        <v>death_channel</v>
      </c>
      <c r="P28" t="str">
        <f t="shared" si="2"/>
        <v>death_channel</v>
      </c>
      <c r="Q28" t="b">
        <f t="shared" si="3"/>
        <v>0</v>
      </c>
      <c r="R28" t="str">
        <f t="shared" si="4"/>
        <v>(non_target_based_spell death_channel)</v>
      </c>
      <c r="T28" t="s">
        <v>278</v>
      </c>
      <c r="U28">
        <f t="shared" si="5"/>
        <v>26</v>
      </c>
    </row>
    <row r="29" spans="1:21" ht="60">
      <c r="A29" s="14"/>
      <c r="B29" s="3" t="s">
        <v>69</v>
      </c>
      <c r="C29" s="2" t="s">
        <v>70</v>
      </c>
      <c r="D29" s="2">
        <v>8</v>
      </c>
      <c r="E29" s="2">
        <v>200</v>
      </c>
      <c r="F29" s="2"/>
      <c r="G29" s="2">
        <v>6</v>
      </c>
      <c r="H29" s="2" t="s">
        <v>71</v>
      </c>
      <c r="I29" s="4"/>
      <c r="M29" s="6" t="s">
        <v>69</v>
      </c>
      <c r="N29" t="str">
        <f t="shared" si="0"/>
        <v>death's door</v>
      </c>
      <c r="O29" s="7" t="str">
        <f t="shared" si="1"/>
        <v>death's_door</v>
      </c>
      <c r="P29" t="str">
        <f t="shared" si="2"/>
        <v>deaths_door</v>
      </c>
      <c r="Q29" t="b">
        <f t="shared" si="3"/>
        <v>0</v>
      </c>
      <c r="R29" t="str">
        <f t="shared" si="4"/>
        <v>(non_target_based_spell deaths_door)</v>
      </c>
      <c r="T29" t="s">
        <v>279</v>
      </c>
      <c r="U29">
        <f t="shared" si="5"/>
        <v>27</v>
      </c>
    </row>
    <row r="30" spans="1:21" ht="30">
      <c r="A30" s="14"/>
      <c r="B30" s="3" t="s">
        <v>72</v>
      </c>
      <c r="C30" s="4" t="s">
        <v>49</v>
      </c>
      <c r="D30" s="2">
        <v>8</v>
      </c>
      <c r="E30" s="2">
        <v>200</v>
      </c>
      <c r="F30" s="2"/>
      <c r="G30" s="2">
        <v>6</v>
      </c>
      <c r="H30" s="2" t="s">
        <v>73</v>
      </c>
      <c r="I30" s="4"/>
      <c r="M30" s="6" t="s">
        <v>72</v>
      </c>
      <c r="N30" t="str">
        <f t="shared" si="0"/>
        <v>discord</v>
      </c>
      <c r="O30" s="7" t="str">
        <f t="shared" si="1"/>
        <v>discord</v>
      </c>
      <c r="P30" t="str">
        <f t="shared" si="2"/>
        <v>discord</v>
      </c>
      <c r="Q30" t="b">
        <f t="shared" si="3"/>
        <v>0</v>
      </c>
      <c r="R30" t="str">
        <f t="shared" si="4"/>
        <v>(non_target_based_spell discord)</v>
      </c>
      <c r="T30" t="s">
        <v>281</v>
      </c>
      <c r="U30">
        <f t="shared" si="5"/>
        <v>28</v>
      </c>
    </row>
    <row r="31" spans="1:21" ht="30">
      <c r="A31" s="2"/>
      <c r="B31" s="3" t="s">
        <v>74</v>
      </c>
      <c r="C31" s="4" t="s">
        <v>27</v>
      </c>
      <c r="D31" s="2">
        <v>8</v>
      </c>
      <c r="E31" s="2">
        <v>200</v>
      </c>
      <c r="F31" s="2"/>
      <c r="G31" s="2">
        <v>6</v>
      </c>
      <c r="H31" s="2" t="s">
        <v>75</v>
      </c>
      <c r="I31" s="4"/>
      <c r="M31" s="6" t="s">
        <v>74</v>
      </c>
      <c r="N31" t="str">
        <f t="shared" si="0"/>
        <v>disjunction</v>
      </c>
      <c r="O31" s="7" t="str">
        <f t="shared" si="1"/>
        <v>disjunction</v>
      </c>
      <c r="P31" t="str">
        <f t="shared" si="2"/>
        <v>disjunction</v>
      </c>
      <c r="Q31" t="b">
        <f t="shared" si="3"/>
        <v>0</v>
      </c>
      <c r="R31" t="str">
        <f t="shared" si="4"/>
        <v>(non_target_based_spell disjunction)</v>
      </c>
      <c r="T31" t="s">
        <v>286</v>
      </c>
      <c r="U31">
        <f t="shared" si="5"/>
        <v>29</v>
      </c>
    </row>
    <row r="32" spans="1:21" ht="15" customHeight="1">
      <c r="A32" s="14"/>
      <c r="B32" s="3" t="s">
        <v>76</v>
      </c>
      <c r="C32" s="4" t="s">
        <v>13</v>
      </c>
      <c r="D32" s="2">
        <v>4</v>
      </c>
      <c r="E32" s="2">
        <v>100</v>
      </c>
      <c r="F32" s="2">
        <v>1</v>
      </c>
      <c r="G32" s="2">
        <v>4</v>
      </c>
      <c r="H32" s="2" t="s">
        <v>41</v>
      </c>
      <c r="I32" s="4"/>
      <c r="M32" s="6" t="s">
        <v>76</v>
      </c>
      <c r="N32" t="str">
        <f t="shared" si="0"/>
        <v>dispel undead</v>
      </c>
      <c r="O32" s="7" t="str">
        <f t="shared" si="1"/>
        <v>dispel_undead</v>
      </c>
      <c r="P32" t="str">
        <f t="shared" si="2"/>
        <v>dispel_undead</v>
      </c>
      <c r="Q32" t="b">
        <f t="shared" si="3"/>
        <v>1</v>
      </c>
      <c r="R32" t="str">
        <f t="shared" si="4"/>
        <v>(target_based_spell dispel_undead)</v>
      </c>
      <c r="T32" t="s">
        <v>288</v>
      </c>
      <c r="U32">
        <f t="shared" si="5"/>
        <v>30</v>
      </c>
    </row>
    <row r="33" spans="1:21" ht="30">
      <c r="A33" s="14"/>
      <c r="B33" s="3" t="s">
        <v>77</v>
      </c>
      <c r="C33" s="4" t="s">
        <v>27</v>
      </c>
      <c r="D33" s="2">
        <v>6</v>
      </c>
      <c r="E33" s="2">
        <v>200</v>
      </c>
      <c r="F33" s="5">
        <v>44200</v>
      </c>
      <c r="G33" s="2">
        <v>5</v>
      </c>
      <c r="H33" s="2" t="s">
        <v>78</v>
      </c>
      <c r="I33" s="4"/>
      <c r="M33" s="6" t="s">
        <v>77</v>
      </c>
      <c r="N33" t="str">
        <f t="shared" si="0"/>
        <v>dispersal</v>
      </c>
      <c r="O33" s="7" t="str">
        <f t="shared" si="1"/>
        <v>dispersal</v>
      </c>
      <c r="P33" t="str">
        <f t="shared" si="2"/>
        <v>dispersal</v>
      </c>
      <c r="Q33" t="b">
        <f t="shared" si="3"/>
        <v>1</v>
      </c>
      <c r="R33" t="str">
        <f t="shared" si="4"/>
        <v>(target_based_spell dispersal)</v>
      </c>
      <c r="T33" t="s">
        <v>294</v>
      </c>
      <c r="U33">
        <f t="shared" si="5"/>
        <v>31</v>
      </c>
    </row>
    <row r="34" spans="1:21" ht="45">
      <c r="A34" s="2"/>
      <c r="B34" s="4" t="s">
        <v>79</v>
      </c>
      <c r="C34" s="4" t="s">
        <v>33</v>
      </c>
      <c r="D34" s="2">
        <v>7</v>
      </c>
      <c r="E34" s="2">
        <v>200</v>
      </c>
      <c r="F34" s="2"/>
      <c r="G34" s="2">
        <v>6</v>
      </c>
      <c r="H34" s="2" t="s">
        <v>36</v>
      </c>
      <c r="I34" s="4"/>
      <c r="M34" s="6" t="s">
        <v>79</v>
      </c>
      <c r="N34" t="str">
        <f t="shared" si="0"/>
        <v>dragon form</v>
      </c>
      <c r="O34" s="7" t="str">
        <f t="shared" si="1"/>
        <v>dragon_form</v>
      </c>
      <c r="P34" t="str">
        <f t="shared" si="2"/>
        <v>dragon_form</v>
      </c>
      <c r="Q34" t="b">
        <f t="shared" si="3"/>
        <v>0</v>
      </c>
      <c r="R34" t="str">
        <f t="shared" si="4"/>
        <v>(non_target_based_spell dragon_form)</v>
      </c>
      <c r="T34" t="s">
        <v>296</v>
      </c>
      <c r="U34">
        <f t="shared" si="5"/>
        <v>32</v>
      </c>
    </row>
    <row r="35" spans="1:21" ht="15" customHeight="1">
      <c r="A35" s="14"/>
      <c r="B35" s="3" t="s">
        <v>80</v>
      </c>
      <c r="C35" s="4" t="s">
        <v>30</v>
      </c>
      <c r="D35" s="2">
        <v>9</v>
      </c>
      <c r="E35" s="2">
        <v>200</v>
      </c>
      <c r="F35" s="2"/>
      <c r="G35" s="2">
        <v>15</v>
      </c>
      <c r="H35" s="2"/>
      <c r="I35" s="4"/>
      <c r="M35" s="6" t="s">
        <v>80</v>
      </c>
      <c r="N35" t="str">
        <f t="shared" si="0"/>
        <v>dragon's call</v>
      </c>
      <c r="O35" s="7" t="str">
        <f t="shared" si="1"/>
        <v>dragon's_call</v>
      </c>
      <c r="P35" t="str">
        <f t="shared" si="2"/>
        <v>dragons_call</v>
      </c>
      <c r="Q35" t="b">
        <f t="shared" si="3"/>
        <v>0</v>
      </c>
      <c r="R35" t="str">
        <f t="shared" si="4"/>
        <v>(non_target_based_spell dragons_call)</v>
      </c>
      <c r="T35" t="s">
        <v>297</v>
      </c>
      <c r="U35">
        <f t="shared" si="5"/>
        <v>33</v>
      </c>
    </row>
    <row r="36" spans="1:21" ht="105">
      <c r="A36" s="14"/>
      <c r="B36" s="4" t="s">
        <v>81</v>
      </c>
      <c r="C36" s="2" t="s">
        <v>82</v>
      </c>
      <c r="D36" s="2">
        <v>2</v>
      </c>
      <c r="E36" s="2">
        <v>56</v>
      </c>
      <c r="F36" s="2" t="s">
        <v>17</v>
      </c>
      <c r="G36" s="2">
        <v>2</v>
      </c>
      <c r="H36" s="2" t="s">
        <v>14</v>
      </c>
      <c r="I36" s="4"/>
      <c r="M36" s="6" t="s">
        <v>81</v>
      </c>
      <c r="N36" t="str">
        <f t="shared" si="0"/>
        <v>ensorcelled hibernation</v>
      </c>
      <c r="O36" s="7" t="str">
        <f t="shared" si="1"/>
        <v>ensorcelled_hibernation</v>
      </c>
      <c r="P36" t="str">
        <f t="shared" si="2"/>
        <v>ensorcelled_hibernation</v>
      </c>
      <c r="Q36" t="b">
        <f t="shared" si="3"/>
        <v>1</v>
      </c>
      <c r="R36" t="str">
        <f t="shared" si="4"/>
        <v>(target_based_spell ensorcelled_hibernation)</v>
      </c>
      <c r="T36" t="s">
        <v>298</v>
      </c>
      <c r="U36">
        <f t="shared" si="5"/>
        <v>34</v>
      </c>
    </row>
    <row r="37" spans="1:21" ht="45">
      <c r="A37" s="14"/>
      <c r="B37" s="4" t="s">
        <v>83</v>
      </c>
      <c r="C37" s="2" t="s">
        <v>20</v>
      </c>
      <c r="D37" s="2">
        <v>6</v>
      </c>
      <c r="E37" s="2">
        <v>200</v>
      </c>
      <c r="F37" s="2"/>
      <c r="G37" s="2">
        <v>2</v>
      </c>
      <c r="H37" s="2" t="s">
        <v>56</v>
      </c>
      <c r="I37" s="4"/>
      <c r="M37" s="6" t="s">
        <v>83</v>
      </c>
      <c r="N37" t="str">
        <f t="shared" si="0"/>
        <v>eringya's noxious bog</v>
      </c>
      <c r="O37" s="7" t="str">
        <f t="shared" si="1"/>
        <v>eringya's_noxious_bog</v>
      </c>
      <c r="P37" t="str">
        <f t="shared" si="2"/>
        <v>eringyas_noxious_bog</v>
      </c>
      <c r="Q37" t="b">
        <f t="shared" si="3"/>
        <v>0</v>
      </c>
      <c r="R37" t="str">
        <f t="shared" si="4"/>
        <v>(non_target_based_spell eringyas_noxious_bog)</v>
      </c>
      <c r="T37" t="s">
        <v>299</v>
      </c>
      <c r="U37">
        <f t="shared" si="5"/>
        <v>35</v>
      </c>
    </row>
    <row r="38" spans="1:21" ht="60">
      <c r="A38" s="2"/>
      <c r="B38" s="3" t="s">
        <v>84</v>
      </c>
      <c r="C38" s="2" t="s">
        <v>70</v>
      </c>
      <c r="D38" s="2">
        <v>5</v>
      </c>
      <c r="E38" s="2">
        <v>200</v>
      </c>
      <c r="F38" s="2"/>
      <c r="G38" s="2">
        <v>15</v>
      </c>
      <c r="H38" s="2" t="s">
        <v>85</v>
      </c>
      <c r="I38" s="4"/>
      <c r="M38" s="6" t="s">
        <v>84</v>
      </c>
      <c r="N38" t="str">
        <f t="shared" si="0"/>
        <v>excruciating wounds</v>
      </c>
      <c r="O38" s="7" t="str">
        <f t="shared" si="1"/>
        <v>excruciating_wounds</v>
      </c>
      <c r="P38" t="str">
        <f t="shared" si="2"/>
        <v>excruciating_wounds</v>
      </c>
      <c r="Q38" t="b">
        <f t="shared" si="3"/>
        <v>0</v>
      </c>
      <c r="R38" t="str">
        <f t="shared" si="4"/>
        <v>(non_target_based_spell excruciating_wounds)</v>
      </c>
      <c r="T38" t="s">
        <v>301</v>
      </c>
      <c r="U38">
        <f t="shared" si="5"/>
        <v>36</v>
      </c>
    </row>
    <row r="39" spans="1:21" ht="15" customHeight="1">
      <c r="A39" s="14"/>
      <c r="B39" s="3" t="s">
        <v>86</v>
      </c>
      <c r="C39" s="2" t="s">
        <v>58</v>
      </c>
      <c r="D39" s="2">
        <v>9</v>
      </c>
      <c r="E39" s="2">
        <v>200</v>
      </c>
      <c r="F39" s="2">
        <v>5</v>
      </c>
      <c r="G39" s="2">
        <v>25</v>
      </c>
      <c r="H39" s="2" t="s">
        <v>87</v>
      </c>
      <c r="I39" s="4"/>
      <c r="M39" s="6" t="s">
        <v>86</v>
      </c>
      <c r="N39" t="str">
        <f t="shared" si="0"/>
        <v>fire storm</v>
      </c>
      <c r="O39" s="7" t="str">
        <f t="shared" si="1"/>
        <v>fire_storm</v>
      </c>
      <c r="P39" t="str">
        <f t="shared" si="2"/>
        <v>fire_storm</v>
      </c>
      <c r="Q39" t="b">
        <f t="shared" si="3"/>
        <v>1</v>
      </c>
      <c r="R39" t="str">
        <f t="shared" si="4"/>
        <v>(target_based_spell fire_storm)</v>
      </c>
      <c r="T39" t="s">
        <v>302</v>
      </c>
      <c r="U39">
        <f t="shared" si="5"/>
        <v>37</v>
      </c>
    </row>
    <row r="40" spans="1:21" ht="60">
      <c r="A40" s="14"/>
      <c r="B40" s="4" t="s">
        <v>88</v>
      </c>
      <c r="C40" s="2" t="s">
        <v>58</v>
      </c>
      <c r="D40" s="2">
        <v>5</v>
      </c>
      <c r="E40" s="2">
        <v>200</v>
      </c>
      <c r="F40" s="2">
        <v>5</v>
      </c>
      <c r="G40" s="2">
        <v>15</v>
      </c>
      <c r="H40" s="2" t="s">
        <v>41</v>
      </c>
      <c r="I40" s="4"/>
      <c r="M40" s="6" t="s">
        <v>88</v>
      </c>
      <c r="N40" t="str">
        <f t="shared" si="0"/>
        <v>fireball</v>
      </c>
      <c r="O40" s="7" t="str">
        <f t="shared" si="1"/>
        <v>fireball</v>
      </c>
      <c r="P40" t="str">
        <f t="shared" si="2"/>
        <v>fireball</v>
      </c>
      <c r="Q40" t="b">
        <f t="shared" si="3"/>
        <v>1</v>
      </c>
      <c r="R40" t="str">
        <f t="shared" si="4"/>
        <v>(target_based_spell fireball)</v>
      </c>
      <c r="T40" t="s">
        <v>308</v>
      </c>
      <c r="U40">
        <f t="shared" si="5"/>
        <v>38</v>
      </c>
    </row>
    <row r="41" spans="1:21" ht="30">
      <c r="A41" s="14"/>
      <c r="B41" s="4" t="s">
        <v>89</v>
      </c>
      <c r="C41" s="2" t="s">
        <v>58</v>
      </c>
      <c r="D41" s="2">
        <v>1</v>
      </c>
      <c r="E41" s="2">
        <v>25</v>
      </c>
      <c r="F41" s="2"/>
      <c r="G41" s="2">
        <v>2</v>
      </c>
      <c r="H41" s="2" t="s">
        <v>56</v>
      </c>
      <c r="I41" s="4"/>
      <c r="M41" s="6" t="s">
        <v>89</v>
      </c>
      <c r="N41" t="str">
        <f t="shared" si="0"/>
        <v>foxfire</v>
      </c>
      <c r="O41" s="7" t="str">
        <f t="shared" si="1"/>
        <v>foxfire</v>
      </c>
      <c r="P41" t="str">
        <f t="shared" si="2"/>
        <v>foxfire</v>
      </c>
      <c r="Q41" t="b">
        <f t="shared" si="3"/>
        <v>0</v>
      </c>
      <c r="R41" t="str">
        <f t="shared" si="4"/>
        <v>(non_target_based_spell foxfire)</v>
      </c>
      <c r="T41" t="s">
        <v>309</v>
      </c>
      <c r="U41">
        <f t="shared" si="5"/>
        <v>39</v>
      </c>
    </row>
    <row r="42" spans="1:21" ht="30" customHeight="1">
      <c r="A42" s="14"/>
      <c r="B42" s="3" t="s">
        <v>90</v>
      </c>
      <c r="C42" s="4" t="s">
        <v>10</v>
      </c>
      <c r="D42" s="2">
        <v>1</v>
      </c>
      <c r="E42" s="2">
        <v>25</v>
      </c>
      <c r="F42" s="2">
        <v>1</v>
      </c>
      <c r="G42" s="2">
        <v>1</v>
      </c>
      <c r="H42" s="2" t="s">
        <v>91</v>
      </c>
      <c r="I42" s="4"/>
      <c r="M42" s="6" t="s">
        <v>90</v>
      </c>
      <c r="N42" t="str">
        <f t="shared" si="0"/>
        <v>freeze</v>
      </c>
      <c r="O42" s="7" t="str">
        <f t="shared" si="1"/>
        <v>freeze</v>
      </c>
      <c r="P42" t="str">
        <f t="shared" si="2"/>
        <v>freeze</v>
      </c>
      <c r="Q42" t="b">
        <f t="shared" si="3"/>
        <v>1</v>
      </c>
      <c r="R42" t="str">
        <f t="shared" si="4"/>
        <v>(target_based_spell freeze)</v>
      </c>
      <c r="T42" t="s">
        <v>310</v>
      </c>
      <c r="U42">
        <f t="shared" si="5"/>
        <v>40</v>
      </c>
    </row>
    <row r="43" spans="1:21" ht="75">
      <c r="A43" s="14"/>
      <c r="B43" s="4" t="s">
        <v>92</v>
      </c>
      <c r="C43" s="2" t="s">
        <v>93</v>
      </c>
      <c r="D43" s="2">
        <v>6</v>
      </c>
      <c r="E43" s="2">
        <v>200</v>
      </c>
      <c r="F43" s="2">
        <v>5</v>
      </c>
      <c r="G43" s="2">
        <v>6</v>
      </c>
      <c r="H43" s="2" t="s">
        <v>94</v>
      </c>
      <c r="I43" s="4"/>
      <c r="M43" s="6" t="s">
        <v>92</v>
      </c>
      <c r="N43" t="str">
        <f t="shared" si="0"/>
        <v>freezing cloud</v>
      </c>
      <c r="O43" s="7" t="str">
        <f t="shared" si="1"/>
        <v>freezing_cloud</v>
      </c>
      <c r="P43" t="str">
        <f t="shared" si="2"/>
        <v>freezing_cloud</v>
      </c>
      <c r="Q43" t="b">
        <f t="shared" si="3"/>
        <v>1</v>
      </c>
      <c r="R43" t="str">
        <f t="shared" si="4"/>
        <v>(target_based_spell freezing_cloud)</v>
      </c>
      <c r="T43" t="s">
        <v>313</v>
      </c>
      <c r="U43">
        <f t="shared" si="5"/>
        <v>41</v>
      </c>
    </row>
    <row r="44" spans="1:21" ht="15" customHeight="1">
      <c r="A44" s="14"/>
      <c r="B44" s="3" t="s">
        <v>95</v>
      </c>
      <c r="C44" s="4" t="s">
        <v>10</v>
      </c>
      <c r="D44" s="2">
        <v>3</v>
      </c>
      <c r="E44" s="2">
        <v>50</v>
      </c>
      <c r="F44" s="2">
        <v>2</v>
      </c>
      <c r="G44" s="2">
        <v>8</v>
      </c>
      <c r="H44" s="2" t="s">
        <v>66</v>
      </c>
      <c r="I44" s="4"/>
      <c r="M44" s="6" t="s">
        <v>95</v>
      </c>
      <c r="N44" t="str">
        <f t="shared" si="0"/>
        <v>frozen ramparts</v>
      </c>
      <c r="O44" s="7" t="str">
        <f t="shared" si="1"/>
        <v>frozen_ramparts</v>
      </c>
      <c r="P44" t="str">
        <f t="shared" si="2"/>
        <v>frozen_ramparts</v>
      </c>
      <c r="Q44" t="b">
        <f t="shared" si="3"/>
        <v>1</v>
      </c>
      <c r="R44" t="str">
        <f t="shared" si="4"/>
        <v>(target_based_spell frozen_ramparts)</v>
      </c>
      <c r="T44" t="s">
        <v>314</v>
      </c>
      <c r="U44">
        <f t="shared" si="5"/>
        <v>42</v>
      </c>
    </row>
    <row r="45" spans="1:21" ht="45">
      <c r="A45" s="14"/>
      <c r="B45" s="3" t="s">
        <v>96</v>
      </c>
      <c r="C45" s="2" t="s">
        <v>65</v>
      </c>
      <c r="D45" s="2">
        <v>4</v>
      </c>
      <c r="E45" s="2">
        <v>200</v>
      </c>
      <c r="F45" s="2">
        <v>4</v>
      </c>
      <c r="G45" s="2">
        <v>4</v>
      </c>
      <c r="H45" s="2" t="s">
        <v>97</v>
      </c>
      <c r="I45" s="4"/>
      <c r="M45" s="6" t="s">
        <v>96</v>
      </c>
      <c r="N45" t="str">
        <f t="shared" si="0"/>
        <v>fulminant prism</v>
      </c>
      <c r="O45" s="7" t="str">
        <f t="shared" si="1"/>
        <v>fulminant_prism</v>
      </c>
      <c r="P45" t="str">
        <f t="shared" si="2"/>
        <v>fulminant_prism</v>
      </c>
      <c r="Q45" t="b">
        <f t="shared" si="3"/>
        <v>1</v>
      </c>
      <c r="R45" t="str">
        <f t="shared" si="4"/>
        <v>(target_based_spell fulminant_prism)</v>
      </c>
      <c r="T45" t="s">
        <v>316</v>
      </c>
      <c r="U45">
        <f t="shared" si="5"/>
        <v>43</v>
      </c>
    </row>
    <row r="46" spans="1:21" ht="60">
      <c r="A46" s="2"/>
      <c r="B46" s="4" t="s">
        <v>98</v>
      </c>
      <c r="C46" s="4" t="s">
        <v>27</v>
      </c>
      <c r="D46" s="2">
        <v>3</v>
      </c>
      <c r="E46" s="2">
        <v>200</v>
      </c>
      <c r="F46" s="2" t="s">
        <v>17</v>
      </c>
      <c r="G46" s="2">
        <v>3</v>
      </c>
      <c r="H46" s="2" t="s">
        <v>99</v>
      </c>
      <c r="I46" s="4"/>
      <c r="M46" s="6" t="s">
        <v>98</v>
      </c>
      <c r="N46" t="str">
        <f t="shared" si="0"/>
        <v>gell's gravitas</v>
      </c>
      <c r="O46" s="7" t="str">
        <f t="shared" si="1"/>
        <v>gell's_gravitas</v>
      </c>
      <c r="P46" t="str">
        <f t="shared" si="2"/>
        <v>gells_gravitas</v>
      </c>
      <c r="Q46" t="b">
        <f t="shared" si="3"/>
        <v>1</v>
      </c>
      <c r="R46" t="str">
        <f t="shared" si="4"/>
        <v>(target_based_spell gells_gravitas)</v>
      </c>
      <c r="T46" t="s">
        <v>317</v>
      </c>
      <c r="U46">
        <f t="shared" si="5"/>
        <v>44</v>
      </c>
    </row>
    <row r="47" spans="1:21" ht="30">
      <c r="A47" s="2"/>
      <c r="B47" s="3" t="s">
        <v>100</v>
      </c>
      <c r="C47" s="2" t="s">
        <v>101</v>
      </c>
      <c r="D47" s="2">
        <v>4</v>
      </c>
      <c r="E47" s="2">
        <v>100</v>
      </c>
      <c r="F47" s="5">
        <v>44230</v>
      </c>
      <c r="G47" s="2">
        <v>4</v>
      </c>
      <c r="H47" s="2" t="s">
        <v>53</v>
      </c>
      <c r="I47" s="4"/>
      <c r="M47" s="6" t="s">
        <v>100</v>
      </c>
      <c r="N47" t="str">
        <f t="shared" si="0"/>
        <v>hailstorm</v>
      </c>
      <c r="O47" s="7" t="str">
        <f t="shared" si="1"/>
        <v>hailstorm</v>
      </c>
      <c r="P47" t="str">
        <f t="shared" si="2"/>
        <v>hailstorm</v>
      </c>
      <c r="Q47" t="b">
        <f t="shared" si="3"/>
        <v>1</v>
      </c>
      <c r="R47" t="str">
        <f t="shared" si="4"/>
        <v>(target_based_spell hailstorm)</v>
      </c>
      <c r="T47" t="s">
        <v>318</v>
      </c>
      <c r="U47">
        <f t="shared" si="5"/>
        <v>45</v>
      </c>
    </row>
    <row r="48" spans="1:21" ht="60">
      <c r="A48" s="2"/>
      <c r="B48" s="3" t="s">
        <v>102</v>
      </c>
      <c r="C48" s="2" t="s">
        <v>103</v>
      </c>
      <c r="D48" s="2">
        <v>7</v>
      </c>
      <c r="E48" s="2">
        <v>200</v>
      </c>
      <c r="F48" s="2" t="s">
        <v>17</v>
      </c>
      <c r="G48" s="2">
        <v>6</v>
      </c>
      <c r="H48" s="2" t="s">
        <v>104</v>
      </c>
      <c r="I48" s="4"/>
      <c r="M48" s="6" t="s">
        <v>102</v>
      </c>
      <c r="N48" t="str">
        <f t="shared" si="0"/>
        <v>haunt</v>
      </c>
      <c r="O48" s="7" t="str">
        <f t="shared" si="1"/>
        <v>haunt</v>
      </c>
      <c r="P48" t="str">
        <f t="shared" si="2"/>
        <v>haunt</v>
      </c>
      <c r="Q48" t="b">
        <f t="shared" si="3"/>
        <v>1</v>
      </c>
      <c r="R48" t="str">
        <f t="shared" si="4"/>
        <v>(target_based_spell haunt)</v>
      </c>
      <c r="T48" t="s">
        <v>320</v>
      </c>
      <c r="U48">
        <f t="shared" si="5"/>
        <v>46</v>
      </c>
    </row>
    <row r="49" spans="1:21" ht="45">
      <c r="A49" s="2"/>
      <c r="B49" s="4" t="s">
        <v>105</v>
      </c>
      <c r="C49" s="4" t="s">
        <v>33</v>
      </c>
      <c r="D49" s="2">
        <v>6</v>
      </c>
      <c r="E49" s="2">
        <v>200</v>
      </c>
      <c r="F49" s="2"/>
      <c r="G49" s="2">
        <v>6</v>
      </c>
      <c r="H49" s="2" t="s">
        <v>36</v>
      </c>
      <c r="I49" s="4"/>
      <c r="M49" s="6" t="s">
        <v>105</v>
      </c>
      <c r="N49" t="str">
        <f t="shared" si="0"/>
        <v>hydra form</v>
      </c>
      <c r="O49" s="7" t="str">
        <f t="shared" si="1"/>
        <v>hydra_form</v>
      </c>
      <c r="P49" t="str">
        <f t="shared" si="2"/>
        <v>hydra_form</v>
      </c>
      <c r="Q49" t="b">
        <f t="shared" si="3"/>
        <v>0</v>
      </c>
      <c r="R49" t="str">
        <f t="shared" si="4"/>
        <v>(non_target_based_spell hydra_form)</v>
      </c>
      <c r="T49" t="s">
        <v>321</v>
      </c>
      <c r="U49">
        <f t="shared" si="5"/>
        <v>47</v>
      </c>
    </row>
    <row r="50" spans="1:21" ht="45">
      <c r="A50" s="2"/>
      <c r="B50" s="4" t="s">
        <v>106</v>
      </c>
      <c r="C50" s="2" t="s">
        <v>107</v>
      </c>
      <c r="D50" s="2">
        <v>4</v>
      </c>
      <c r="E50" s="2">
        <v>100</v>
      </c>
      <c r="F50" s="2"/>
      <c r="G50" s="2">
        <v>3</v>
      </c>
      <c r="H50" s="2" t="s">
        <v>36</v>
      </c>
      <c r="I50" s="4"/>
      <c r="M50" s="6" t="s">
        <v>106</v>
      </c>
      <c r="N50" t="str">
        <f t="shared" si="0"/>
        <v>ice form</v>
      </c>
      <c r="O50" s="7" t="str">
        <f t="shared" si="1"/>
        <v>ice_form</v>
      </c>
      <c r="P50" t="str">
        <f t="shared" si="2"/>
        <v>ice_form</v>
      </c>
      <c r="Q50" t="b">
        <f t="shared" si="3"/>
        <v>0</v>
      </c>
      <c r="R50" t="str">
        <f t="shared" si="4"/>
        <v>(non_target_based_spell ice_form)</v>
      </c>
      <c r="T50" t="s">
        <v>322</v>
      </c>
      <c r="U50">
        <f t="shared" si="5"/>
        <v>48</v>
      </c>
    </row>
    <row r="51" spans="1:21" ht="45">
      <c r="A51" s="2"/>
      <c r="B51" s="4" t="s">
        <v>108</v>
      </c>
      <c r="C51" s="2" t="s">
        <v>109</v>
      </c>
      <c r="D51" s="2">
        <v>3</v>
      </c>
      <c r="E51" s="2">
        <v>100</v>
      </c>
      <c r="F51" s="2"/>
      <c r="G51" s="2">
        <v>4</v>
      </c>
      <c r="H51" s="2" t="s">
        <v>53</v>
      </c>
      <c r="I51" s="4"/>
      <c r="M51" s="6" t="s">
        <v>108</v>
      </c>
      <c r="N51" t="str">
        <f t="shared" si="0"/>
        <v>ignite poison</v>
      </c>
      <c r="O51" s="7" t="str">
        <f t="shared" si="1"/>
        <v>ignite_poison</v>
      </c>
      <c r="P51" t="str">
        <f t="shared" si="2"/>
        <v>ignite_poison</v>
      </c>
      <c r="Q51" t="b">
        <f t="shared" si="3"/>
        <v>0</v>
      </c>
      <c r="R51" t="str">
        <f t="shared" si="4"/>
        <v>(non_target_based_spell ignite_poison)</v>
      </c>
      <c r="T51" t="s">
        <v>323</v>
      </c>
      <c r="U51">
        <f t="shared" si="5"/>
        <v>49</v>
      </c>
    </row>
    <row r="52" spans="1:21" ht="15" customHeight="1">
      <c r="A52" s="14"/>
      <c r="B52" s="4" t="s">
        <v>110</v>
      </c>
      <c r="C52" s="4" t="s">
        <v>111</v>
      </c>
      <c r="D52" s="2">
        <v>8</v>
      </c>
      <c r="E52" s="2">
        <v>200</v>
      </c>
      <c r="F52" s="2"/>
      <c r="G52" s="2">
        <v>15</v>
      </c>
      <c r="H52" s="2" t="s">
        <v>53</v>
      </c>
      <c r="I52" s="4"/>
      <c r="M52" s="6" t="s">
        <v>110</v>
      </c>
      <c r="N52" t="str">
        <f t="shared" si="0"/>
        <v>ignition</v>
      </c>
      <c r="O52" s="7" t="str">
        <f t="shared" si="1"/>
        <v>ignition</v>
      </c>
      <c r="P52" t="str">
        <f t="shared" si="2"/>
        <v>ignition</v>
      </c>
      <c r="Q52" t="b">
        <f t="shared" si="3"/>
        <v>0</v>
      </c>
      <c r="R52" t="str">
        <f t="shared" si="4"/>
        <v>(non_target_based_spell ignition)</v>
      </c>
      <c r="T52" t="s">
        <v>326</v>
      </c>
      <c r="U52">
        <f t="shared" si="5"/>
        <v>50</v>
      </c>
    </row>
    <row r="53" spans="1:21" ht="30">
      <c r="A53" s="14"/>
      <c r="B53" s="3" t="s">
        <v>112</v>
      </c>
      <c r="C53" s="4" t="s">
        <v>13</v>
      </c>
      <c r="D53" s="2">
        <v>8</v>
      </c>
      <c r="E53" s="2">
        <v>200</v>
      </c>
      <c r="F53" s="2" t="s">
        <v>17</v>
      </c>
      <c r="G53" s="2">
        <v>8</v>
      </c>
      <c r="H53" s="2" t="s">
        <v>113</v>
      </c>
      <c r="I53" s="4"/>
      <c r="M53" s="6" t="s">
        <v>112</v>
      </c>
      <c r="N53" t="str">
        <f t="shared" si="0"/>
        <v>infestation</v>
      </c>
      <c r="O53" s="7" t="str">
        <f t="shared" si="1"/>
        <v>infestation</v>
      </c>
      <c r="P53" t="str">
        <f t="shared" si="2"/>
        <v>infestation</v>
      </c>
      <c r="Q53" t="b">
        <f t="shared" si="3"/>
        <v>1</v>
      </c>
      <c r="R53" t="str">
        <f t="shared" si="4"/>
        <v>(target_based_spell infestation)</v>
      </c>
      <c r="T53" t="s">
        <v>327</v>
      </c>
      <c r="U53">
        <f t="shared" si="5"/>
        <v>51</v>
      </c>
    </row>
    <row r="54" spans="1:21" ht="30">
      <c r="A54" s="2"/>
      <c r="B54" s="3" t="s">
        <v>114</v>
      </c>
      <c r="C54" s="4" t="s">
        <v>115</v>
      </c>
      <c r="D54" s="2">
        <v>1</v>
      </c>
      <c r="E54" s="2">
        <v>25</v>
      </c>
      <c r="F54" s="2"/>
      <c r="G54" s="2">
        <v>1</v>
      </c>
      <c r="H54" s="2" t="s">
        <v>25</v>
      </c>
      <c r="I54" s="4"/>
      <c r="M54" s="6" t="s">
        <v>114</v>
      </c>
      <c r="N54" t="str">
        <f t="shared" si="0"/>
        <v>infusion</v>
      </c>
      <c r="O54" s="7" t="str">
        <f t="shared" si="1"/>
        <v>infusion</v>
      </c>
      <c r="P54" t="str">
        <f t="shared" si="2"/>
        <v>infusion</v>
      </c>
      <c r="Q54" t="b">
        <f t="shared" si="3"/>
        <v>0</v>
      </c>
      <c r="R54" t="str">
        <f t="shared" si="4"/>
        <v>(non_target_based_spell infusion)</v>
      </c>
      <c r="T54" t="s">
        <v>331</v>
      </c>
      <c r="U54">
        <f t="shared" si="5"/>
        <v>52</v>
      </c>
    </row>
    <row r="55" spans="1:21" ht="60" customHeight="1">
      <c r="A55" s="14"/>
      <c r="B55" s="4" t="s">
        <v>116</v>
      </c>
      <c r="C55" s="2" t="s">
        <v>117</v>
      </c>
      <c r="D55" s="2">
        <v>3</v>
      </c>
      <c r="E55" s="2">
        <v>200</v>
      </c>
      <c r="F55" s="2" t="s">
        <v>17</v>
      </c>
      <c r="G55" s="2">
        <v>3</v>
      </c>
      <c r="H55" s="2" t="s">
        <v>118</v>
      </c>
      <c r="I55" s="4"/>
      <c r="M55" s="6" t="s">
        <v>116</v>
      </c>
      <c r="N55" t="str">
        <f t="shared" si="0"/>
        <v>inner flame</v>
      </c>
      <c r="O55" s="7" t="str">
        <f t="shared" si="1"/>
        <v>inner_flame</v>
      </c>
      <c r="P55" t="str">
        <f t="shared" si="2"/>
        <v>inner_flame</v>
      </c>
      <c r="Q55" t="b">
        <f t="shared" si="3"/>
        <v>1</v>
      </c>
      <c r="R55" t="str">
        <f t="shared" si="4"/>
        <v>(target_based_spell inner_flame)</v>
      </c>
      <c r="T55" t="s">
        <v>332</v>
      </c>
      <c r="U55">
        <f t="shared" si="5"/>
        <v>53</v>
      </c>
    </row>
    <row r="56" spans="1:21" ht="120">
      <c r="A56" s="14"/>
      <c r="B56" s="4" t="s">
        <v>119</v>
      </c>
      <c r="C56" s="4" t="s">
        <v>49</v>
      </c>
      <c r="D56" s="2">
        <v>6</v>
      </c>
      <c r="E56" s="2">
        <v>50</v>
      </c>
      <c r="F56" s="2" t="s">
        <v>17</v>
      </c>
      <c r="G56" s="2">
        <v>0</v>
      </c>
      <c r="H56" s="2" t="s">
        <v>120</v>
      </c>
      <c r="I56" s="4"/>
      <c r="M56" s="6" t="s">
        <v>119</v>
      </c>
      <c r="N56" t="str">
        <f t="shared" si="0"/>
        <v>invisibility</v>
      </c>
      <c r="O56" s="7" t="str">
        <f t="shared" si="1"/>
        <v>invisibility</v>
      </c>
      <c r="P56" t="str">
        <f t="shared" si="2"/>
        <v>invisibility</v>
      </c>
      <c r="Q56" t="b">
        <f t="shared" si="3"/>
        <v>1</v>
      </c>
      <c r="R56" t="str">
        <f t="shared" si="4"/>
        <v>(target_based_spell invisibility)</v>
      </c>
      <c r="T56" t="s">
        <v>333</v>
      </c>
      <c r="U56">
        <f t="shared" si="5"/>
        <v>54</v>
      </c>
    </row>
    <row r="57" spans="1:21" ht="30" customHeight="1">
      <c r="A57" s="14"/>
      <c r="B57" s="4" t="s">
        <v>121</v>
      </c>
      <c r="C57" s="2" t="s">
        <v>122</v>
      </c>
      <c r="D57" s="2">
        <v>6</v>
      </c>
      <c r="E57" s="2">
        <v>200</v>
      </c>
      <c r="F57" s="2">
        <v>4</v>
      </c>
      <c r="G57" s="2">
        <v>6</v>
      </c>
      <c r="H57" s="2" t="s">
        <v>41</v>
      </c>
      <c r="I57" s="4"/>
      <c r="M57" s="6" t="s">
        <v>121</v>
      </c>
      <c r="N57" t="str">
        <f t="shared" si="0"/>
        <v>iron shot</v>
      </c>
      <c r="O57" s="7" t="str">
        <f t="shared" si="1"/>
        <v>iron_shot</v>
      </c>
      <c r="P57" t="str">
        <f t="shared" si="2"/>
        <v>iron_shot</v>
      </c>
      <c r="Q57" t="b">
        <f t="shared" si="3"/>
        <v>1</v>
      </c>
      <c r="R57" t="str">
        <f t="shared" si="4"/>
        <v>(target_based_spell iron_shot)</v>
      </c>
      <c r="T57" t="s">
        <v>334</v>
      </c>
      <c r="U57">
        <f t="shared" si="5"/>
        <v>55</v>
      </c>
    </row>
    <row r="58" spans="1:21" ht="45">
      <c r="A58" s="14"/>
      <c r="B58" s="4" t="s">
        <v>123</v>
      </c>
      <c r="C58" s="2" t="s">
        <v>124</v>
      </c>
      <c r="D58" s="2">
        <v>5</v>
      </c>
      <c r="E58" s="2">
        <v>200</v>
      </c>
      <c r="F58" s="2">
        <v>1</v>
      </c>
      <c r="G58" s="2">
        <v>4</v>
      </c>
      <c r="H58" s="2" t="s">
        <v>125</v>
      </c>
      <c r="I58" s="4"/>
      <c r="M58" s="6" t="s">
        <v>123</v>
      </c>
      <c r="N58" t="str">
        <f t="shared" si="0"/>
        <v>irradiate</v>
      </c>
      <c r="O58" s="7" t="str">
        <f t="shared" si="1"/>
        <v>irradiate</v>
      </c>
      <c r="P58" t="str">
        <f t="shared" si="2"/>
        <v>irradiate</v>
      </c>
      <c r="Q58" t="b">
        <f t="shared" si="3"/>
        <v>1</v>
      </c>
      <c r="R58" t="str">
        <f t="shared" si="4"/>
        <v>(target_based_spell irradiate)</v>
      </c>
      <c r="T58" t="s">
        <v>335</v>
      </c>
      <c r="U58">
        <f t="shared" si="5"/>
        <v>56</v>
      </c>
    </row>
    <row r="59" spans="1:21" ht="60">
      <c r="A59" s="2"/>
      <c r="B59" s="3" t="s">
        <v>126</v>
      </c>
      <c r="C59" s="2" t="s">
        <v>127</v>
      </c>
      <c r="D59" s="2">
        <v>5</v>
      </c>
      <c r="E59" s="2">
        <v>100</v>
      </c>
      <c r="F59" s="2"/>
      <c r="G59" s="2">
        <v>5</v>
      </c>
      <c r="H59" s="2" t="s">
        <v>25</v>
      </c>
      <c r="I59" s="4"/>
      <c r="M59" s="6" t="s">
        <v>126</v>
      </c>
      <c r="N59" t="str">
        <f t="shared" si="0"/>
        <v>iskenderun's battlesphere</v>
      </c>
      <c r="O59" s="7" t="str">
        <f t="shared" si="1"/>
        <v>iskenderun's_battlesphere</v>
      </c>
      <c r="P59" t="str">
        <f t="shared" si="2"/>
        <v>iskenderuns_battlesphere</v>
      </c>
      <c r="Q59" t="b">
        <f t="shared" si="3"/>
        <v>0</v>
      </c>
      <c r="R59" t="str">
        <f t="shared" si="4"/>
        <v>(non_target_based_spell iskenderuns_battlesphere)</v>
      </c>
      <c r="T59" t="s">
        <v>336</v>
      </c>
      <c r="U59">
        <f t="shared" si="5"/>
        <v>57</v>
      </c>
    </row>
    <row r="60" spans="1:21" ht="60">
      <c r="A60" s="2"/>
      <c r="B60" s="3" t="s">
        <v>128</v>
      </c>
      <c r="C60" s="2" t="s">
        <v>129</v>
      </c>
      <c r="D60" s="2">
        <v>4</v>
      </c>
      <c r="E60" s="2">
        <v>100</v>
      </c>
      <c r="F60" s="2">
        <v>2</v>
      </c>
      <c r="G60" s="2">
        <v>10</v>
      </c>
      <c r="H60" s="2" t="s">
        <v>53</v>
      </c>
      <c r="I60" s="4"/>
      <c r="M60" s="6" t="s">
        <v>128</v>
      </c>
      <c r="N60" t="str">
        <f t="shared" si="0"/>
        <v>iskenderun's mystic blast</v>
      </c>
      <c r="O60" s="7" t="str">
        <f t="shared" si="1"/>
        <v>iskenderun's_mystic_blast</v>
      </c>
      <c r="P60" t="str">
        <f t="shared" si="2"/>
        <v>iskenderuns_mystic_blast</v>
      </c>
      <c r="Q60" t="b">
        <f t="shared" si="3"/>
        <v>1</v>
      </c>
      <c r="R60" t="str">
        <f t="shared" si="4"/>
        <v>(target_based_spell iskenderuns_mystic_blast)</v>
      </c>
      <c r="T60" t="s">
        <v>337</v>
      </c>
      <c r="U60">
        <f t="shared" si="5"/>
        <v>58</v>
      </c>
    </row>
    <row r="61" spans="1:21" ht="30" customHeight="1">
      <c r="A61" s="14"/>
      <c r="B61" s="4" t="s">
        <v>130</v>
      </c>
      <c r="C61" s="2" t="s">
        <v>131</v>
      </c>
      <c r="D61" s="2">
        <v>4</v>
      </c>
      <c r="E61" s="2">
        <v>200</v>
      </c>
      <c r="F61" s="2"/>
      <c r="G61" s="2">
        <v>3</v>
      </c>
      <c r="H61" s="2" t="s">
        <v>53</v>
      </c>
      <c r="I61" s="4"/>
      <c r="M61" s="6" t="s">
        <v>130</v>
      </c>
      <c r="N61" t="str">
        <f t="shared" si="0"/>
        <v>leda's liquefaction</v>
      </c>
      <c r="O61" s="7" t="str">
        <f t="shared" si="1"/>
        <v>leda's_liquefaction</v>
      </c>
      <c r="P61" t="str">
        <f t="shared" si="2"/>
        <v>ledas_liquefaction</v>
      </c>
      <c r="Q61" t="b">
        <f t="shared" si="3"/>
        <v>0</v>
      </c>
      <c r="R61" t="str">
        <f t="shared" si="4"/>
        <v>(non_target_based_spell ledas_liquefaction)</v>
      </c>
      <c r="T61" t="s">
        <v>338</v>
      </c>
      <c r="U61">
        <f t="shared" si="5"/>
        <v>59</v>
      </c>
    </row>
    <row r="62" spans="1:21" ht="60">
      <c r="A62" s="14"/>
      <c r="B62" s="4" t="s">
        <v>132</v>
      </c>
      <c r="C62" s="4" t="s">
        <v>133</v>
      </c>
      <c r="D62" s="2">
        <v>5</v>
      </c>
      <c r="E62" s="2">
        <v>200</v>
      </c>
      <c r="F62" s="2" t="s">
        <v>17</v>
      </c>
      <c r="G62" s="2">
        <v>20</v>
      </c>
      <c r="H62" s="2" t="s">
        <v>134</v>
      </c>
      <c r="I62" s="4"/>
      <c r="M62" s="6" t="s">
        <v>132</v>
      </c>
      <c r="N62" t="str">
        <f t="shared" si="0"/>
        <v>lee's rapid deconstruction</v>
      </c>
      <c r="O62" s="7" t="str">
        <f t="shared" si="1"/>
        <v>lee's_rapid_deconstruction</v>
      </c>
      <c r="P62" t="str">
        <f t="shared" si="2"/>
        <v>lees_rapid_deconstruction</v>
      </c>
      <c r="Q62" t="b">
        <f t="shared" si="3"/>
        <v>1</v>
      </c>
      <c r="R62" t="str">
        <f t="shared" si="4"/>
        <v>(target_based_spell lees_rapid_deconstruction)</v>
      </c>
      <c r="T62" t="s">
        <v>340</v>
      </c>
      <c r="U62">
        <f t="shared" si="5"/>
        <v>60</v>
      </c>
    </row>
    <row r="63" spans="1:21" ht="15" customHeight="1">
      <c r="A63" s="14"/>
      <c r="B63" s="3" t="s">
        <v>135</v>
      </c>
      <c r="C63" s="2" t="s">
        <v>122</v>
      </c>
      <c r="D63" s="2">
        <v>8</v>
      </c>
      <c r="E63" s="2">
        <v>200</v>
      </c>
      <c r="F63" s="2">
        <v>3</v>
      </c>
      <c r="G63" s="2">
        <v>8</v>
      </c>
      <c r="H63" s="2" t="s">
        <v>41</v>
      </c>
      <c r="I63" s="4"/>
      <c r="M63" s="6" t="s">
        <v>135</v>
      </c>
      <c r="N63" t="str">
        <f t="shared" si="0"/>
        <v>lehudib's crystal spear</v>
      </c>
      <c r="O63" s="7" t="str">
        <f t="shared" si="1"/>
        <v>lehudib's_crystal_spear</v>
      </c>
      <c r="P63" t="str">
        <f t="shared" si="2"/>
        <v>lehudibs_crystal_spear</v>
      </c>
      <c r="Q63" t="b">
        <f t="shared" si="3"/>
        <v>1</v>
      </c>
      <c r="R63" t="str">
        <f t="shared" si="4"/>
        <v>(target_based_spell lehudibs_crystal_spear)</v>
      </c>
      <c r="T63" t="s">
        <v>341</v>
      </c>
      <c r="U63">
        <f t="shared" si="5"/>
        <v>61</v>
      </c>
    </row>
    <row r="64" spans="1:21" ht="75">
      <c r="A64" s="14"/>
      <c r="B64" s="4" t="s">
        <v>136</v>
      </c>
      <c r="C64" s="4" t="s">
        <v>27</v>
      </c>
      <c r="D64" s="2">
        <v>3</v>
      </c>
      <c r="E64" s="2">
        <v>200</v>
      </c>
      <c r="F64" s="5">
        <v>44234</v>
      </c>
      <c r="G64" s="2">
        <v>2</v>
      </c>
      <c r="H64" s="2" t="s">
        <v>137</v>
      </c>
      <c r="I64" s="4"/>
      <c r="M64" s="6" t="s">
        <v>136</v>
      </c>
      <c r="N64" t="str">
        <f t="shared" si="0"/>
        <v>lesser beckoning</v>
      </c>
      <c r="O64" s="7" t="str">
        <f t="shared" si="1"/>
        <v>lesser_beckoning</v>
      </c>
      <c r="P64" t="str">
        <f t="shared" si="2"/>
        <v>lesser_beckoning</v>
      </c>
      <c r="Q64" t="b">
        <f t="shared" si="3"/>
        <v>1</v>
      </c>
      <c r="R64" t="str">
        <f t="shared" si="4"/>
        <v>(target_based_spell lesser_beckoning)</v>
      </c>
      <c r="T64" t="s">
        <v>342</v>
      </c>
      <c r="U64">
        <f t="shared" si="5"/>
        <v>62</v>
      </c>
    </row>
    <row r="65" spans="1:21" ht="60">
      <c r="A65" s="2"/>
      <c r="B65" s="4" t="s">
        <v>138</v>
      </c>
      <c r="C65" s="2" t="s">
        <v>52</v>
      </c>
      <c r="D65" s="2">
        <v>5</v>
      </c>
      <c r="E65" s="2">
        <v>200</v>
      </c>
      <c r="F65" s="5">
        <v>44293</v>
      </c>
      <c r="G65" s="2">
        <v>25</v>
      </c>
      <c r="H65" s="2" t="s">
        <v>41</v>
      </c>
      <c r="I65" s="4"/>
      <c r="M65" s="6" t="s">
        <v>138</v>
      </c>
      <c r="N65" t="str">
        <f t="shared" si="0"/>
        <v>lightning bolt</v>
      </c>
      <c r="O65" s="7" t="str">
        <f t="shared" si="1"/>
        <v>lightning_bolt</v>
      </c>
      <c r="P65" t="str">
        <f t="shared" si="2"/>
        <v>lightning_bolt</v>
      </c>
      <c r="Q65" t="b">
        <f t="shared" si="3"/>
        <v>1</v>
      </c>
      <c r="R65" t="str">
        <f t="shared" si="4"/>
        <v>(target_based_spell lightning_bolt)</v>
      </c>
      <c r="T65" t="s">
        <v>230</v>
      </c>
      <c r="U65">
        <f t="shared" si="5"/>
        <v>63</v>
      </c>
    </row>
    <row r="66" spans="1:21" ht="45" customHeight="1">
      <c r="A66" s="14"/>
      <c r="B66" s="4" t="s">
        <v>139</v>
      </c>
      <c r="C66" s="4" t="s">
        <v>140</v>
      </c>
      <c r="D66" s="2">
        <v>1</v>
      </c>
      <c r="E66" s="2">
        <v>25</v>
      </c>
      <c r="F66" s="2" t="s">
        <v>17</v>
      </c>
      <c r="G66" s="2">
        <v>1</v>
      </c>
      <c r="H66" s="2" t="s">
        <v>41</v>
      </c>
      <c r="I66" s="4"/>
      <c r="M66" s="6" t="s">
        <v>139</v>
      </c>
      <c r="N66" t="str">
        <f t="shared" si="0"/>
        <v>magic dart</v>
      </c>
      <c r="O66" s="7" t="str">
        <f t="shared" si="1"/>
        <v>magic_dart</v>
      </c>
      <c r="P66" t="str">
        <f t="shared" si="2"/>
        <v>magic_dart</v>
      </c>
      <c r="Q66" t="b">
        <f t="shared" si="3"/>
        <v>1</v>
      </c>
      <c r="R66" t="str">
        <f t="shared" si="4"/>
        <v>(target_based_spell magic_dart)</v>
      </c>
      <c r="T66" t="s">
        <v>231</v>
      </c>
      <c r="U66">
        <f t="shared" si="5"/>
        <v>64</v>
      </c>
    </row>
    <row r="67" spans="1:21" ht="45">
      <c r="A67" s="14"/>
      <c r="B67" s="3" t="s">
        <v>141</v>
      </c>
      <c r="C67" s="2" t="s">
        <v>142</v>
      </c>
      <c r="D67" s="2">
        <v>7</v>
      </c>
      <c r="E67" s="2">
        <v>200</v>
      </c>
      <c r="F67" s="2"/>
      <c r="G67" s="2">
        <v>6</v>
      </c>
      <c r="H67" s="2" t="s">
        <v>143</v>
      </c>
      <c r="I67" s="4"/>
      <c r="M67" s="6" t="s">
        <v>141</v>
      </c>
      <c r="N67" t="str">
        <f t="shared" si="0"/>
        <v>malign gateway</v>
      </c>
      <c r="O67" s="7" t="str">
        <f t="shared" si="1"/>
        <v>malign_gateway</v>
      </c>
      <c r="P67" t="str">
        <f t="shared" si="2"/>
        <v>malign_gateway</v>
      </c>
      <c r="Q67" t="b">
        <f t="shared" si="3"/>
        <v>0</v>
      </c>
      <c r="R67" t="str">
        <f t="shared" si="4"/>
        <v>(non_target_based_spell malign_gateway)</v>
      </c>
      <c r="T67" t="s">
        <v>232</v>
      </c>
      <c r="U67">
        <f t="shared" si="5"/>
        <v>65</v>
      </c>
    </row>
    <row r="68" spans="1:21" ht="90">
      <c r="A68" s="2"/>
      <c r="B68" s="4" t="s">
        <v>144</v>
      </c>
      <c r="C68" s="2" t="s">
        <v>145</v>
      </c>
      <c r="D68" s="2">
        <v>3</v>
      </c>
      <c r="E68" s="2">
        <v>100</v>
      </c>
      <c r="F68" s="2">
        <v>4</v>
      </c>
      <c r="G68" s="2">
        <v>15</v>
      </c>
      <c r="H68" s="2" t="s">
        <v>146</v>
      </c>
      <c r="I68" s="4"/>
      <c r="M68" s="6" t="s">
        <v>144</v>
      </c>
      <c r="N68" t="str">
        <f t="shared" ref="N68:N120" si="6">LOWER(M68)</f>
        <v>mephitic cloud</v>
      </c>
      <c r="O68" s="7" t="str">
        <f t="shared" ref="O68:O120" si="7">SUBSTITUTE(N68," ","_")</f>
        <v>mephitic_cloud</v>
      </c>
      <c r="P68" t="str">
        <f t="shared" ref="P68:P120" si="8">SUBSTITUTE(O68,"'","")</f>
        <v>mephitic_cloud</v>
      </c>
      <c r="Q68" t="b">
        <f t="shared" ref="Q68:Q120" si="9">IF(ISBLANK(F68), FALSE, TRUE)</f>
        <v>1</v>
      </c>
      <c r="R68" t="str">
        <f t="shared" ref="R68:R120" si="10">IF(Q68, _xlfn.CONCAT("(target_based_spell ",P68,")"),_xlfn.CONCAT("(non_target_based_spell ",P68,")"))</f>
        <v>(target_based_spell mephitic_cloud)</v>
      </c>
      <c r="T68" t="s">
        <v>236</v>
      </c>
      <c r="U68">
        <f t="shared" si="5"/>
        <v>66</v>
      </c>
    </row>
    <row r="69" spans="1:21" ht="60">
      <c r="A69" s="2"/>
      <c r="B69" s="4" t="s">
        <v>147</v>
      </c>
      <c r="C69" s="2" t="s">
        <v>82</v>
      </c>
      <c r="D69" s="2">
        <v>5</v>
      </c>
      <c r="E69" s="2">
        <v>200</v>
      </c>
      <c r="F69" s="2"/>
      <c r="G69" s="2">
        <v>4</v>
      </c>
      <c r="H69" s="2" t="s">
        <v>53</v>
      </c>
      <c r="I69" s="4"/>
      <c r="M69" s="6" t="s">
        <v>147</v>
      </c>
      <c r="N69" t="str">
        <f t="shared" si="6"/>
        <v>metabolic englaciation</v>
      </c>
      <c r="O69" s="7" t="str">
        <f t="shared" si="7"/>
        <v>metabolic_englaciation</v>
      </c>
      <c r="P69" t="str">
        <f t="shared" si="8"/>
        <v>metabolic_englaciation</v>
      </c>
      <c r="Q69" t="b">
        <f t="shared" si="9"/>
        <v>0</v>
      </c>
      <c r="R69" t="str">
        <f t="shared" si="10"/>
        <v>(non_target_based_spell metabolic_englaciation)</v>
      </c>
      <c r="T69" t="s">
        <v>241</v>
      </c>
      <c r="U69">
        <f t="shared" si="5"/>
        <v>67</v>
      </c>
    </row>
    <row r="70" spans="1:21" ht="15" customHeight="1">
      <c r="A70" s="14"/>
      <c r="B70" s="3" t="s">
        <v>148</v>
      </c>
      <c r="C70" s="4" t="s">
        <v>30</v>
      </c>
      <c r="D70" s="2">
        <v>7</v>
      </c>
      <c r="E70" s="2">
        <v>200</v>
      </c>
      <c r="F70" s="2"/>
      <c r="G70" s="2">
        <v>5</v>
      </c>
      <c r="H70" s="2" t="s">
        <v>149</v>
      </c>
      <c r="I70" s="4"/>
      <c r="M70" s="6" t="s">
        <v>148</v>
      </c>
      <c r="N70" t="str">
        <f t="shared" si="6"/>
        <v>monstrous menagerie</v>
      </c>
      <c r="O70" s="7" t="str">
        <f t="shared" si="7"/>
        <v>monstrous_menagerie</v>
      </c>
      <c r="P70" t="str">
        <f t="shared" si="8"/>
        <v>monstrous_menagerie</v>
      </c>
      <c r="Q70" t="b">
        <f t="shared" si="9"/>
        <v>0</v>
      </c>
      <c r="R70" t="str">
        <f t="shared" si="10"/>
        <v>(non_target_based_spell monstrous_menagerie)</v>
      </c>
      <c r="T70" t="s">
        <v>243</v>
      </c>
      <c r="U70">
        <f t="shared" ref="U70:U120" si="11">U69+1</f>
        <v>68</v>
      </c>
    </row>
    <row r="71" spans="1:21" ht="60">
      <c r="A71" s="14"/>
      <c r="B71" s="3" t="s">
        <v>150</v>
      </c>
      <c r="C71" s="2" t="s">
        <v>151</v>
      </c>
      <c r="D71" s="2">
        <v>8</v>
      </c>
      <c r="E71" s="2">
        <v>200</v>
      </c>
      <c r="F71" s="2"/>
      <c r="G71" s="2">
        <v>6</v>
      </c>
      <c r="H71" s="2" t="s">
        <v>34</v>
      </c>
      <c r="I71" s="4"/>
      <c r="M71" s="6" t="s">
        <v>150</v>
      </c>
      <c r="N71" t="str">
        <f t="shared" si="6"/>
        <v>necromutation</v>
      </c>
      <c r="O71" s="7" t="str">
        <f t="shared" si="7"/>
        <v>necromutation</v>
      </c>
      <c r="P71" t="str">
        <f t="shared" si="8"/>
        <v>necromutation</v>
      </c>
      <c r="Q71" t="b">
        <f t="shared" si="9"/>
        <v>0</v>
      </c>
      <c r="R71" t="str">
        <f t="shared" si="10"/>
        <v>(non_target_based_spell necromutation)</v>
      </c>
      <c r="T71" t="s">
        <v>246</v>
      </c>
      <c r="U71">
        <f t="shared" si="11"/>
        <v>69</v>
      </c>
    </row>
    <row r="72" spans="1:21" ht="60">
      <c r="A72" s="14"/>
      <c r="B72" s="3" t="s">
        <v>152</v>
      </c>
      <c r="C72" s="4" t="s">
        <v>153</v>
      </c>
      <c r="D72" s="2">
        <v>4</v>
      </c>
      <c r="E72" s="2">
        <v>100</v>
      </c>
      <c r="F72" s="2"/>
      <c r="G72" s="2">
        <v>2</v>
      </c>
      <c r="H72" s="2" t="s">
        <v>53</v>
      </c>
      <c r="I72" s="4"/>
      <c r="M72" s="6" t="s">
        <v>152</v>
      </c>
      <c r="N72" t="str">
        <f t="shared" si="6"/>
        <v>olgreb's toxic radiance</v>
      </c>
      <c r="O72" s="7" t="str">
        <f t="shared" si="7"/>
        <v>olgreb's_toxic_radiance</v>
      </c>
      <c r="P72" t="str">
        <f t="shared" si="8"/>
        <v>olgrebs_toxic_radiance</v>
      </c>
      <c r="Q72" t="b">
        <f t="shared" si="9"/>
        <v>0</v>
      </c>
      <c r="R72" t="str">
        <f t="shared" si="10"/>
        <v>(non_target_based_spell olgrebs_toxic_radiance)</v>
      </c>
      <c r="T72" t="s">
        <v>252</v>
      </c>
      <c r="U72">
        <f t="shared" si="11"/>
        <v>70</v>
      </c>
    </row>
    <row r="73" spans="1:21" ht="75">
      <c r="A73" s="2"/>
      <c r="B73" s="3" t="s">
        <v>154</v>
      </c>
      <c r="C73" s="4" t="s">
        <v>140</v>
      </c>
      <c r="D73" s="2">
        <v>7</v>
      </c>
      <c r="E73" s="2">
        <v>200</v>
      </c>
      <c r="F73" s="2" t="s">
        <v>17</v>
      </c>
      <c r="G73" s="2">
        <v>7</v>
      </c>
      <c r="H73" s="2" t="s">
        <v>137</v>
      </c>
      <c r="I73" s="4"/>
      <c r="M73" s="6" t="s">
        <v>154</v>
      </c>
      <c r="N73" t="str">
        <f t="shared" si="6"/>
        <v>orb of destruction</v>
      </c>
      <c r="O73" s="7" t="str">
        <f t="shared" si="7"/>
        <v>orb_of_destruction</v>
      </c>
      <c r="P73" t="str">
        <f t="shared" si="8"/>
        <v>orb_of_destruction</v>
      </c>
      <c r="Q73" t="b">
        <f t="shared" si="9"/>
        <v>1</v>
      </c>
      <c r="R73" t="str">
        <f t="shared" si="10"/>
        <v>(target_based_spell orb_of_destruction)</v>
      </c>
      <c r="T73" t="s">
        <v>254</v>
      </c>
      <c r="U73">
        <f t="shared" si="11"/>
        <v>71</v>
      </c>
    </row>
    <row r="74" spans="1:21" ht="30">
      <c r="A74" s="2"/>
      <c r="B74" s="4" t="s">
        <v>155</v>
      </c>
      <c r="C74" s="2" t="s">
        <v>156</v>
      </c>
      <c r="D74" s="2">
        <v>3</v>
      </c>
      <c r="E74" s="2">
        <v>100</v>
      </c>
      <c r="F74" s="2"/>
      <c r="G74" s="2">
        <v>3</v>
      </c>
      <c r="H74" s="2" t="s">
        <v>11</v>
      </c>
      <c r="I74" s="4"/>
      <c r="M74" s="6" t="s">
        <v>155</v>
      </c>
      <c r="N74" t="str">
        <f t="shared" si="6"/>
        <v>ozocubu's armour</v>
      </c>
      <c r="O74" s="7" t="str">
        <f t="shared" si="7"/>
        <v>ozocubu's_armour</v>
      </c>
      <c r="P74" t="str">
        <f t="shared" si="8"/>
        <v>ozocubus_armour</v>
      </c>
      <c r="Q74" t="b">
        <f t="shared" si="9"/>
        <v>0</v>
      </c>
      <c r="R74" t="str">
        <f t="shared" si="10"/>
        <v>(non_target_based_spell ozocubus_armour)</v>
      </c>
      <c r="T74" t="s">
        <v>259</v>
      </c>
      <c r="U74">
        <f t="shared" si="11"/>
        <v>72</v>
      </c>
    </row>
    <row r="75" spans="1:21" ht="15" customHeight="1">
      <c r="A75" s="14"/>
      <c r="B75" s="3" t="s">
        <v>157</v>
      </c>
      <c r="C75" s="4" t="s">
        <v>10</v>
      </c>
      <c r="D75" s="2">
        <v>6</v>
      </c>
      <c r="E75" s="2">
        <v>200</v>
      </c>
      <c r="F75" s="2"/>
      <c r="G75" s="2">
        <v>5</v>
      </c>
      <c r="H75" s="2" t="s">
        <v>53</v>
      </c>
      <c r="I75" s="4"/>
      <c r="M75" s="6" t="s">
        <v>157</v>
      </c>
      <c r="N75" t="str">
        <f t="shared" si="6"/>
        <v>ozocubu's refrigeration</v>
      </c>
      <c r="O75" s="7" t="str">
        <f t="shared" si="7"/>
        <v>ozocubu's_refrigeration</v>
      </c>
      <c r="P75" t="str">
        <f t="shared" si="8"/>
        <v>ozocubus_refrigeration</v>
      </c>
      <c r="Q75" t="b">
        <f t="shared" si="9"/>
        <v>0</v>
      </c>
      <c r="R75" t="str">
        <f t="shared" si="10"/>
        <v>(non_target_based_spell ozocubus_refrigeration)</v>
      </c>
      <c r="T75" t="s">
        <v>260</v>
      </c>
      <c r="U75">
        <f t="shared" si="11"/>
        <v>73</v>
      </c>
    </row>
    <row r="76" spans="1:21" ht="90">
      <c r="A76" s="14"/>
      <c r="B76" s="3" t="s">
        <v>158</v>
      </c>
      <c r="C76" s="4" t="s">
        <v>13</v>
      </c>
      <c r="D76" s="2">
        <v>1</v>
      </c>
      <c r="E76" s="2">
        <v>25</v>
      </c>
      <c r="F76" s="2">
        <v>5</v>
      </c>
      <c r="G76" s="2">
        <v>1</v>
      </c>
      <c r="H76" s="2" t="s">
        <v>159</v>
      </c>
      <c r="I76" s="4"/>
      <c r="M76" s="6" t="s">
        <v>158</v>
      </c>
      <c r="N76" t="str">
        <f t="shared" si="6"/>
        <v>pain</v>
      </c>
      <c r="O76" s="7" t="str">
        <f t="shared" si="7"/>
        <v>pain</v>
      </c>
      <c r="P76" t="str">
        <f t="shared" si="8"/>
        <v>pain</v>
      </c>
      <c r="Q76" t="b">
        <f t="shared" si="9"/>
        <v>1</v>
      </c>
      <c r="R76" t="str">
        <f t="shared" si="10"/>
        <v>(target_based_spell pain)</v>
      </c>
      <c r="T76" t="s">
        <v>263</v>
      </c>
      <c r="U76">
        <f t="shared" si="11"/>
        <v>74</v>
      </c>
    </row>
    <row r="77" spans="1:21" ht="15" customHeight="1">
      <c r="A77" s="14"/>
      <c r="B77" s="4" t="s">
        <v>160</v>
      </c>
      <c r="C77" s="4" t="s">
        <v>27</v>
      </c>
      <c r="D77" s="2">
        <v>4</v>
      </c>
      <c r="E77" s="2" t="s">
        <v>22</v>
      </c>
      <c r="F77" s="2" t="s">
        <v>17</v>
      </c>
      <c r="G77" s="2">
        <v>8</v>
      </c>
      <c r="H77" s="2" t="s">
        <v>161</v>
      </c>
      <c r="I77" s="4"/>
      <c r="M77" s="6" t="s">
        <v>160</v>
      </c>
      <c r="N77" t="str">
        <f t="shared" si="6"/>
        <v>passage of golubria</v>
      </c>
      <c r="O77" s="7" t="str">
        <f t="shared" si="7"/>
        <v>passage_of_golubria</v>
      </c>
      <c r="P77" t="str">
        <f t="shared" si="8"/>
        <v>passage_of_golubria</v>
      </c>
      <c r="Q77" t="b">
        <f t="shared" si="9"/>
        <v>1</v>
      </c>
      <c r="R77" t="str">
        <f t="shared" si="10"/>
        <v>(target_based_spell passage_of_golubria)</v>
      </c>
      <c r="T77" t="s">
        <v>266</v>
      </c>
      <c r="U77">
        <f t="shared" si="11"/>
        <v>75</v>
      </c>
    </row>
    <row r="78" spans="1:21" ht="60">
      <c r="A78" s="14"/>
      <c r="B78" s="4" t="s">
        <v>162</v>
      </c>
      <c r="C78" s="2" t="s">
        <v>163</v>
      </c>
      <c r="D78" s="2">
        <v>2</v>
      </c>
      <c r="E78" s="2">
        <v>120</v>
      </c>
      <c r="F78" s="5">
        <v>44203</v>
      </c>
      <c r="G78" s="2">
        <v>0</v>
      </c>
      <c r="H78" s="2" t="s">
        <v>164</v>
      </c>
      <c r="I78" s="4"/>
      <c r="M78" s="6" t="s">
        <v>162</v>
      </c>
      <c r="N78" t="str">
        <f t="shared" si="6"/>
        <v>passwall</v>
      </c>
      <c r="O78" s="7" t="str">
        <f t="shared" si="7"/>
        <v>passwall</v>
      </c>
      <c r="P78" t="str">
        <f t="shared" si="8"/>
        <v>passwall</v>
      </c>
      <c r="Q78" t="b">
        <f t="shared" si="9"/>
        <v>1</v>
      </c>
      <c r="R78" t="str">
        <f t="shared" si="10"/>
        <v>(target_based_spell passwall)</v>
      </c>
      <c r="T78" t="s">
        <v>267</v>
      </c>
      <c r="U78">
        <f t="shared" si="11"/>
        <v>76</v>
      </c>
    </row>
    <row r="79" spans="1:21" ht="15" customHeight="1">
      <c r="A79" s="14"/>
      <c r="B79" s="4" t="s">
        <v>165</v>
      </c>
      <c r="C79" s="2" t="s">
        <v>163</v>
      </c>
      <c r="D79" s="2">
        <v>4</v>
      </c>
      <c r="E79" s="2">
        <v>50</v>
      </c>
      <c r="F79" s="2" t="s">
        <v>17</v>
      </c>
      <c r="G79" s="2">
        <v>3</v>
      </c>
      <c r="H79" s="2" t="s">
        <v>159</v>
      </c>
      <c r="I79" s="4"/>
      <c r="M79" s="6" t="s">
        <v>165</v>
      </c>
      <c r="N79" t="str">
        <f t="shared" si="6"/>
        <v>petrify</v>
      </c>
      <c r="O79" s="7" t="str">
        <f t="shared" si="7"/>
        <v>petrify</v>
      </c>
      <c r="P79" t="str">
        <f t="shared" si="8"/>
        <v>petrify</v>
      </c>
      <c r="Q79" t="b">
        <f t="shared" si="9"/>
        <v>1</v>
      </c>
      <c r="R79" t="str">
        <f t="shared" si="10"/>
        <v>(target_based_spell petrify)</v>
      </c>
      <c r="T79" t="s">
        <v>269</v>
      </c>
      <c r="U79">
        <f t="shared" si="11"/>
        <v>77</v>
      </c>
    </row>
    <row r="80" spans="1:21" ht="45">
      <c r="A80" s="14"/>
      <c r="B80" s="4" t="s">
        <v>166</v>
      </c>
      <c r="C80" s="2" t="s">
        <v>167</v>
      </c>
      <c r="D80" s="2">
        <v>2</v>
      </c>
      <c r="E80" s="2">
        <v>50</v>
      </c>
      <c r="F80" s="2" t="s">
        <v>17</v>
      </c>
      <c r="G80" s="2">
        <v>4</v>
      </c>
      <c r="H80" s="2" t="s">
        <v>18</v>
      </c>
      <c r="I80" s="4"/>
      <c r="M80" s="6" t="s">
        <v>166</v>
      </c>
      <c r="N80" t="str">
        <f t="shared" si="6"/>
        <v>poisonous vapours</v>
      </c>
      <c r="O80" s="7" t="str">
        <f t="shared" si="7"/>
        <v>poisonous_vapours</v>
      </c>
      <c r="P80" t="str">
        <f t="shared" si="8"/>
        <v>poisonous_vapours</v>
      </c>
      <c r="Q80" t="b">
        <f t="shared" si="9"/>
        <v>1</v>
      </c>
      <c r="R80" t="str">
        <f t="shared" si="10"/>
        <v>(target_based_spell poisonous_vapours)</v>
      </c>
      <c r="T80" t="s">
        <v>270</v>
      </c>
      <c r="U80">
        <f t="shared" si="11"/>
        <v>78</v>
      </c>
    </row>
    <row r="81" spans="1:21" ht="45">
      <c r="A81" s="14"/>
      <c r="B81" s="4" t="s">
        <v>168</v>
      </c>
      <c r="C81" s="2" t="s">
        <v>169</v>
      </c>
      <c r="D81" s="2">
        <v>3</v>
      </c>
      <c r="E81" s="2">
        <v>50</v>
      </c>
      <c r="F81" s="2"/>
      <c r="G81" s="2">
        <v>3</v>
      </c>
      <c r="H81" s="2"/>
      <c r="I81" s="4"/>
      <c r="M81" s="6" t="s">
        <v>168</v>
      </c>
      <c r="N81" t="str">
        <f t="shared" si="6"/>
        <v>portal projectile</v>
      </c>
      <c r="O81" s="7" t="str">
        <f t="shared" si="7"/>
        <v>portal_projectile</v>
      </c>
      <c r="P81" t="str">
        <f t="shared" si="8"/>
        <v>portal_projectile</v>
      </c>
      <c r="Q81" t="b">
        <f t="shared" si="9"/>
        <v>0</v>
      </c>
      <c r="R81" t="str">
        <f t="shared" si="10"/>
        <v>(non_target_based_spell portal_projectile)</v>
      </c>
      <c r="T81" t="s">
        <v>271</v>
      </c>
      <c r="U81">
        <f t="shared" si="11"/>
        <v>79</v>
      </c>
    </row>
    <row r="82" spans="1:21" ht="45">
      <c r="A82" s="14"/>
      <c r="B82" s="4" t="s">
        <v>170</v>
      </c>
      <c r="C82" s="2" t="s">
        <v>142</v>
      </c>
      <c r="D82" s="2">
        <v>3</v>
      </c>
      <c r="E82" s="2" t="s">
        <v>22</v>
      </c>
      <c r="F82" s="2"/>
      <c r="G82" s="2">
        <v>3</v>
      </c>
      <c r="H82" s="2" t="s">
        <v>25</v>
      </c>
      <c r="I82" s="4"/>
      <c r="M82" s="6" t="s">
        <v>170</v>
      </c>
      <c r="N82" t="str">
        <f t="shared" si="6"/>
        <v>recall</v>
      </c>
      <c r="O82" s="7" t="str">
        <f t="shared" si="7"/>
        <v>recall</v>
      </c>
      <c r="P82" t="str">
        <f t="shared" si="8"/>
        <v>recall</v>
      </c>
      <c r="Q82" t="b">
        <f t="shared" si="9"/>
        <v>0</v>
      </c>
      <c r="R82" t="str">
        <f t="shared" si="10"/>
        <v>(non_target_based_spell recall)</v>
      </c>
      <c r="T82" t="s">
        <v>272</v>
      </c>
      <c r="U82">
        <f t="shared" si="11"/>
        <v>80</v>
      </c>
    </row>
    <row r="83" spans="1:21" ht="30">
      <c r="A83" s="14"/>
      <c r="B83" s="4" t="s">
        <v>171</v>
      </c>
      <c r="C83" s="2" t="s">
        <v>172</v>
      </c>
      <c r="D83" s="2">
        <v>7</v>
      </c>
      <c r="E83" s="2">
        <v>200</v>
      </c>
      <c r="F83" s="2"/>
      <c r="G83" s="2">
        <v>6</v>
      </c>
      <c r="H83" s="2" t="s">
        <v>53</v>
      </c>
      <c r="I83" s="4"/>
      <c r="M83" s="6" t="s">
        <v>171</v>
      </c>
      <c r="N83" t="str">
        <f t="shared" si="6"/>
        <v>ring of flames</v>
      </c>
      <c r="O83" s="7" t="str">
        <f t="shared" si="7"/>
        <v>ring_of_flames</v>
      </c>
      <c r="P83" t="str">
        <f t="shared" si="8"/>
        <v>ring_of_flames</v>
      </c>
      <c r="Q83" t="b">
        <f t="shared" si="9"/>
        <v>0</v>
      </c>
      <c r="R83" t="str">
        <f t="shared" si="10"/>
        <v>(non_target_based_spell ring_of_flames)</v>
      </c>
      <c r="T83" t="s">
        <v>273</v>
      </c>
      <c r="U83">
        <f t="shared" si="11"/>
        <v>81</v>
      </c>
    </row>
    <row r="84" spans="1:21" ht="75">
      <c r="A84" s="2"/>
      <c r="B84" s="3" t="s">
        <v>173</v>
      </c>
      <c r="C84" s="4" t="s">
        <v>133</v>
      </c>
      <c r="D84" s="2">
        <v>1</v>
      </c>
      <c r="E84" s="2">
        <v>50</v>
      </c>
      <c r="F84" s="2">
        <v>3</v>
      </c>
      <c r="G84" s="2">
        <v>1</v>
      </c>
      <c r="H84" s="2" t="s">
        <v>137</v>
      </c>
      <c r="I84" s="4"/>
      <c r="M84" s="6" t="s">
        <v>173</v>
      </c>
      <c r="N84" t="str">
        <f t="shared" si="6"/>
        <v>sandblast</v>
      </c>
      <c r="O84" s="7" t="str">
        <f t="shared" si="7"/>
        <v>sandblast</v>
      </c>
      <c r="P84" t="str">
        <f t="shared" si="8"/>
        <v>sandblast</v>
      </c>
      <c r="Q84" t="b">
        <f t="shared" si="9"/>
        <v>1</v>
      </c>
      <c r="R84" t="str">
        <f t="shared" si="10"/>
        <v>(target_based_spell sandblast)</v>
      </c>
      <c r="T84" t="s">
        <v>274</v>
      </c>
      <c r="U84">
        <f t="shared" si="11"/>
        <v>82</v>
      </c>
    </row>
    <row r="85" spans="1:21" ht="60">
      <c r="A85" s="2"/>
      <c r="B85" s="3" t="s">
        <v>174</v>
      </c>
      <c r="C85" s="4" t="s">
        <v>140</v>
      </c>
      <c r="D85" s="2">
        <v>2</v>
      </c>
      <c r="E85" s="2">
        <v>50</v>
      </c>
      <c r="F85" s="2">
        <v>4</v>
      </c>
      <c r="G85" s="2">
        <v>2</v>
      </c>
      <c r="H85" s="2" t="s">
        <v>41</v>
      </c>
      <c r="I85" s="4"/>
      <c r="M85" s="6" t="s">
        <v>174</v>
      </c>
      <c r="N85" t="str">
        <f t="shared" si="6"/>
        <v>searing ray</v>
      </c>
      <c r="O85" s="7" t="str">
        <f t="shared" si="7"/>
        <v>searing_ray</v>
      </c>
      <c r="P85" t="str">
        <f t="shared" si="8"/>
        <v>searing_ray</v>
      </c>
      <c r="Q85" t="b">
        <f t="shared" si="9"/>
        <v>1</v>
      </c>
      <c r="R85" t="str">
        <f t="shared" si="10"/>
        <v>(target_based_spell searing_ray)</v>
      </c>
      <c r="T85" t="s">
        <v>275</v>
      </c>
      <c r="U85">
        <f t="shared" si="11"/>
        <v>83</v>
      </c>
    </row>
    <row r="86" spans="1:21" ht="60" customHeight="1">
      <c r="A86" s="14"/>
      <c r="B86" s="4" t="s">
        <v>175</v>
      </c>
      <c r="C86" s="4" t="s">
        <v>30</v>
      </c>
      <c r="D86" s="2">
        <v>6</v>
      </c>
      <c r="E86" s="2" t="s">
        <v>22</v>
      </c>
      <c r="F86" s="2"/>
      <c r="G86" s="2">
        <v>4</v>
      </c>
      <c r="H86" s="2" t="s">
        <v>149</v>
      </c>
      <c r="I86" s="4"/>
      <c r="M86" s="6" t="s">
        <v>175</v>
      </c>
      <c r="N86" t="str">
        <f t="shared" si="6"/>
        <v>shadow creatures</v>
      </c>
      <c r="O86" s="7" t="str">
        <f t="shared" si="7"/>
        <v>shadow_creatures</v>
      </c>
      <c r="P86" t="str">
        <f t="shared" si="8"/>
        <v>shadow_creatures</v>
      </c>
      <c r="Q86" t="b">
        <f t="shared" si="9"/>
        <v>0</v>
      </c>
      <c r="R86" t="str">
        <f t="shared" si="10"/>
        <v>(non_target_based_spell shadow_creatures)</v>
      </c>
      <c r="T86" t="s">
        <v>280</v>
      </c>
      <c r="U86">
        <f t="shared" si="11"/>
        <v>84</v>
      </c>
    </row>
    <row r="87" spans="1:21">
      <c r="A87" s="14"/>
      <c r="B87" s="4" t="s">
        <v>176</v>
      </c>
      <c r="C87" s="4" t="s">
        <v>133</v>
      </c>
      <c r="D87" s="2">
        <v>9</v>
      </c>
      <c r="E87" s="2">
        <v>200</v>
      </c>
      <c r="F87" s="2"/>
      <c r="G87" s="2">
        <v>30</v>
      </c>
      <c r="H87" s="2" t="s">
        <v>53</v>
      </c>
      <c r="I87" s="4"/>
      <c r="M87" s="6" t="s">
        <v>176</v>
      </c>
      <c r="N87" t="str">
        <f t="shared" si="6"/>
        <v>shatter</v>
      </c>
      <c r="O87" s="7" t="str">
        <f t="shared" si="7"/>
        <v>shatter</v>
      </c>
      <c r="P87" t="str">
        <f t="shared" si="8"/>
        <v>shatter</v>
      </c>
      <c r="Q87" t="b">
        <f t="shared" si="9"/>
        <v>0</v>
      </c>
      <c r="R87" t="str">
        <f t="shared" si="10"/>
        <v>(non_target_based_spell shatter)</v>
      </c>
      <c r="T87" t="s">
        <v>282</v>
      </c>
      <c r="U87">
        <f t="shared" si="11"/>
        <v>85</v>
      </c>
    </row>
    <row r="88" spans="1:21" ht="75" customHeight="1">
      <c r="A88" s="14"/>
      <c r="B88" s="3" t="s">
        <v>177</v>
      </c>
      <c r="C88" s="2" t="s">
        <v>52</v>
      </c>
      <c r="D88" s="2">
        <v>1</v>
      </c>
      <c r="E88" s="2">
        <v>25</v>
      </c>
      <c r="F88" s="2" t="s">
        <v>17</v>
      </c>
      <c r="G88" s="2">
        <v>1</v>
      </c>
      <c r="H88" s="2" t="s">
        <v>41</v>
      </c>
      <c r="I88" s="4"/>
      <c r="M88" s="6" t="s">
        <v>177</v>
      </c>
      <c r="N88" t="str">
        <f t="shared" si="6"/>
        <v>shock</v>
      </c>
      <c r="O88" s="7" t="str">
        <f t="shared" si="7"/>
        <v>shock</v>
      </c>
      <c r="P88" t="str">
        <f t="shared" si="8"/>
        <v>shock</v>
      </c>
      <c r="Q88" t="b">
        <f t="shared" si="9"/>
        <v>1</v>
      </c>
      <c r="R88" t="str">
        <f t="shared" si="10"/>
        <v>(target_based_spell shock)</v>
      </c>
      <c r="T88" t="s">
        <v>283</v>
      </c>
      <c r="U88">
        <f t="shared" si="11"/>
        <v>86</v>
      </c>
    </row>
    <row r="89" spans="1:21" ht="45">
      <c r="A89" s="14"/>
      <c r="B89" s="4" t="s">
        <v>178</v>
      </c>
      <c r="C89" s="2" t="s">
        <v>179</v>
      </c>
      <c r="D89" s="2">
        <v>2</v>
      </c>
      <c r="E89" s="2">
        <v>50</v>
      </c>
      <c r="F89" s="2"/>
      <c r="G89" s="2">
        <v>2</v>
      </c>
      <c r="H89" s="2" t="s">
        <v>56</v>
      </c>
      <c r="I89" s="4"/>
      <c r="M89" s="6" t="s">
        <v>178</v>
      </c>
      <c r="N89" t="str">
        <f t="shared" si="6"/>
        <v>shroud of golubria</v>
      </c>
      <c r="O89" s="7" t="str">
        <f t="shared" si="7"/>
        <v>shroud_of_golubria</v>
      </c>
      <c r="P89" t="str">
        <f t="shared" si="8"/>
        <v>shroud_of_golubria</v>
      </c>
      <c r="Q89" t="b">
        <f t="shared" si="9"/>
        <v>0</v>
      </c>
      <c r="R89" t="str">
        <f t="shared" si="10"/>
        <v>(non_target_based_spell shroud_of_golubria)</v>
      </c>
      <c r="T89" t="s">
        <v>284</v>
      </c>
      <c r="U89">
        <f t="shared" si="11"/>
        <v>87</v>
      </c>
    </row>
    <row r="90" spans="1:21" ht="30" customHeight="1">
      <c r="A90" s="14"/>
      <c r="B90" s="4" t="s">
        <v>180</v>
      </c>
      <c r="C90" s="2" t="s">
        <v>181</v>
      </c>
      <c r="D90" s="2">
        <v>5</v>
      </c>
      <c r="E90" s="2">
        <v>200</v>
      </c>
      <c r="F90" s="2"/>
      <c r="G90" s="2">
        <v>4</v>
      </c>
      <c r="H90" s="2" t="s">
        <v>53</v>
      </c>
      <c r="I90" s="4"/>
      <c r="M90" s="6" t="s">
        <v>180</v>
      </c>
      <c r="N90" t="str">
        <f t="shared" si="6"/>
        <v>silence</v>
      </c>
      <c r="O90" s="7" t="str">
        <f t="shared" si="7"/>
        <v>silence</v>
      </c>
      <c r="P90" t="str">
        <f t="shared" si="8"/>
        <v>silence</v>
      </c>
      <c r="Q90" t="b">
        <f t="shared" si="9"/>
        <v>0</v>
      </c>
      <c r="R90" t="str">
        <f t="shared" si="10"/>
        <v>(non_target_based_spell silence)</v>
      </c>
      <c r="T90" t="s">
        <v>285</v>
      </c>
      <c r="U90">
        <f t="shared" si="11"/>
        <v>88</v>
      </c>
    </row>
    <row r="91" spans="1:21" ht="30">
      <c r="A91" s="14"/>
      <c r="B91" s="4" t="s">
        <v>182</v>
      </c>
      <c r="C91" s="2" t="s">
        <v>183</v>
      </c>
      <c r="D91" s="2">
        <v>6</v>
      </c>
      <c r="E91" s="2">
        <v>200</v>
      </c>
      <c r="F91" s="2"/>
      <c r="G91" s="2">
        <v>5</v>
      </c>
      <c r="H91" s="2"/>
      <c r="I91" s="4"/>
      <c r="M91" s="6" t="s">
        <v>182</v>
      </c>
      <c r="N91" t="str">
        <f t="shared" si="6"/>
        <v>simulacrum</v>
      </c>
      <c r="O91" s="7" t="str">
        <f t="shared" si="7"/>
        <v>simulacrum</v>
      </c>
      <c r="P91" t="str">
        <f t="shared" si="8"/>
        <v>simulacrum</v>
      </c>
      <c r="Q91" t="b">
        <f t="shared" si="9"/>
        <v>0</v>
      </c>
      <c r="R91" t="str">
        <f t="shared" si="10"/>
        <v>(non_target_based_spell simulacrum)</v>
      </c>
      <c r="T91" t="s">
        <v>287</v>
      </c>
      <c r="U91">
        <f t="shared" si="11"/>
        <v>89</v>
      </c>
    </row>
    <row r="92" spans="1:21" ht="15" customHeight="1">
      <c r="A92" s="14"/>
      <c r="B92" s="4" t="s">
        <v>184</v>
      </c>
      <c r="C92" s="4" t="s">
        <v>49</v>
      </c>
      <c r="D92" s="2">
        <v>2</v>
      </c>
      <c r="E92" s="2">
        <v>200</v>
      </c>
      <c r="F92" s="2" t="s">
        <v>17</v>
      </c>
      <c r="G92" s="2">
        <v>2</v>
      </c>
      <c r="H92" s="2" t="s">
        <v>159</v>
      </c>
      <c r="I92" s="4"/>
      <c r="M92" s="6" t="s">
        <v>184</v>
      </c>
      <c r="N92" t="str">
        <f t="shared" si="6"/>
        <v>slow</v>
      </c>
      <c r="O92" s="7" t="str">
        <f t="shared" si="7"/>
        <v>slow</v>
      </c>
      <c r="P92" t="str">
        <f t="shared" si="8"/>
        <v>slow</v>
      </c>
      <c r="Q92" t="b">
        <f t="shared" si="9"/>
        <v>1</v>
      </c>
      <c r="R92" t="str">
        <f t="shared" si="10"/>
        <v>(target_based_spell slow)</v>
      </c>
      <c r="T92" t="s">
        <v>289</v>
      </c>
      <c r="U92">
        <f t="shared" si="11"/>
        <v>90</v>
      </c>
    </row>
    <row r="93" spans="1:21" ht="30">
      <c r="A93" s="14"/>
      <c r="B93" s="3" t="s">
        <v>185</v>
      </c>
      <c r="C93" s="4" t="s">
        <v>115</v>
      </c>
      <c r="D93" s="2">
        <v>2</v>
      </c>
      <c r="E93" s="2">
        <v>100</v>
      </c>
      <c r="F93" s="2"/>
      <c r="G93" s="2">
        <v>8</v>
      </c>
      <c r="H93" s="2" t="s">
        <v>25</v>
      </c>
      <c r="I93" s="4"/>
      <c r="M93" s="6" t="s">
        <v>185</v>
      </c>
      <c r="N93" t="str">
        <f t="shared" si="6"/>
        <v>song of slaying</v>
      </c>
      <c r="O93" s="7" t="str">
        <f t="shared" si="7"/>
        <v>song_of_slaying</v>
      </c>
      <c r="P93" t="str">
        <f t="shared" si="8"/>
        <v>song_of_slaying</v>
      </c>
      <c r="Q93" t="b">
        <f t="shared" si="9"/>
        <v>0</v>
      </c>
      <c r="R93" t="str">
        <f t="shared" si="10"/>
        <v>(non_target_based_spell song_of_slaying)</v>
      </c>
      <c r="T93" t="s">
        <v>290</v>
      </c>
      <c r="U93">
        <f t="shared" si="11"/>
        <v>91</v>
      </c>
    </row>
    <row r="94" spans="1:21" ht="60">
      <c r="A94" s="2"/>
      <c r="B94" s="3" t="s">
        <v>186</v>
      </c>
      <c r="C94" s="2" t="s">
        <v>187</v>
      </c>
      <c r="D94" s="2">
        <v>3</v>
      </c>
      <c r="E94" s="2">
        <v>100</v>
      </c>
      <c r="F94" s="2"/>
      <c r="G94" s="2">
        <v>3</v>
      </c>
      <c r="H94" s="2" t="s">
        <v>188</v>
      </c>
      <c r="I94" s="4"/>
      <c r="M94" s="6" t="s">
        <v>186</v>
      </c>
      <c r="N94" t="str">
        <f t="shared" si="6"/>
        <v>spectral weapon</v>
      </c>
      <c r="O94" s="7" t="str">
        <f t="shared" si="7"/>
        <v>spectral_weapon</v>
      </c>
      <c r="P94" t="str">
        <f t="shared" si="8"/>
        <v>spectral_weapon</v>
      </c>
      <c r="Q94" t="b">
        <f t="shared" si="9"/>
        <v>0</v>
      </c>
      <c r="R94" t="str">
        <f t="shared" si="10"/>
        <v>(non_target_based_spell spectral_weapon)</v>
      </c>
      <c r="T94" t="s">
        <v>291</v>
      </c>
      <c r="U94">
        <f t="shared" si="11"/>
        <v>92</v>
      </c>
    </row>
    <row r="95" spans="1:21" ht="60">
      <c r="A95" s="2"/>
      <c r="B95" s="3" t="s">
        <v>189</v>
      </c>
      <c r="C95" s="2" t="s">
        <v>190</v>
      </c>
      <c r="D95" s="2">
        <v>7</v>
      </c>
      <c r="E95" s="2">
        <v>200</v>
      </c>
      <c r="F95" s="2"/>
      <c r="G95" s="2">
        <v>6</v>
      </c>
      <c r="H95" s="2"/>
      <c r="I95" s="4"/>
      <c r="M95" s="6" t="s">
        <v>189</v>
      </c>
      <c r="N95" t="str">
        <f t="shared" si="6"/>
        <v>spellforged servitor</v>
      </c>
      <c r="O95" s="7" t="str">
        <f t="shared" si="7"/>
        <v>spellforged_servitor</v>
      </c>
      <c r="P95" t="str">
        <f t="shared" si="8"/>
        <v>spellforged_servitor</v>
      </c>
      <c r="Q95" t="b">
        <f t="shared" si="9"/>
        <v>0</v>
      </c>
      <c r="R95" t="str">
        <f t="shared" si="10"/>
        <v>(non_target_based_spell spellforged_servitor)</v>
      </c>
      <c r="T95" t="s">
        <v>292</v>
      </c>
      <c r="U95">
        <f t="shared" si="11"/>
        <v>93</v>
      </c>
    </row>
    <row r="96" spans="1:21" ht="15" customHeight="1">
      <c r="A96" s="14"/>
      <c r="B96" s="3" t="s">
        <v>191</v>
      </c>
      <c r="C96" s="2" t="s">
        <v>20</v>
      </c>
      <c r="D96" s="2">
        <v>3</v>
      </c>
      <c r="E96" s="2">
        <v>200</v>
      </c>
      <c r="F96" s="2"/>
      <c r="G96" s="2">
        <v>2</v>
      </c>
      <c r="H96" s="2" t="s">
        <v>36</v>
      </c>
      <c r="I96" s="4"/>
      <c r="M96" s="6" t="s">
        <v>191</v>
      </c>
      <c r="N96" t="str">
        <f t="shared" si="6"/>
        <v>spider form</v>
      </c>
      <c r="O96" s="7" t="str">
        <f t="shared" si="7"/>
        <v>spider_form</v>
      </c>
      <c r="P96" t="str">
        <f t="shared" si="8"/>
        <v>spider_form</v>
      </c>
      <c r="Q96" t="b">
        <f t="shared" si="9"/>
        <v>0</v>
      </c>
      <c r="R96" t="str">
        <f t="shared" si="10"/>
        <v>(non_target_based_spell spider_form)</v>
      </c>
      <c r="T96" t="s">
        <v>293</v>
      </c>
      <c r="U96">
        <f t="shared" si="11"/>
        <v>94</v>
      </c>
    </row>
    <row r="97" spans="1:21" ht="30">
      <c r="A97" s="14"/>
      <c r="B97" s="3" t="s">
        <v>192</v>
      </c>
      <c r="C97" s="2" t="s">
        <v>58</v>
      </c>
      <c r="D97" s="2">
        <v>6</v>
      </c>
      <c r="E97" s="2">
        <v>200</v>
      </c>
      <c r="F97" s="2">
        <v>5</v>
      </c>
      <c r="G97" s="2">
        <v>6</v>
      </c>
      <c r="H97" s="2" t="s">
        <v>53</v>
      </c>
      <c r="I97" s="4"/>
      <c r="M97" s="6" t="s">
        <v>192</v>
      </c>
      <c r="N97" t="str">
        <f t="shared" si="6"/>
        <v>starburst</v>
      </c>
      <c r="O97" s="7" t="str">
        <f t="shared" si="7"/>
        <v>starburst</v>
      </c>
      <c r="P97" t="str">
        <f t="shared" si="8"/>
        <v>starburst</v>
      </c>
      <c r="Q97" t="b">
        <f t="shared" si="9"/>
        <v>1</v>
      </c>
      <c r="R97" t="str">
        <f t="shared" si="10"/>
        <v>(target_based_spell starburst)</v>
      </c>
      <c r="T97" t="s">
        <v>295</v>
      </c>
      <c r="U97">
        <f t="shared" si="11"/>
        <v>95</v>
      </c>
    </row>
    <row r="98" spans="1:21" ht="15" customHeight="1">
      <c r="A98" s="14"/>
      <c r="B98" s="4" t="s">
        <v>193</v>
      </c>
      <c r="C98" s="2" t="s">
        <v>52</v>
      </c>
      <c r="D98" s="2">
        <v>3</v>
      </c>
      <c r="E98" s="2">
        <v>100</v>
      </c>
      <c r="F98" s="2">
        <v>1</v>
      </c>
      <c r="G98" s="2">
        <v>3</v>
      </c>
      <c r="H98" s="2" t="s">
        <v>53</v>
      </c>
      <c r="I98" s="4"/>
      <c r="M98" s="6" t="s">
        <v>193</v>
      </c>
      <c r="N98" t="str">
        <f t="shared" si="6"/>
        <v>static discharge</v>
      </c>
      <c r="O98" s="7" t="str">
        <f t="shared" si="7"/>
        <v>static_discharge</v>
      </c>
      <c r="P98" t="str">
        <f t="shared" si="8"/>
        <v>static_discharge</v>
      </c>
      <c r="Q98" t="b">
        <f t="shared" si="9"/>
        <v>1</v>
      </c>
      <c r="R98" t="str">
        <f t="shared" si="10"/>
        <v>(target_based_spell static_discharge)</v>
      </c>
      <c r="T98" t="s">
        <v>300</v>
      </c>
      <c r="U98">
        <f t="shared" si="11"/>
        <v>96</v>
      </c>
    </row>
    <row r="99" spans="1:21" ht="45">
      <c r="A99" s="14"/>
      <c r="B99" s="4" t="s">
        <v>194</v>
      </c>
      <c r="C99" s="2" t="s">
        <v>163</v>
      </c>
      <c r="D99" s="2">
        <v>6</v>
      </c>
      <c r="E99" s="2">
        <v>150</v>
      </c>
      <c r="F99" s="2"/>
      <c r="G99" s="2">
        <v>5</v>
      </c>
      <c r="H99" s="2" t="s">
        <v>36</v>
      </c>
      <c r="I99" s="4"/>
      <c r="M99" s="6" t="s">
        <v>194</v>
      </c>
      <c r="N99" t="str">
        <f t="shared" si="6"/>
        <v>statue form</v>
      </c>
      <c r="O99" s="7" t="str">
        <f t="shared" si="7"/>
        <v>statue_form</v>
      </c>
      <c r="P99" t="str">
        <f t="shared" si="8"/>
        <v>statue_form</v>
      </c>
      <c r="Q99" t="b">
        <f t="shared" si="9"/>
        <v>0</v>
      </c>
      <c r="R99" t="str">
        <f t="shared" si="10"/>
        <v>(non_target_based_spell statue_form)</v>
      </c>
      <c r="T99" t="s">
        <v>303</v>
      </c>
      <c r="U99">
        <f t="shared" si="11"/>
        <v>97</v>
      </c>
    </row>
    <row r="100" spans="1:21" ht="45">
      <c r="A100" s="2"/>
      <c r="B100" s="3" t="s">
        <v>195</v>
      </c>
      <c r="C100" s="4" t="s">
        <v>33</v>
      </c>
      <c r="D100" s="2">
        <v>2</v>
      </c>
      <c r="E100" s="2">
        <v>100</v>
      </c>
      <c r="F100" s="2"/>
      <c r="G100" s="2">
        <v>2</v>
      </c>
      <c r="H100" s="2" t="s">
        <v>11</v>
      </c>
      <c r="I100" s="4"/>
      <c r="M100" s="6" t="s">
        <v>195</v>
      </c>
      <c r="N100" t="str">
        <f t="shared" si="6"/>
        <v>sticks to snakes</v>
      </c>
      <c r="O100" s="7" t="str">
        <f t="shared" si="7"/>
        <v>sticks_to_snakes</v>
      </c>
      <c r="P100" t="str">
        <f t="shared" si="8"/>
        <v>sticks_to_snakes</v>
      </c>
      <c r="Q100" t="b">
        <f t="shared" si="9"/>
        <v>0</v>
      </c>
      <c r="R100" t="str">
        <f t="shared" si="10"/>
        <v>(non_target_based_spell sticks_to_snakes)</v>
      </c>
      <c r="T100" t="s">
        <v>304</v>
      </c>
      <c r="U100">
        <f t="shared" si="11"/>
        <v>98</v>
      </c>
    </row>
    <row r="101" spans="1:21" ht="15" customHeight="1">
      <c r="A101" s="14"/>
      <c r="B101" s="3" t="s">
        <v>196</v>
      </c>
      <c r="C101" s="2" t="s">
        <v>58</v>
      </c>
      <c r="D101" s="2">
        <v>4</v>
      </c>
      <c r="E101" s="2">
        <v>100</v>
      </c>
      <c r="F101" s="2">
        <v>1</v>
      </c>
      <c r="G101" s="2">
        <v>4</v>
      </c>
      <c r="H101" s="2" t="s">
        <v>41</v>
      </c>
      <c r="I101" s="4"/>
      <c r="M101" s="6" t="s">
        <v>196</v>
      </c>
      <c r="N101" t="str">
        <f t="shared" si="6"/>
        <v>sticky flame</v>
      </c>
      <c r="O101" s="7" t="str">
        <f t="shared" si="7"/>
        <v>sticky_flame</v>
      </c>
      <c r="P101" t="str">
        <f t="shared" si="8"/>
        <v>sticky_flame</v>
      </c>
      <c r="Q101" t="b">
        <f t="shared" si="9"/>
        <v>1</v>
      </c>
      <c r="R101" t="str">
        <f t="shared" si="10"/>
        <v>(target_based_spell sticky_flame)</v>
      </c>
      <c r="T101" t="s">
        <v>305</v>
      </c>
      <c r="U101">
        <f t="shared" si="11"/>
        <v>99</v>
      </c>
    </row>
    <row r="102" spans="1:21" ht="60">
      <c r="A102" s="14"/>
      <c r="B102" s="3" t="s">
        <v>197</v>
      </c>
      <c r="C102" s="2" t="s">
        <v>20</v>
      </c>
      <c r="D102" s="2">
        <v>1</v>
      </c>
      <c r="E102" s="2">
        <v>25</v>
      </c>
      <c r="F102" s="2">
        <v>3</v>
      </c>
      <c r="G102" s="2">
        <v>1</v>
      </c>
      <c r="H102" s="2" t="s">
        <v>41</v>
      </c>
      <c r="I102" s="4"/>
      <c r="M102" s="6" t="s">
        <v>197</v>
      </c>
      <c r="N102" t="str">
        <f t="shared" si="6"/>
        <v>sting</v>
      </c>
      <c r="O102" s="7" t="str">
        <f t="shared" si="7"/>
        <v>sting</v>
      </c>
      <c r="P102" t="str">
        <f t="shared" si="8"/>
        <v>sting</v>
      </c>
      <c r="Q102" t="b">
        <f t="shared" si="9"/>
        <v>1</v>
      </c>
      <c r="R102" t="str">
        <f t="shared" si="10"/>
        <v>(target_based_spell sting)</v>
      </c>
      <c r="T102" t="s">
        <v>306</v>
      </c>
      <c r="U102">
        <f t="shared" si="11"/>
        <v>100</v>
      </c>
    </row>
    <row r="103" spans="1:21" ht="15" customHeight="1">
      <c r="A103" s="14"/>
      <c r="B103" s="4" t="s">
        <v>198</v>
      </c>
      <c r="C103" s="2" t="s">
        <v>122</v>
      </c>
      <c r="D103" s="2">
        <v>3</v>
      </c>
      <c r="E103" s="2">
        <v>50</v>
      </c>
      <c r="F103" s="2">
        <v>4</v>
      </c>
      <c r="G103" s="2">
        <v>3</v>
      </c>
      <c r="H103" s="2" t="s">
        <v>41</v>
      </c>
      <c r="I103" s="4"/>
      <c r="M103" s="6" t="s">
        <v>198</v>
      </c>
      <c r="N103" t="str">
        <f t="shared" si="6"/>
        <v>stone arrow</v>
      </c>
      <c r="O103" s="7" t="str">
        <f t="shared" si="7"/>
        <v>stone_arrow</v>
      </c>
      <c r="P103" t="str">
        <f t="shared" si="8"/>
        <v>stone_arrow</v>
      </c>
      <c r="Q103" t="b">
        <f t="shared" si="9"/>
        <v>1</v>
      </c>
      <c r="R103" t="str">
        <f t="shared" si="10"/>
        <v>(target_based_spell stone_arrow)</v>
      </c>
      <c r="T103" t="s">
        <v>307</v>
      </c>
      <c r="U103">
        <f t="shared" si="11"/>
        <v>101</v>
      </c>
    </row>
    <row r="104" spans="1:21" ht="45">
      <c r="A104" s="14"/>
      <c r="B104" s="4" t="s">
        <v>199</v>
      </c>
      <c r="C104" s="4" t="s">
        <v>13</v>
      </c>
      <c r="D104" s="2">
        <v>2</v>
      </c>
      <c r="E104" s="2">
        <v>200</v>
      </c>
      <c r="F104" s="2"/>
      <c r="G104" s="2">
        <v>2</v>
      </c>
      <c r="H104" s="2" t="s">
        <v>25</v>
      </c>
      <c r="I104" s="4"/>
      <c r="M104" s="6" t="s">
        <v>199</v>
      </c>
      <c r="N104" t="str">
        <f t="shared" si="6"/>
        <v>sublimation of blood</v>
      </c>
      <c r="O104" s="7" t="str">
        <f t="shared" si="7"/>
        <v>sublimation_of_blood</v>
      </c>
      <c r="P104" t="str">
        <f t="shared" si="8"/>
        <v>sublimation_of_blood</v>
      </c>
      <c r="Q104" t="b">
        <f t="shared" si="9"/>
        <v>0</v>
      </c>
      <c r="R104" t="str">
        <f t="shared" si="10"/>
        <v>(non_target_based_spell sublimation_of_blood)</v>
      </c>
      <c r="T104" t="s">
        <v>311</v>
      </c>
      <c r="U104">
        <f t="shared" si="11"/>
        <v>102</v>
      </c>
    </row>
    <row r="105" spans="1:21" ht="15" customHeight="1">
      <c r="A105" s="14"/>
      <c r="B105" s="3" t="s">
        <v>200</v>
      </c>
      <c r="C105" s="4" t="s">
        <v>30</v>
      </c>
      <c r="D105" s="2">
        <v>5</v>
      </c>
      <c r="E105" s="2">
        <v>200</v>
      </c>
      <c r="F105" s="2"/>
      <c r="G105" s="2">
        <v>4</v>
      </c>
      <c r="H105" s="2" t="s">
        <v>201</v>
      </c>
      <c r="I105" s="4"/>
      <c r="M105" s="6" t="s">
        <v>200</v>
      </c>
      <c r="N105" t="str">
        <f t="shared" si="6"/>
        <v>summon demon</v>
      </c>
      <c r="O105" s="7" t="str">
        <f t="shared" si="7"/>
        <v>summon_demon</v>
      </c>
      <c r="P105" t="str">
        <f t="shared" si="8"/>
        <v>summon_demon</v>
      </c>
      <c r="Q105" t="b">
        <f t="shared" si="9"/>
        <v>0</v>
      </c>
      <c r="R105" t="str">
        <f t="shared" si="10"/>
        <v>(non_target_based_spell summon_demon)</v>
      </c>
      <c r="T105" t="s">
        <v>312</v>
      </c>
      <c r="U105">
        <f t="shared" si="11"/>
        <v>103</v>
      </c>
    </row>
    <row r="106" spans="1:21" ht="45">
      <c r="A106" s="14"/>
      <c r="B106" s="4" t="s">
        <v>202</v>
      </c>
      <c r="C106" s="2" t="s">
        <v>142</v>
      </c>
      <c r="D106" s="2">
        <v>5</v>
      </c>
      <c r="E106" s="2">
        <v>200</v>
      </c>
      <c r="F106" s="2"/>
      <c r="G106" s="2">
        <v>10</v>
      </c>
      <c r="H106" s="2"/>
      <c r="I106" s="4"/>
      <c r="M106" s="6" t="s">
        <v>202</v>
      </c>
      <c r="N106" t="str">
        <f t="shared" si="6"/>
        <v>summon forest</v>
      </c>
      <c r="O106" s="7" t="str">
        <f t="shared" si="7"/>
        <v>summon_forest</v>
      </c>
      <c r="P106" t="str">
        <f t="shared" si="8"/>
        <v>summon_forest</v>
      </c>
      <c r="Q106" t="b">
        <f t="shared" si="9"/>
        <v>0</v>
      </c>
      <c r="R106" t="str">
        <f t="shared" si="10"/>
        <v>(non_target_based_spell summon_forest)</v>
      </c>
      <c r="T106" t="s">
        <v>315</v>
      </c>
      <c r="U106">
        <f t="shared" si="11"/>
        <v>104</v>
      </c>
    </row>
    <row r="107" spans="1:21" ht="60">
      <c r="A107" s="2"/>
      <c r="B107" s="3" t="s">
        <v>203</v>
      </c>
      <c r="C107" s="4" t="s">
        <v>30</v>
      </c>
      <c r="D107" s="2">
        <v>7</v>
      </c>
      <c r="E107" s="2">
        <v>200</v>
      </c>
      <c r="F107" s="2"/>
      <c r="G107" s="2">
        <v>6</v>
      </c>
      <c r="H107" s="2" t="s">
        <v>201</v>
      </c>
      <c r="I107" s="4"/>
      <c r="M107" s="6" t="s">
        <v>203</v>
      </c>
      <c r="N107" t="str">
        <f t="shared" si="6"/>
        <v>summon greater demon</v>
      </c>
      <c r="O107" s="7" t="str">
        <f t="shared" si="7"/>
        <v>summon_greater_demon</v>
      </c>
      <c r="P107" t="str">
        <f t="shared" si="8"/>
        <v>summon_greater_demon</v>
      </c>
      <c r="Q107" t="b">
        <f t="shared" si="9"/>
        <v>0</v>
      </c>
      <c r="R107" t="str">
        <f t="shared" si="10"/>
        <v>(non_target_based_spell summon_greater_demon)</v>
      </c>
      <c r="T107" t="s">
        <v>319</v>
      </c>
      <c r="U107">
        <f t="shared" si="11"/>
        <v>105</v>
      </c>
    </row>
    <row r="108" spans="1:21" ht="15" customHeight="1">
      <c r="A108" s="14"/>
      <c r="B108" s="3" t="s">
        <v>204</v>
      </c>
      <c r="C108" s="2" t="s">
        <v>205</v>
      </c>
      <c r="D108" s="2">
        <v>3</v>
      </c>
      <c r="E108" s="2">
        <v>100</v>
      </c>
      <c r="F108" s="2"/>
      <c r="G108" s="2">
        <v>3</v>
      </c>
      <c r="H108" s="2"/>
      <c r="I108" s="4"/>
      <c r="M108" s="6" t="s">
        <v>204</v>
      </c>
      <c r="N108" t="str">
        <f t="shared" si="6"/>
        <v>summon guardian golem</v>
      </c>
      <c r="O108" s="7" t="str">
        <f t="shared" si="7"/>
        <v>summon_guardian_golem</v>
      </c>
      <c r="P108" t="str">
        <f t="shared" si="8"/>
        <v>summon_guardian_golem</v>
      </c>
      <c r="Q108" t="b">
        <f t="shared" si="9"/>
        <v>0</v>
      </c>
      <c r="R108" t="str">
        <f t="shared" si="10"/>
        <v>(non_target_based_spell summon_guardian_golem)</v>
      </c>
      <c r="T108" t="s">
        <v>324</v>
      </c>
      <c r="U108">
        <f t="shared" si="11"/>
        <v>106</v>
      </c>
    </row>
    <row r="109" spans="1:21" ht="75">
      <c r="A109" s="14"/>
      <c r="B109" s="3" t="s">
        <v>206</v>
      </c>
      <c r="C109" s="4" t="s">
        <v>30</v>
      </c>
      <c r="D109" s="2">
        <v>8</v>
      </c>
      <c r="E109" s="2">
        <v>200</v>
      </c>
      <c r="F109" s="2"/>
      <c r="G109" s="2">
        <v>6</v>
      </c>
      <c r="H109" s="2" t="s">
        <v>207</v>
      </c>
      <c r="I109" s="4"/>
      <c r="M109" s="6" t="s">
        <v>206</v>
      </c>
      <c r="N109" t="str">
        <f t="shared" si="6"/>
        <v>summon horrible things</v>
      </c>
      <c r="O109" s="7" t="str">
        <f t="shared" si="7"/>
        <v>summon_horrible_things</v>
      </c>
      <c r="P109" t="str">
        <f t="shared" si="8"/>
        <v>summon_horrible_things</v>
      </c>
      <c r="Q109" t="b">
        <f t="shared" si="9"/>
        <v>0</v>
      </c>
      <c r="R109" t="str">
        <f t="shared" si="10"/>
        <v>(non_target_based_spell summon_horrible_things)</v>
      </c>
      <c r="T109" t="s">
        <v>325</v>
      </c>
      <c r="U109">
        <f t="shared" si="11"/>
        <v>107</v>
      </c>
    </row>
    <row r="110" spans="1:21" ht="30">
      <c r="A110" s="14"/>
      <c r="B110" s="4" t="s">
        <v>208</v>
      </c>
      <c r="C110" s="4" t="s">
        <v>30</v>
      </c>
      <c r="D110" s="2">
        <v>7</v>
      </c>
      <c r="E110" s="2">
        <v>200</v>
      </c>
      <c r="F110" s="2"/>
      <c r="G110" s="2">
        <v>6</v>
      </c>
      <c r="H110" s="2" t="s">
        <v>149</v>
      </c>
      <c r="I110" s="4"/>
      <c r="M110" s="6" t="s">
        <v>208</v>
      </c>
      <c r="N110" t="str">
        <f t="shared" si="6"/>
        <v>summon hydra</v>
      </c>
      <c r="O110" s="7" t="str">
        <f t="shared" si="7"/>
        <v>summon_hydra</v>
      </c>
      <c r="P110" t="str">
        <f t="shared" si="8"/>
        <v>summon_hydra</v>
      </c>
      <c r="Q110" t="b">
        <f t="shared" si="9"/>
        <v>0</v>
      </c>
      <c r="R110" t="str">
        <f t="shared" si="10"/>
        <v>(non_target_based_spell summon_hydra)</v>
      </c>
      <c r="T110" t="s">
        <v>328</v>
      </c>
      <c r="U110">
        <f t="shared" si="11"/>
        <v>108</v>
      </c>
    </row>
    <row r="111" spans="1:21" ht="15" customHeight="1">
      <c r="A111" s="14"/>
      <c r="B111" s="4" t="s">
        <v>209</v>
      </c>
      <c r="C111" s="2" t="s">
        <v>210</v>
      </c>
      <c r="D111" s="2">
        <v>4</v>
      </c>
      <c r="E111" s="2">
        <v>100</v>
      </c>
      <c r="F111" s="2"/>
      <c r="G111" s="2">
        <v>3</v>
      </c>
      <c r="H111" s="2"/>
      <c r="I111" s="4"/>
      <c r="M111" s="6" t="s">
        <v>209</v>
      </c>
      <c r="N111" t="str">
        <f t="shared" si="6"/>
        <v>summon ice beast</v>
      </c>
      <c r="O111" s="7" t="str">
        <f t="shared" si="7"/>
        <v>summon_ice_beast</v>
      </c>
      <c r="P111" t="str">
        <f t="shared" si="8"/>
        <v>summon_ice_beast</v>
      </c>
      <c r="Q111" t="b">
        <f t="shared" si="9"/>
        <v>0</v>
      </c>
      <c r="R111" t="str">
        <f t="shared" si="10"/>
        <v>(non_target_based_spell summon_ice_beast)</v>
      </c>
      <c r="T111" t="s">
        <v>329</v>
      </c>
      <c r="U111">
        <f t="shared" si="11"/>
        <v>109</v>
      </c>
    </row>
    <row r="112" spans="1:21" ht="45">
      <c r="A112" s="14"/>
      <c r="B112" s="4" t="s">
        <v>211</v>
      </c>
      <c r="C112" s="2" t="s">
        <v>212</v>
      </c>
      <c r="D112" s="2">
        <v>4</v>
      </c>
      <c r="E112" s="2">
        <v>100</v>
      </c>
      <c r="F112" s="2">
        <v>2</v>
      </c>
      <c r="G112" s="2">
        <v>2</v>
      </c>
      <c r="H112" s="2"/>
      <c r="I112" s="4"/>
      <c r="M112" s="6" t="s">
        <v>211</v>
      </c>
      <c r="N112" t="str">
        <f t="shared" si="6"/>
        <v>summon lightning spire</v>
      </c>
      <c r="O112" s="7" t="str">
        <f t="shared" si="7"/>
        <v>summon_lightning_spire</v>
      </c>
      <c r="P112" t="str">
        <f t="shared" si="8"/>
        <v>summon_lightning_spire</v>
      </c>
      <c r="Q112" t="b">
        <f t="shared" si="9"/>
        <v>1</v>
      </c>
      <c r="R112" t="str">
        <f t="shared" si="10"/>
        <v>(target_based_spell summon_lightning_spire)</v>
      </c>
      <c r="T112" t="s">
        <v>330</v>
      </c>
      <c r="U112">
        <f t="shared" si="11"/>
        <v>110</v>
      </c>
    </row>
    <row r="113" spans="1:21" ht="45">
      <c r="A113" s="2"/>
      <c r="B113" s="4" t="s">
        <v>213</v>
      </c>
      <c r="C113" s="2" t="s">
        <v>205</v>
      </c>
      <c r="D113" s="2">
        <v>5</v>
      </c>
      <c r="E113" s="2">
        <v>100</v>
      </c>
      <c r="F113" s="2"/>
      <c r="G113" s="2">
        <v>4</v>
      </c>
      <c r="H113" s="2" t="s">
        <v>149</v>
      </c>
      <c r="I113" s="4"/>
      <c r="M113" s="6" t="s">
        <v>213</v>
      </c>
      <c r="N113" t="str">
        <f t="shared" si="6"/>
        <v>summon mana viper</v>
      </c>
      <c r="O113" s="7" t="str">
        <f t="shared" si="7"/>
        <v>summon_mana_viper</v>
      </c>
      <c r="P113" t="str">
        <f t="shared" si="8"/>
        <v>summon_mana_viper</v>
      </c>
      <c r="Q113" t="b">
        <f t="shared" si="9"/>
        <v>0</v>
      </c>
      <c r="R113" t="str">
        <f t="shared" si="10"/>
        <v>(non_target_based_spell summon_mana_viper)</v>
      </c>
      <c r="T113" t="s">
        <v>339</v>
      </c>
      <c r="U113">
        <f t="shared" si="11"/>
        <v>111</v>
      </c>
    </row>
    <row r="114" spans="1:21" ht="45">
      <c r="A114" s="2"/>
      <c r="B114" s="4" t="s">
        <v>214</v>
      </c>
      <c r="C114" s="4" t="s">
        <v>30</v>
      </c>
      <c r="D114" s="2">
        <v>1</v>
      </c>
      <c r="E114" s="2">
        <v>25</v>
      </c>
      <c r="F114" s="2"/>
      <c r="G114" s="2">
        <v>1</v>
      </c>
      <c r="H114" s="2"/>
      <c r="I114" s="4"/>
      <c r="M114" s="6" t="s">
        <v>214</v>
      </c>
      <c r="N114" t="str">
        <f t="shared" si="6"/>
        <v>summon small mammal</v>
      </c>
      <c r="O114" s="7" t="str">
        <f t="shared" si="7"/>
        <v>summon_small_mammal</v>
      </c>
      <c r="P114" t="str">
        <f t="shared" si="8"/>
        <v>summon_small_mammal</v>
      </c>
      <c r="Q114" t="b">
        <f t="shared" si="9"/>
        <v>0</v>
      </c>
      <c r="R114" t="str">
        <f t="shared" si="10"/>
        <v>(non_target_based_spell summon_small_mammal)</v>
      </c>
      <c r="T114" t="s">
        <v>343</v>
      </c>
      <c r="U114">
        <f t="shared" si="11"/>
        <v>112</v>
      </c>
    </row>
    <row r="115" spans="1:21" ht="45">
      <c r="A115" s="2"/>
      <c r="B115" s="4" t="s">
        <v>215</v>
      </c>
      <c r="C115" s="2" t="s">
        <v>216</v>
      </c>
      <c r="D115" s="2">
        <v>2</v>
      </c>
      <c r="E115" s="2">
        <v>100</v>
      </c>
      <c r="F115" s="2"/>
      <c r="G115" s="2">
        <v>2</v>
      </c>
      <c r="H115" s="2" t="s">
        <v>217</v>
      </c>
      <c r="I115" s="4"/>
      <c r="M115" s="6" t="s">
        <v>215</v>
      </c>
      <c r="N115" t="str">
        <f t="shared" si="6"/>
        <v>swiftness</v>
      </c>
      <c r="O115" s="7" t="str">
        <f t="shared" si="7"/>
        <v>swiftness</v>
      </c>
      <c r="P115" t="str">
        <f t="shared" si="8"/>
        <v>swiftness</v>
      </c>
      <c r="Q115" t="b">
        <f t="shared" si="9"/>
        <v>0</v>
      </c>
      <c r="R115" t="str">
        <f t="shared" si="10"/>
        <v>(non_target_based_spell swiftness)</v>
      </c>
      <c r="T115" t="s">
        <v>344</v>
      </c>
      <c r="U115">
        <f t="shared" si="11"/>
        <v>113</v>
      </c>
    </row>
    <row r="116" spans="1:21" ht="150">
      <c r="A116" s="2"/>
      <c r="B116" s="3" t="s">
        <v>218</v>
      </c>
      <c r="C116" s="4" t="s">
        <v>27</v>
      </c>
      <c r="D116" s="2">
        <v>3</v>
      </c>
      <c r="E116" s="2">
        <v>200</v>
      </c>
      <c r="F116" s="2" t="s">
        <v>17</v>
      </c>
      <c r="G116" s="2">
        <v>3</v>
      </c>
      <c r="H116" s="2" t="s">
        <v>219</v>
      </c>
      <c r="I116" s="4"/>
      <c r="M116" s="6" t="s">
        <v>218</v>
      </c>
      <c r="N116" t="str">
        <f t="shared" si="6"/>
        <v>teleport other</v>
      </c>
      <c r="O116" s="7" t="str">
        <f t="shared" si="7"/>
        <v>teleport_other</v>
      </c>
      <c r="P116" t="str">
        <f t="shared" si="8"/>
        <v>teleport_other</v>
      </c>
      <c r="Q116" t="b">
        <f t="shared" si="9"/>
        <v>1</v>
      </c>
      <c r="R116" t="str">
        <f t="shared" si="10"/>
        <v>(target_based_spell teleport_other)</v>
      </c>
      <c r="T116" t="s">
        <v>345</v>
      </c>
      <c r="U116">
        <f t="shared" si="11"/>
        <v>114</v>
      </c>
    </row>
    <row r="117" spans="1:21" ht="15" customHeight="1">
      <c r="A117" s="14"/>
      <c r="B117" s="4" t="s">
        <v>220</v>
      </c>
      <c r="C117" s="4" t="s">
        <v>16</v>
      </c>
      <c r="D117" s="2">
        <v>9</v>
      </c>
      <c r="E117" s="2">
        <v>200</v>
      </c>
      <c r="F117" s="2">
        <v>5</v>
      </c>
      <c r="G117" s="2">
        <v>15</v>
      </c>
      <c r="H117" s="2" t="s">
        <v>53</v>
      </c>
      <c r="I117" s="4"/>
      <c r="M117" s="6" t="s">
        <v>220</v>
      </c>
      <c r="N117" t="str">
        <f t="shared" si="6"/>
        <v>tornado</v>
      </c>
      <c r="O117" s="7" t="str">
        <f t="shared" si="7"/>
        <v>tornado</v>
      </c>
      <c r="P117" t="str">
        <f t="shared" si="8"/>
        <v>tornado</v>
      </c>
      <c r="Q117" t="b">
        <f t="shared" si="9"/>
        <v>1</v>
      </c>
      <c r="R117" t="str">
        <f t="shared" si="10"/>
        <v>(target_based_spell tornado)</v>
      </c>
      <c r="T117" t="s">
        <v>346</v>
      </c>
      <c r="U117">
        <f t="shared" si="11"/>
        <v>115</v>
      </c>
    </row>
    <row r="118" spans="1:21" ht="105">
      <c r="A118" s="14"/>
      <c r="B118" s="4" t="s">
        <v>221</v>
      </c>
      <c r="C118" s="4" t="s">
        <v>49</v>
      </c>
      <c r="D118" s="2">
        <v>3</v>
      </c>
      <c r="E118" s="2">
        <v>100</v>
      </c>
      <c r="F118" s="2" t="s">
        <v>17</v>
      </c>
      <c r="G118" s="2">
        <v>3</v>
      </c>
      <c r="H118" s="2" t="s">
        <v>14</v>
      </c>
      <c r="I118" s="4"/>
      <c r="M118" s="6" t="s">
        <v>221</v>
      </c>
      <c r="N118" t="str">
        <f t="shared" si="6"/>
        <v>tukima's dance</v>
      </c>
      <c r="O118" s="7" t="str">
        <f t="shared" si="7"/>
        <v>tukima's_dance</v>
      </c>
      <c r="P118" t="str">
        <f t="shared" si="8"/>
        <v>tukimas_dance</v>
      </c>
      <c r="Q118" t="b">
        <f t="shared" si="9"/>
        <v>1</v>
      </c>
      <c r="R118" t="str">
        <f t="shared" si="10"/>
        <v>(target_based_spell tukimas_dance)</v>
      </c>
      <c r="T118" t="s">
        <v>347</v>
      </c>
      <c r="U118">
        <f t="shared" si="11"/>
        <v>116</v>
      </c>
    </row>
    <row r="119" spans="1:21" ht="90">
      <c r="A119" s="2"/>
      <c r="B119" s="3" t="s">
        <v>222</v>
      </c>
      <c r="C119" s="4" t="s">
        <v>13</v>
      </c>
      <c r="D119" s="2">
        <v>3</v>
      </c>
      <c r="E119" s="2">
        <v>200</v>
      </c>
      <c r="F119" s="2">
        <v>1</v>
      </c>
      <c r="G119" s="2">
        <v>3</v>
      </c>
      <c r="H119" s="2" t="s">
        <v>223</v>
      </c>
      <c r="I119" s="4"/>
      <c r="M119" s="6" t="s">
        <v>222</v>
      </c>
      <c r="N119" t="str">
        <f t="shared" si="6"/>
        <v>vampiric draining</v>
      </c>
      <c r="O119" s="7" t="str">
        <f t="shared" si="7"/>
        <v>vampiric_draining</v>
      </c>
      <c r="P119" t="str">
        <f t="shared" si="8"/>
        <v>vampiric_draining</v>
      </c>
      <c r="Q119" t="b">
        <f t="shared" si="9"/>
        <v>1</v>
      </c>
      <c r="R119" t="str">
        <f t="shared" si="10"/>
        <v>(target_based_spell vampiric_draining)</v>
      </c>
      <c r="U119">
        <f t="shared" si="11"/>
        <v>117</v>
      </c>
    </row>
    <row r="120" spans="1:21" ht="90">
      <c r="A120" s="2"/>
      <c r="B120" s="4" t="s">
        <v>224</v>
      </c>
      <c r="C120" s="2" t="s">
        <v>225</v>
      </c>
      <c r="D120" s="2">
        <v>5</v>
      </c>
      <c r="E120" s="2">
        <v>200</v>
      </c>
      <c r="F120" s="2" t="s">
        <v>17</v>
      </c>
      <c r="G120" s="2">
        <v>15</v>
      </c>
      <c r="H120" s="2" t="s">
        <v>226</v>
      </c>
      <c r="I120" s="4"/>
      <c r="M120" s="6" t="s">
        <v>224</v>
      </c>
      <c r="N120" t="str">
        <f t="shared" si="6"/>
        <v>yara's violent unravelling</v>
      </c>
      <c r="O120" s="7" t="str">
        <f t="shared" si="7"/>
        <v>yara's_violent_unravelling</v>
      </c>
      <c r="P120" t="str">
        <f t="shared" si="8"/>
        <v>yaras_violent_unravelling</v>
      </c>
      <c r="Q120" t="b">
        <f t="shared" si="9"/>
        <v>1</v>
      </c>
      <c r="R120" t="str">
        <f t="shared" si="10"/>
        <v>(target_based_spell yaras_violent_unravelling)</v>
      </c>
      <c r="U120">
        <f t="shared" si="11"/>
        <v>118</v>
      </c>
    </row>
    <row r="121" spans="1:21" ht="15" customHeight="1">
      <c r="A121" s="14"/>
      <c r="B121" s="4"/>
      <c r="C121" s="2"/>
      <c r="D121" s="2"/>
      <c r="E121" s="2"/>
      <c r="F121" s="2"/>
      <c r="G121" s="2"/>
      <c r="H121" s="2"/>
      <c r="I121" s="4"/>
      <c r="M121" s="4"/>
    </row>
    <row r="122" spans="1:21">
      <c r="A122" s="14"/>
      <c r="I122" s="4"/>
      <c r="M122" s="4"/>
    </row>
    <row r="123" spans="1:21" ht="15" customHeight="1">
      <c r="A123" s="14"/>
      <c r="I123" s="4"/>
      <c r="M123" s="4"/>
    </row>
    <row r="124" spans="1:21">
      <c r="A124" s="14"/>
      <c r="I124" s="4"/>
      <c r="M124" s="4"/>
    </row>
    <row r="125" spans="1:21" ht="15" customHeight="1">
      <c r="A125" s="14"/>
      <c r="I125" s="4"/>
      <c r="M125" s="4"/>
    </row>
    <row r="126" spans="1:21">
      <c r="A126" s="14"/>
      <c r="I126" s="4"/>
      <c r="M126" s="4"/>
    </row>
    <row r="127" spans="1:21">
      <c r="A127" s="14"/>
      <c r="I127" s="4"/>
      <c r="M127" s="4"/>
    </row>
    <row r="128" spans="1:21" ht="15" customHeight="1">
      <c r="A128" s="14"/>
      <c r="I128" s="4"/>
      <c r="M128" s="4"/>
    </row>
    <row r="129" spans="1:13">
      <c r="A129" s="14"/>
      <c r="I129" s="4"/>
      <c r="M129" s="4"/>
    </row>
    <row r="130" spans="1:13" ht="15" customHeight="1">
      <c r="A130" s="14"/>
      <c r="I130" s="4"/>
      <c r="M130" s="4"/>
    </row>
    <row r="131" spans="1:13">
      <c r="A131" s="14"/>
      <c r="I131" s="4"/>
      <c r="M131" s="4"/>
    </row>
    <row r="132" spans="1:13" ht="15" customHeight="1">
      <c r="A132" s="14"/>
      <c r="I132" s="4"/>
      <c r="M132" s="4"/>
    </row>
    <row r="133" spans="1:13">
      <c r="A133" s="14"/>
      <c r="I133" s="4"/>
      <c r="M133" s="4"/>
    </row>
    <row r="134" spans="1:13" ht="15" customHeight="1">
      <c r="A134" s="14"/>
      <c r="I134" s="4"/>
      <c r="M134" s="4"/>
    </row>
    <row r="135" spans="1:13">
      <c r="A135" s="14"/>
      <c r="I135" s="4"/>
      <c r="M135" s="4"/>
    </row>
    <row r="136" spans="1:13">
      <c r="A136" s="2"/>
      <c r="I136" s="4"/>
      <c r="M136" s="4"/>
    </row>
    <row r="137" spans="1:13">
      <c r="A137" s="2"/>
      <c r="I137" s="4"/>
      <c r="M137" s="4"/>
    </row>
    <row r="138" spans="1:13" ht="15" customHeight="1">
      <c r="A138" s="14"/>
      <c r="I138" s="4"/>
      <c r="M138" s="4"/>
    </row>
    <row r="139" spans="1:13">
      <c r="A139" s="14"/>
      <c r="I139" s="4"/>
      <c r="M139" s="4"/>
    </row>
    <row r="140" spans="1:13">
      <c r="A140" s="14"/>
      <c r="I140" s="4"/>
      <c r="M140" s="4"/>
    </row>
    <row r="141" spans="1:13">
      <c r="A141" s="14"/>
      <c r="I141" s="4"/>
      <c r="M141" s="4"/>
    </row>
    <row r="142" spans="1:13">
      <c r="A142" s="2"/>
      <c r="I142" s="4"/>
      <c r="M142" s="4"/>
    </row>
    <row r="143" spans="1:13" ht="15" customHeight="1">
      <c r="A143" s="14"/>
      <c r="I143" s="4"/>
      <c r="M143" s="4"/>
    </row>
    <row r="144" spans="1:13">
      <c r="A144" s="14"/>
      <c r="I144" s="4"/>
      <c r="M144" s="4"/>
    </row>
    <row r="145" spans="1:13" ht="15" customHeight="1">
      <c r="A145" s="14"/>
      <c r="I145" s="4"/>
      <c r="M145" s="4"/>
    </row>
    <row r="146" spans="1:13">
      <c r="A146" s="14"/>
      <c r="I146" s="4"/>
      <c r="M146" s="4"/>
    </row>
    <row r="147" spans="1:13">
      <c r="A147" s="14"/>
      <c r="I147" s="4"/>
      <c r="M147" s="4"/>
    </row>
    <row r="148" spans="1:13" ht="15" customHeight="1">
      <c r="A148" s="14"/>
      <c r="I148" s="4"/>
      <c r="M148" s="4"/>
    </row>
    <row r="149" spans="1:13">
      <c r="A149" s="14"/>
      <c r="I149" s="4"/>
      <c r="M149" s="4"/>
    </row>
    <row r="150" spans="1:13" ht="45" customHeight="1">
      <c r="A150" s="14"/>
      <c r="I150" s="4"/>
      <c r="M150" s="4"/>
    </row>
    <row r="151" spans="1:13">
      <c r="A151" s="14"/>
      <c r="I151" s="4"/>
      <c r="M151" s="4"/>
    </row>
    <row r="152" spans="1:13">
      <c r="A152" s="2"/>
      <c r="I152" s="4"/>
      <c r="M152" s="4"/>
    </row>
    <row r="153" spans="1:13">
      <c r="A153" s="2"/>
      <c r="I153" s="4"/>
      <c r="M153" s="4"/>
    </row>
    <row r="154" spans="1:13">
      <c r="A154" s="2"/>
      <c r="I154" s="4"/>
      <c r="M154" s="4"/>
    </row>
    <row r="155" spans="1:13">
      <c r="A155" s="2"/>
      <c r="I155" s="4"/>
      <c r="M155" s="4"/>
    </row>
    <row r="156" spans="1:13">
      <c r="A156" s="2"/>
      <c r="I156" s="4"/>
      <c r="M156" s="4"/>
    </row>
    <row r="157" spans="1:13" ht="15" customHeight="1">
      <c r="A157" s="14"/>
      <c r="I157" s="4"/>
      <c r="M157" s="4"/>
    </row>
    <row r="158" spans="1:13">
      <c r="A158" s="14"/>
      <c r="I158" s="4"/>
      <c r="M158" s="4"/>
    </row>
    <row r="159" spans="1:13" ht="15" customHeight="1">
      <c r="A159" s="14"/>
      <c r="I159" s="4"/>
      <c r="M159" s="4"/>
    </row>
    <row r="160" spans="1:13">
      <c r="A160" s="14"/>
      <c r="I160" s="4"/>
      <c r="M160" s="4"/>
    </row>
    <row r="161" spans="1:13">
      <c r="A161" s="2"/>
      <c r="I161" s="4"/>
      <c r="M161" s="4"/>
    </row>
    <row r="162" spans="1:13">
      <c r="A162" s="2"/>
      <c r="I162" s="4"/>
      <c r="M162" s="4"/>
    </row>
    <row r="163" spans="1:13">
      <c r="A163" s="2"/>
      <c r="I163" s="4"/>
      <c r="M163" s="4"/>
    </row>
    <row r="164" spans="1:13" ht="15" customHeight="1">
      <c r="A164" s="14"/>
      <c r="I164" s="4"/>
      <c r="M164" s="4"/>
    </row>
    <row r="165" spans="1:13">
      <c r="A165" s="14"/>
      <c r="I165" s="4"/>
      <c r="M165" s="4"/>
    </row>
    <row r="166" spans="1:13" ht="15" customHeight="1">
      <c r="A166" s="14"/>
      <c r="I166" s="4"/>
      <c r="M166" s="4"/>
    </row>
    <row r="167" spans="1:13">
      <c r="A167" s="14"/>
      <c r="I167" s="4"/>
      <c r="M167" s="4"/>
    </row>
    <row r="168" spans="1:13">
      <c r="A168" s="2"/>
      <c r="I168" s="4"/>
      <c r="M168" s="4"/>
    </row>
    <row r="169" spans="1:13" ht="15" customHeight="1">
      <c r="A169" s="14"/>
      <c r="I169" s="4"/>
      <c r="M169" s="4"/>
    </row>
    <row r="170" spans="1:13">
      <c r="A170" s="14"/>
      <c r="I170" s="4"/>
      <c r="M170" s="4"/>
    </row>
    <row r="171" spans="1:13">
      <c r="A171" s="2"/>
      <c r="I171" s="4"/>
      <c r="M171" s="4"/>
    </row>
    <row r="172" spans="1:13">
      <c r="A172" s="2"/>
      <c r="I172" s="4"/>
      <c r="M172" s="4"/>
    </row>
    <row r="173" spans="1:13">
      <c r="A173" s="2"/>
      <c r="I173" s="4"/>
      <c r="M173" s="4"/>
    </row>
    <row r="174" spans="1:13" ht="15" customHeight="1">
      <c r="A174" s="14"/>
      <c r="I174" s="4"/>
      <c r="M174" s="4"/>
    </row>
    <row r="175" spans="1:13">
      <c r="A175" s="14"/>
      <c r="I175" s="4"/>
      <c r="M175" s="4"/>
    </row>
    <row r="176" spans="1:13" ht="15" customHeight="1">
      <c r="A176" s="14"/>
      <c r="I176" s="4"/>
      <c r="M176" s="4"/>
    </row>
    <row r="177" spans="1:13">
      <c r="A177" s="14"/>
      <c r="I177" s="4"/>
      <c r="M177" s="4"/>
    </row>
    <row r="178" spans="1:13">
      <c r="A178" s="14"/>
      <c r="I178" s="4"/>
      <c r="M178" s="4"/>
    </row>
    <row r="179" spans="1:13" ht="15" customHeight="1">
      <c r="A179" s="14"/>
      <c r="I179" s="4"/>
      <c r="M179" s="4"/>
    </row>
    <row r="180" spans="1:13">
      <c r="A180" s="14"/>
      <c r="I180" s="4"/>
      <c r="M180" s="4"/>
    </row>
    <row r="181" spans="1:13" ht="15" customHeight="1">
      <c r="A181" s="14"/>
      <c r="I181" s="4"/>
      <c r="M181" s="4"/>
    </row>
    <row r="182" spans="1:13">
      <c r="A182" s="14"/>
      <c r="I182" s="4"/>
      <c r="M182" s="4"/>
    </row>
    <row r="183" spans="1:13" ht="15" customHeight="1">
      <c r="A183" s="14"/>
      <c r="I183" s="4"/>
      <c r="M183" s="4"/>
    </row>
    <row r="184" spans="1:13">
      <c r="A184" s="14"/>
      <c r="I184" s="4"/>
      <c r="M184" s="4"/>
    </row>
    <row r="185" spans="1:13" ht="15" customHeight="1">
      <c r="A185" s="14"/>
      <c r="I185" s="4"/>
      <c r="M185" s="4"/>
    </row>
    <row r="186" spans="1:13">
      <c r="A186" s="14"/>
      <c r="I186" s="4"/>
      <c r="M186" s="4"/>
    </row>
    <row r="187" spans="1:13">
      <c r="A187" s="2"/>
      <c r="I187" s="4"/>
      <c r="M187" s="4"/>
    </row>
    <row r="188" spans="1:13" ht="15" customHeight="1">
      <c r="A188" s="14"/>
      <c r="I188" s="4"/>
      <c r="M188" s="4"/>
    </row>
    <row r="189" spans="1:13">
      <c r="A189" s="14"/>
      <c r="I189" s="4"/>
      <c r="M189" s="4"/>
    </row>
    <row r="190" spans="1:13" ht="60" customHeight="1">
      <c r="A190" s="14"/>
      <c r="I190" s="4"/>
      <c r="M190" s="4"/>
    </row>
    <row r="191" spans="1:13">
      <c r="A191" s="14"/>
      <c r="I191" s="4"/>
      <c r="M191" s="4"/>
    </row>
    <row r="192" spans="1:13">
      <c r="A192" s="2"/>
      <c r="I192" s="4"/>
      <c r="M192" s="4"/>
    </row>
    <row r="193" spans="1:13" ht="45" customHeight="1">
      <c r="A193" s="14"/>
      <c r="I193" s="4"/>
      <c r="M193" s="4"/>
    </row>
    <row r="194" spans="1:13">
      <c r="A194" s="14"/>
      <c r="I194" s="4"/>
      <c r="M194" s="4"/>
    </row>
  </sheetData>
  <sortState xmlns:xlrd2="http://schemas.microsoft.com/office/spreadsheetml/2017/richdata2" ref="T1:T232">
    <sortCondition ref="T1:T232"/>
  </sortState>
  <mergeCells count="68">
    <mergeCell ref="M1:M2"/>
    <mergeCell ref="A193:A194"/>
    <mergeCell ref="A190:A191"/>
    <mergeCell ref="A188:A189"/>
    <mergeCell ref="A185:A186"/>
    <mergeCell ref="A183:A184"/>
    <mergeCell ref="A181:A182"/>
    <mergeCell ref="A179:A180"/>
    <mergeCell ref="A176:A178"/>
    <mergeCell ref="A174:A175"/>
    <mergeCell ref="A169:A170"/>
    <mergeCell ref="A166:A167"/>
    <mergeCell ref="A164:A165"/>
    <mergeCell ref="A159:A160"/>
    <mergeCell ref="A157:A158"/>
    <mergeCell ref="A150:A151"/>
    <mergeCell ref="A148:A149"/>
    <mergeCell ref="A145:A147"/>
    <mergeCell ref="A143:A144"/>
    <mergeCell ref="A140:A141"/>
    <mergeCell ref="A138:A139"/>
    <mergeCell ref="A134:A135"/>
    <mergeCell ref="A132:A133"/>
    <mergeCell ref="A130:A131"/>
    <mergeCell ref="A128:A129"/>
    <mergeCell ref="A125:A127"/>
    <mergeCell ref="A123:A124"/>
    <mergeCell ref="A121:A122"/>
    <mergeCell ref="A117:A118"/>
    <mergeCell ref="A111:A112"/>
    <mergeCell ref="A108:A110"/>
    <mergeCell ref="A105:A106"/>
    <mergeCell ref="A103:A104"/>
    <mergeCell ref="A101:A102"/>
    <mergeCell ref="A98:A99"/>
    <mergeCell ref="A96:A97"/>
    <mergeCell ref="A92:A93"/>
    <mergeCell ref="A90:A91"/>
    <mergeCell ref="A88:A89"/>
    <mergeCell ref="A86:A87"/>
    <mergeCell ref="A82:A83"/>
    <mergeCell ref="A79:A81"/>
    <mergeCell ref="A77:A78"/>
    <mergeCell ref="A75:A76"/>
    <mergeCell ref="A70:A72"/>
    <mergeCell ref="A66:A67"/>
    <mergeCell ref="A63:A64"/>
    <mergeCell ref="A61:A62"/>
    <mergeCell ref="A57:A58"/>
    <mergeCell ref="A55:A56"/>
    <mergeCell ref="A52:A53"/>
    <mergeCell ref="A44:A45"/>
    <mergeCell ref="A42:A43"/>
    <mergeCell ref="A39:A41"/>
    <mergeCell ref="A35:A37"/>
    <mergeCell ref="A32:A33"/>
    <mergeCell ref="A28:A30"/>
    <mergeCell ref="A26:A27"/>
    <mergeCell ref="A24:A25"/>
    <mergeCell ref="A22:A23"/>
    <mergeCell ref="A19:A20"/>
    <mergeCell ref="A17:A18"/>
    <mergeCell ref="A12:A13"/>
    <mergeCell ref="A10:A11"/>
    <mergeCell ref="A8:A9"/>
    <mergeCell ref="I1:I2"/>
    <mergeCell ref="A6:A7"/>
    <mergeCell ref="A1:A2"/>
  </mergeCells>
  <hyperlinks>
    <hyperlink ref="B3" r:id="rId1" tooltip="Absolute Zero" display="http://crawl.chaosforge.org/Absolute_Zero" xr:uid="{0B7D80AD-41C3-4378-86E9-351B477A2B9F}"/>
    <hyperlink ref="C3" r:id="rId2" tooltip="Ice Magic" display="http://crawl.chaosforge.org/Ice_Magic" xr:uid="{0D268C67-77FD-47EE-A5C2-F80DAE6FA00F}"/>
    <hyperlink ref="B4" r:id="rId3" tooltip="Agony" display="http://crawl.chaosforge.org/Agony" xr:uid="{C4821F57-2CD7-412D-95CC-45CDA590C895}"/>
    <hyperlink ref="C4" r:id="rId4" tooltip="Necromancy" display="http://crawl.chaosforge.org/Necromancy" xr:uid="{39C43F3F-6A53-4B94-8D02-C8575157DF29}"/>
    <hyperlink ref="B5" r:id="rId5" tooltip="Airstrike" display="http://crawl.chaosforge.org/Airstrike" xr:uid="{9EE06ACA-3725-493C-B58A-8D56FAC5DD90}"/>
    <hyperlink ref="C5" r:id="rId6" tooltip="Air Magic" display="http://crawl.chaosforge.org/Air_Magic" xr:uid="{E3BAC24D-B721-48BA-BD18-4F0A12BD0369}"/>
    <hyperlink ref="B6" r:id="rId7" tooltip="Alistair's Intoxication" display="http://crawl.chaosforge.org/Alistair%27s_Intoxication" xr:uid="{033BDDCC-0EFC-4642-B110-E91DFFC84ABE}"/>
    <hyperlink ref="B7" r:id="rId8" tooltip="Animate Dead" display="http://crawl.chaosforge.org/Animate_Dead" xr:uid="{9D7F5D7E-8D09-4F41-8ECA-4BD30C713386}"/>
    <hyperlink ref="C7" r:id="rId9" tooltip="Necromancy" display="http://crawl.chaosforge.org/Necromancy" xr:uid="{46709DCB-71B4-4CA7-8C9C-2C2290F3E662}"/>
    <hyperlink ref="B8" r:id="rId10" tooltip="Animate Skeleton" display="http://crawl.chaosforge.org/Animate_Skeleton" xr:uid="{CC3598AE-E587-41C3-99C4-A6D2894D0629}"/>
    <hyperlink ref="C8" r:id="rId11" tooltip="Necromancy" display="http://crawl.chaosforge.org/Necromancy" xr:uid="{44CD3E1D-B896-49CB-93FC-F8D5BAD7B957}"/>
    <hyperlink ref="B9" r:id="rId12" tooltip="Apportation" display="http://crawl.chaosforge.org/Apportation" xr:uid="{A0CB5802-5B53-4F1F-AB11-94EB67F6DCF0}"/>
    <hyperlink ref="C9" r:id="rId13" tooltip="Translocations" display="http://crawl.chaosforge.org/Translocations" xr:uid="{E43C1C0F-7993-4E1B-AA67-31AC2E9350C3}"/>
    <hyperlink ref="B10" r:id="rId14" tooltip="Aura of Abjuration" display="http://crawl.chaosforge.org/Aura_of_Abjuration" xr:uid="{ABCCEEAD-B0CE-42DF-A719-6D8473025E54}"/>
    <hyperlink ref="C10" r:id="rId15" tooltip="Summonings" display="http://crawl.chaosforge.org/Summonings" xr:uid="{7F3B6F55-B985-40F8-A5B1-7EE3F3EF3495}"/>
    <hyperlink ref="B11" r:id="rId16" tooltip="Beastly Appendage" display="http://crawl.chaosforge.org/Beastly_Appendage" xr:uid="{957539C2-0557-432E-84D7-C8DC7FA8ECEA}"/>
    <hyperlink ref="C11" r:id="rId17" tooltip="Transmutations" display="http://crawl.chaosforge.org/Transmutations" xr:uid="{7251E876-99FE-4A04-B5CF-CB318682ED59}"/>
    <hyperlink ref="B12" r:id="rId18" tooltip="Blade Hands" display="http://crawl.chaosforge.org/Blade_Hands" xr:uid="{225444AB-57BB-4CD7-AC6D-E64C096EF780}"/>
    <hyperlink ref="C12" r:id="rId19" tooltip="Transmutations" display="http://crawl.chaosforge.org/Transmutations" xr:uid="{6026FE4A-CD6D-4802-BA10-979B6BF70775}"/>
    <hyperlink ref="B13" r:id="rId20" tooltip="Blink" display="http://crawl.chaosforge.org/Blink" xr:uid="{9DC727FC-41FA-486B-8A8D-7E772C271680}"/>
    <hyperlink ref="C13" r:id="rId21" tooltip="Translocations" display="http://crawl.chaosforge.org/Translocations" xr:uid="{9B254BF4-5626-475D-AB1B-B6FB3F73A340}"/>
    <hyperlink ref="B14" r:id="rId22" tooltip="Bolt of Magma" display="http://crawl.chaosforge.org/Bolt_of_Magma" xr:uid="{33FC7A75-C58E-4454-90E2-18E5FC8100B0}"/>
    <hyperlink ref="B15" r:id="rId23" tooltip="Borgnjor's Revivification" display="http://crawl.chaosforge.org/Borgnjor%27s_Revivification" xr:uid="{DB8A32A2-647F-460C-80C0-F4900774EBE8}"/>
    <hyperlink ref="C15" r:id="rId24" tooltip="Necromancy" display="http://crawl.chaosforge.org/Necromancy" xr:uid="{61DBFC05-BE92-49AB-BE15-3033865EC9C0}"/>
    <hyperlink ref="B16" r:id="rId25" tooltip="Borgnjor's Vile Clutch" display="http://crawl.chaosforge.org/Borgnjor%27s_Vile_Clutch" xr:uid="{FE62A35D-8568-43DD-BCEE-C7A6AD18328D}"/>
    <hyperlink ref="B17" r:id="rId26" tooltip="Call Canine Familiar" display="http://crawl.chaosforge.org/Call_Canine_Familiar" xr:uid="{EED1DC35-B745-4930-86CC-34072264D664}"/>
    <hyperlink ref="C17" r:id="rId27" tooltip="Summonings" display="http://crawl.chaosforge.org/Summonings" xr:uid="{46BFEECD-6CCB-4A26-9EE9-7557A9F93D69}"/>
    <hyperlink ref="B18" r:id="rId28" tooltip="Call Imp" display="http://crawl.chaosforge.org/Call_Imp" xr:uid="{FAC8CA72-3FF7-41E8-BFF0-14E4F4667A8B}"/>
    <hyperlink ref="C18" r:id="rId29" tooltip="Summonings" display="http://crawl.chaosforge.org/Summonings" xr:uid="{E0651F72-7236-4DB2-92CD-C3E7DB521D1F}"/>
    <hyperlink ref="B19" r:id="rId30" tooltip="Cause Fear" display="http://crawl.chaosforge.org/Cause_Fear" xr:uid="{B6C586EC-A644-4B89-B616-5A919DDE7AA3}"/>
    <hyperlink ref="C19" r:id="rId31" tooltip="Hexes" display="http://crawl.chaosforge.org/Hexes" xr:uid="{4E1C7EAC-3D21-45F3-9584-393DE27DE661}"/>
    <hyperlink ref="B20" r:id="rId32" tooltip="Chain Lightning" display="http://crawl.chaosforge.org/Chain_Lightning" xr:uid="{1D168938-7862-4B66-A42B-814FDD323F23}"/>
    <hyperlink ref="B21" r:id="rId33" tooltip="Confusing Touch" display="http://crawl.chaosforge.org/Confusing_Touch" xr:uid="{785C5A54-C582-4C1C-92A3-9D77F22207EE}"/>
    <hyperlink ref="C21" r:id="rId34" tooltip="Hexes" display="http://crawl.chaosforge.org/Hexes" xr:uid="{62939122-3052-4883-BD0B-6E000CBEA34F}"/>
    <hyperlink ref="B22" r:id="rId35" tooltip="Conjure Ball Lightning" display="http://crawl.chaosforge.org/Conjure_Ball_Lightning" xr:uid="{66BFBEDF-EAF8-4429-ACE3-E1977FD9714E}"/>
    <hyperlink ref="B23" r:id="rId36" tooltip="Conjure Flame" display="http://crawl.chaosforge.org/Conjure_Flame" xr:uid="{D7A4711C-F3CF-4C90-9DE6-BFBBDCDB009B}"/>
    <hyperlink ref="B24" r:id="rId37" tooltip="Controlled Blink" display="http://crawl.chaosforge.org/Controlled_Blink" xr:uid="{35D60CA3-D6FB-480C-90DC-C39413A7735B}"/>
    <hyperlink ref="C24" r:id="rId38" tooltip="Translocations" display="http://crawl.chaosforge.org/Translocations" xr:uid="{D02ED8C9-8A54-4B3B-9CAF-9294D56C8683}"/>
    <hyperlink ref="B25" r:id="rId39" tooltip="Corona" display="http://crawl.chaosforge.org/Corona" xr:uid="{985BE90C-2492-4817-9910-66A22F59A947}"/>
    <hyperlink ref="C25" r:id="rId40" tooltip="Hexes" display="http://crawl.chaosforge.org/Hexes" xr:uid="{24C0463E-7BC1-4E09-81FB-19C74CDAF301}"/>
    <hyperlink ref="B26" r:id="rId41" tooltip="Corpse Rot" display="http://crawl.chaosforge.org/Corpse_Rot" xr:uid="{CBE5EA97-22CE-452E-8DEF-75FCF3E7270B}"/>
    <hyperlink ref="C26" r:id="rId42" tooltip="Necromancy" display="http://crawl.chaosforge.org/Necromancy" xr:uid="{F6A85FE4-0933-4E98-B192-19992635B292}"/>
    <hyperlink ref="B27" r:id="rId43" tooltip="Dazzling Flash" display="http://crawl.chaosforge.org/Dazzling_Flash" xr:uid="{AAAB14D0-0BED-4A9B-8DEE-68B8BB1F3FA3}"/>
    <hyperlink ref="B28" r:id="rId44" tooltip="Death Channel" display="http://crawl.chaosforge.org/Death_Channel" xr:uid="{14201DE7-3223-42F1-8C8C-9C041A062683}"/>
    <hyperlink ref="C28" r:id="rId45" tooltip="Necromancy" display="http://crawl.chaosforge.org/Necromancy" xr:uid="{4D2F25B5-63F6-4358-9F89-667EB4E5A34A}"/>
    <hyperlink ref="B29" r:id="rId46" tooltip="Death's Door" display="http://crawl.chaosforge.org/Death%27s_Door" xr:uid="{66E7C200-B2C4-4E84-AF7C-450F0707FB99}"/>
    <hyperlink ref="B30" r:id="rId47" tooltip="Discord" display="http://crawl.chaosforge.org/Discord" xr:uid="{884CE150-2231-4A95-92CE-7688E425CA94}"/>
    <hyperlink ref="C30" r:id="rId48" tooltip="Hexes" display="http://crawl.chaosforge.org/Hexes" xr:uid="{87D4F616-54D9-47BF-9B62-5D1FC5C481BD}"/>
    <hyperlink ref="B31" r:id="rId49" tooltip="Disjunction" display="http://crawl.chaosforge.org/Disjunction" xr:uid="{DB473A46-35E5-4F6C-8649-09D3DE551668}"/>
    <hyperlink ref="C31" r:id="rId50" tooltip="Translocations" display="http://crawl.chaosforge.org/Translocations" xr:uid="{FBD65105-D287-48C2-974A-1E9C294B9441}"/>
    <hyperlink ref="B32" r:id="rId51" tooltip="Dispel Undead" display="http://crawl.chaosforge.org/Dispel_Undead" xr:uid="{58CAB30B-6758-4987-83F3-EE7E5B045FB7}"/>
    <hyperlink ref="C32" r:id="rId52" tooltip="Necromancy" display="http://crawl.chaosforge.org/Necromancy" xr:uid="{92FC6C94-4419-42B0-8E1B-ABAEF4E4C468}"/>
    <hyperlink ref="B33" r:id="rId53" tooltip="Dispersal" display="http://crawl.chaosforge.org/Dispersal" xr:uid="{3B3E39D8-F051-409F-A899-8459EA8E95DC}"/>
    <hyperlink ref="C33" r:id="rId54" tooltip="Translocations" display="http://crawl.chaosforge.org/Translocations" xr:uid="{44393CF9-0578-45F8-9F12-6C115AFE4565}"/>
    <hyperlink ref="B34" r:id="rId55" tooltip="Dragon Form" display="http://crawl.chaosforge.org/Dragon_Form" xr:uid="{5653AA49-3B74-4D86-AC19-AB13E59D1716}"/>
    <hyperlink ref="C34" r:id="rId56" tooltip="Transmutations" display="http://crawl.chaosforge.org/Transmutations" xr:uid="{5E359B26-6377-4DAD-A1FC-8796DE046447}"/>
    <hyperlink ref="B35" r:id="rId57" tooltip="Dragon's Call" display="http://crawl.chaosforge.org/Dragon%27s_Call" xr:uid="{3AF02950-4BCE-4B12-A28E-932EA31C53F0}"/>
    <hyperlink ref="C35" r:id="rId58" tooltip="Summonings" display="http://crawl.chaosforge.org/Summonings" xr:uid="{A50813B7-6E80-45D2-B3A1-496ADCEFF457}"/>
    <hyperlink ref="B36" r:id="rId59" tooltip="Ensorcelled Hibernation" display="http://crawl.chaosforge.org/Ensorcelled_Hibernation" xr:uid="{93CD4AD8-61C6-4072-89B0-F908651892B8}"/>
    <hyperlink ref="B37" r:id="rId60" tooltip="Eringya's Noxious Bog" display="http://crawl.chaosforge.org/Eringya%27s_Noxious_Bog" xr:uid="{69E42232-C228-4C47-B2E7-2FE2822308DE}"/>
    <hyperlink ref="B38" r:id="rId61" tooltip="Excruciating Wounds" display="http://crawl.chaosforge.org/Excruciating_Wounds" xr:uid="{4DC19306-E862-4D89-BF02-94D7B71D5418}"/>
    <hyperlink ref="B39" r:id="rId62" tooltip="Fire Storm" display="http://crawl.chaosforge.org/Fire_Storm" xr:uid="{5505A8BE-637C-4993-A702-1302BFB4D75F}"/>
    <hyperlink ref="B40" r:id="rId63" tooltip="Fireball" display="http://crawl.chaosforge.org/Fireball" xr:uid="{CFB013C3-FCA1-4275-AB61-D324E63C70AB}"/>
    <hyperlink ref="B41" r:id="rId64" tooltip="Foxfire" display="http://crawl.chaosforge.org/Foxfire" xr:uid="{F4DAEC7D-C571-416A-AD0B-F741327C0506}"/>
    <hyperlink ref="B42" r:id="rId65" tooltip="Freeze" display="http://crawl.chaosforge.org/Freeze" xr:uid="{E546C8CC-5ECE-4D3C-9FD7-D82968687D50}"/>
    <hyperlink ref="C42" r:id="rId66" tooltip="Ice Magic" display="http://crawl.chaosforge.org/Ice_Magic" xr:uid="{CB341021-6BD8-4D3B-84EB-A3907B6A3E27}"/>
    <hyperlink ref="B43" r:id="rId67" tooltip="Freezing Cloud" display="http://crawl.chaosforge.org/Freezing_Cloud" xr:uid="{FDBAC452-733D-4881-83BD-73EC208BBEBE}"/>
    <hyperlink ref="B44" r:id="rId68" tooltip="Frozen Ramparts" display="http://crawl.chaosforge.org/Frozen_Ramparts" xr:uid="{AE8E5A13-24DC-4F2D-AFD4-484E55B1BDB5}"/>
    <hyperlink ref="C44" r:id="rId69" tooltip="Ice Magic" display="http://crawl.chaosforge.org/Ice_Magic" xr:uid="{6424DFB5-A884-4DD1-B3C6-730FAF396ECD}"/>
    <hyperlink ref="B45" r:id="rId70" tooltip="Fulminant Prism" display="http://crawl.chaosforge.org/Fulminant_Prism" xr:uid="{FD06160E-9745-41AE-850D-C3B276381410}"/>
    <hyperlink ref="B46" r:id="rId71" tooltip="Gell's Gravitas" display="http://crawl.chaosforge.org/Gell%27s_Gravitas" xr:uid="{6FA6E243-8711-4096-ACEF-A4D43999F690}"/>
    <hyperlink ref="C46" r:id="rId72" tooltip="Translocations" display="http://crawl.chaosforge.org/Translocations" xr:uid="{268F4350-D682-4F65-A5AC-2591A00CEA17}"/>
    <hyperlink ref="B47" r:id="rId73" tooltip="Hailstorm" display="http://crawl.chaosforge.org/Hailstorm" xr:uid="{20F94C6F-2ECE-44E5-83B5-4FA127F3EF6D}"/>
    <hyperlink ref="B48" r:id="rId74" tooltip="Haunt" display="http://crawl.chaosforge.org/Haunt" xr:uid="{34250C3B-D47A-4BCA-8F76-5277947984E5}"/>
    <hyperlink ref="B49" r:id="rId75" tooltip="Hydra Form" display="http://crawl.chaosforge.org/Hydra_Form" xr:uid="{E1767669-5439-4924-8501-7B560819F5E1}"/>
    <hyperlink ref="C49" r:id="rId76" tooltip="Transmutations" display="http://crawl.chaosforge.org/Transmutations" xr:uid="{DF62888D-E65B-4874-8857-74A880D583BE}"/>
    <hyperlink ref="B50" r:id="rId77" tooltip="Ice Form" display="http://crawl.chaosforge.org/Ice_Form" xr:uid="{99EA2A3C-05E7-4AA2-AD5B-EFB73752E383}"/>
    <hyperlink ref="B51" r:id="rId78" tooltip="Ignite Poison" display="http://crawl.chaosforge.org/Ignite_Poison" xr:uid="{F2988251-06D3-4C97-B86E-4B7D65B27ED4}"/>
    <hyperlink ref="B52" r:id="rId79" tooltip="Ignition" display="http://crawl.chaosforge.org/Ignition" xr:uid="{ADDC463F-3FCC-4AC6-B6A3-906A7B427C8D}"/>
    <hyperlink ref="C52" r:id="rId80" tooltip="Fire Magic" display="http://crawl.chaosforge.org/Fire_Magic" xr:uid="{AD0B87CF-B33C-4F0C-9049-C4C3A9818E24}"/>
    <hyperlink ref="B53" r:id="rId81" tooltip="Infestation" display="http://crawl.chaosforge.org/Infestation" xr:uid="{4F7C5B63-1E23-4104-A391-B9C7DFF8ECAA}"/>
    <hyperlink ref="C53" r:id="rId82" tooltip="Necromancy" display="http://crawl.chaosforge.org/Necromancy" xr:uid="{ACC6BF9F-FD92-4A0A-BD06-B89367580A13}"/>
    <hyperlink ref="B54" r:id="rId83" tooltip="Infusion" display="http://crawl.chaosforge.org/Infusion" xr:uid="{227E2B26-E476-4D9E-805A-A45CE7FFB0BD}"/>
    <hyperlink ref="C54" r:id="rId84" tooltip="Charms" display="http://crawl.chaosforge.org/Charms" xr:uid="{C88BEE5C-A0C1-4239-A3D7-0339E1C016E6}"/>
    <hyperlink ref="B55" r:id="rId85" tooltip="Inner Flame" display="http://crawl.chaosforge.org/Inner_Flame" xr:uid="{8B7CCE2E-EBA2-4394-B049-B6004D320CB9}"/>
    <hyperlink ref="B56" r:id="rId86" tooltip="Invisibility" display="http://crawl.chaosforge.org/Invisibility" xr:uid="{30CCA114-2E33-488F-AA4C-C1287739841E}"/>
    <hyperlink ref="C56" r:id="rId87" tooltip="Hexes" display="http://crawl.chaosforge.org/Hexes" xr:uid="{46C32168-0BFD-46B0-8F65-213469EFF594}"/>
    <hyperlink ref="B57" r:id="rId88" tooltip="Iron Shot" display="http://crawl.chaosforge.org/Iron_Shot" xr:uid="{C9A11AC6-A8AF-42DC-8515-3444DF3E29AC}"/>
    <hyperlink ref="B58" r:id="rId89" tooltip="Irradiate" display="http://crawl.chaosforge.org/Irradiate" xr:uid="{20C1848D-6D72-424D-89F0-814189E31727}"/>
    <hyperlink ref="B59" r:id="rId90" tooltip="Iskenderun's Battlesphere" display="http://crawl.chaosforge.org/Iskenderun%27s_Battlesphere" xr:uid="{AA03BD57-9976-474E-8E09-9F9F5D4EA646}"/>
    <hyperlink ref="B60" r:id="rId91" tooltip="Iskenderun's Mystic Blast" display="http://crawl.chaosforge.org/Iskenderun%27s_Mystic_Blast" xr:uid="{F3A1E3C5-4A81-4F07-AAED-BBEF8A0B58F7}"/>
    <hyperlink ref="B61" r:id="rId92" tooltip="Leda's Liquefaction" display="http://crawl.chaosforge.org/Leda%27s_Liquefaction" xr:uid="{D2B21BD8-8233-4F43-883D-4A4074B74348}"/>
    <hyperlink ref="B62" r:id="rId93" tooltip="Lee's Rapid Deconstruction" display="http://crawl.chaosforge.org/Lee%27s_Rapid_Deconstruction" xr:uid="{281866E0-4584-4A41-8CD4-FE7867368A56}"/>
    <hyperlink ref="C62" r:id="rId94" tooltip="Earth Magic" display="http://crawl.chaosforge.org/Earth_Magic" xr:uid="{7D5B2773-B879-4CCD-93DD-8538443DF36E}"/>
    <hyperlink ref="B63" r:id="rId95" tooltip="Lehudib's Crystal Spear" display="http://crawl.chaosforge.org/Lehudib%27s_Crystal_Spear" xr:uid="{1824B8D5-05A7-4536-B30F-52A93413D9F8}"/>
    <hyperlink ref="B64" r:id="rId96" tooltip="Lesser Beckoning" display="http://crawl.chaosforge.org/Lesser_Beckoning" xr:uid="{84888D24-D47E-4830-B00B-37A336A67058}"/>
    <hyperlink ref="C64" r:id="rId97" tooltip="Translocations" display="http://crawl.chaosforge.org/Translocations" xr:uid="{14AF7B57-90D4-4D3F-8924-1803DDF1BD51}"/>
    <hyperlink ref="B65" r:id="rId98" tooltip="Lightning Bolt" display="http://crawl.chaosforge.org/Lightning_Bolt" xr:uid="{A6C2DDE4-E006-42EF-A9B0-C5283CDA2CE8}"/>
    <hyperlink ref="B66" r:id="rId99" tooltip="Magic Dart" display="http://crawl.chaosforge.org/Magic_Dart" xr:uid="{B62D834F-5216-442B-80E2-64AC575DF5CD}"/>
    <hyperlink ref="C66" r:id="rId100" tooltip="Conjurations" display="http://crawl.chaosforge.org/Conjurations" xr:uid="{698B8E47-6163-46FB-964A-8F0E342DE579}"/>
    <hyperlink ref="B67" r:id="rId101" tooltip="Malign Gateway" display="http://crawl.chaosforge.org/Malign_Gateway" xr:uid="{F6420C19-3070-430F-AC0F-F889D13F8488}"/>
    <hyperlink ref="B68" r:id="rId102" tooltip="Mephitic Cloud" display="http://crawl.chaosforge.org/Mephitic_Cloud" xr:uid="{782130DC-EE08-464B-838C-D0751E8DA5EA}"/>
    <hyperlink ref="B69" r:id="rId103" tooltip="Metabolic Englaciation" display="http://crawl.chaosforge.org/Metabolic_Englaciation" xr:uid="{B01BCED5-5B86-483B-B1A0-46B8813B9AB8}"/>
    <hyperlink ref="B70" r:id="rId104" tooltip="Monstrous Menagerie" display="http://crawl.chaosforge.org/Monstrous_Menagerie" xr:uid="{1041C9CB-9206-4D87-868C-4127BEB61D4F}"/>
    <hyperlink ref="C70" r:id="rId105" tooltip="Summonings" display="http://crawl.chaosforge.org/Summonings" xr:uid="{758A4461-5B7C-486E-B79C-C521E7AB303B}"/>
    <hyperlink ref="B71" r:id="rId106" tooltip="Necromutation" display="http://crawl.chaosforge.org/Necromutation" xr:uid="{0FE2626F-16FD-4E75-9CF6-5E1F09043191}"/>
    <hyperlink ref="B72" r:id="rId107" tooltip="Olgreb's Toxic Radiance" display="http://crawl.chaosforge.org/Olgreb%27s_Toxic_Radiance" xr:uid="{0DB5783D-B72A-4FEA-946E-273F1885AB5B}"/>
    <hyperlink ref="C72" r:id="rId108" tooltip="Poison Magic" display="http://crawl.chaosforge.org/Poison_Magic" xr:uid="{D5AD8B96-DA4C-484E-85C0-157BD66DC5DD}"/>
    <hyperlink ref="B73" r:id="rId109" tooltip="Orb of Destruction" display="http://crawl.chaosforge.org/Orb_of_Destruction" xr:uid="{ED89100D-372A-4012-A4D0-1E925671E611}"/>
    <hyperlink ref="C73" r:id="rId110" tooltip="Conjurations" display="http://crawl.chaosforge.org/Conjurations" xr:uid="{398B3FAD-B831-48EC-9993-2CCDD93F7BDB}"/>
    <hyperlink ref="B74" r:id="rId111" tooltip="Ozocubu's Armour" display="http://crawl.chaosforge.org/Ozocubu%27s_Armour" xr:uid="{954AAED0-CCCB-44F6-B917-DC785438E990}"/>
    <hyperlink ref="B75" r:id="rId112" tooltip="Ozocubu's Refrigeration" display="http://crawl.chaosforge.org/Ozocubu%27s_Refrigeration" xr:uid="{C3703D2C-023A-475E-8DD2-255BC9550817}"/>
    <hyperlink ref="C75" r:id="rId113" tooltip="Ice Magic" display="http://crawl.chaosforge.org/Ice_Magic" xr:uid="{70660B80-56CB-44FB-B34D-589B38556A6D}"/>
    <hyperlink ref="B76" r:id="rId114" tooltip="Pain" display="http://crawl.chaosforge.org/Pain" xr:uid="{889256AC-A62F-4B66-BC14-DE42A16F7263}"/>
    <hyperlink ref="C76" r:id="rId115" tooltip="Necromancy" display="http://crawl.chaosforge.org/Necromancy" xr:uid="{88E16DD2-39C9-4E0B-839C-247D8A177E91}"/>
    <hyperlink ref="B77" r:id="rId116" tooltip="Passage of Golubria" display="http://crawl.chaosforge.org/Passage_of_Golubria" xr:uid="{022E949E-7245-4F0B-B416-59629F18FBC1}"/>
    <hyperlink ref="C77" r:id="rId117" tooltip="Translocations" display="http://crawl.chaosforge.org/Translocations" xr:uid="{288800ED-0145-4F64-90A4-B1CA73072AE8}"/>
    <hyperlink ref="B78" r:id="rId118" tooltip="Passwall" display="http://crawl.chaosforge.org/Passwall" xr:uid="{8A7A6DCF-3F6C-4B2F-A4F0-6BEE202BFC8C}"/>
    <hyperlink ref="B79" r:id="rId119" tooltip="Petrify" display="http://crawl.chaosforge.org/Petrify" xr:uid="{81867E9F-F74F-49BB-B372-D1A0774CE2E2}"/>
    <hyperlink ref="B80" r:id="rId120" tooltip="Poisonous Vapours" display="http://crawl.chaosforge.org/Poisonous_Vapours" xr:uid="{D94706BB-DA3D-46C0-B743-FEF54E3B51BA}"/>
    <hyperlink ref="B81" r:id="rId121" tooltip="Portal Projectile" display="http://crawl.chaosforge.org/Portal_Projectile" xr:uid="{3D92CF5F-4DE9-42E2-BFD4-4B3B05361B5A}"/>
    <hyperlink ref="B82" r:id="rId122" tooltip="Recall" display="http://crawl.chaosforge.org/Recall" xr:uid="{19A4127A-8616-4312-BA98-D4F8F28BDA4B}"/>
    <hyperlink ref="B83" r:id="rId123" tooltip="Ring of Flames" display="http://crawl.chaosforge.org/Ring_of_Flames" xr:uid="{3DBB53C6-B311-46E9-B973-7CA402022ADE}"/>
    <hyperlink ref="B84" r:id="rId124" tooltip="Sandblast" display="http://crawl.chaosforge.org/Sandblast" xr:uid="{80CFB315-BB8A-4A6C-A04C-7EC7211D1097}"/>
    <hyperlink ref="C84" r:id="rId125" tooltip="Earth Magic" display="http://crawl.chaosforge.org/Earth_Magic" xr:uid="{9B007E31-D6AF-4EF2-A1BE-26DDF7343D10}"/>
    <hyperlink ref="B85" r:id="rId126" tooltip="Searing Ray" display="http://crawl.chaosforge.org/Searing_Ray" xr:uid="{FB549807-C211-497C-AAE2-02B757E93263}"/>
    <hyperlink ref="C85" r:id="rId127" tooltip="Conjurations" display="http://crawl.chaosforge.org/Conjurations" xr:uid="{D1055FC3-3902-4121-86A6-F7454DED74D6}"/>
    <hyperlink ref="B86" r:id="rId128" tooltip="Shadow Creatures" display="http://crawl.chaosforge.org/Shadow_Creatures" xr:uid="{31FA4551-D09E-4631-B7AB-39B88C8363E5}"/>
    <hyperlink ref="C86" r:id="rId129" tooltip="Summonings" display="http://crawl.chaosforge.org/Summonings" xr:uid="{300CA2C5-8845-47DF-B6C8-385C55EE51AE}"/>
    <hyperlink ref="B87" r:id="rId130" tooltip="Shatter" display="http://crawl.chaosforge.org/Shatter" xr:uid="{BB432092-3EAF-4F70-B00E-6E79F60E5324}"/>
    <hyperlink ref="C87" r:id="rId131" tooltip="Earth Magic" display="http://crawl.chaosforge.org/Earth_Magic" xr:uid="{894AEC85-9480-415B-8D9F-0B1C38C3E166}"/>
    <hyperlink ref="B88" r:id="rId132" tooltip="Shock" display="http://crawl.chaosforge.org/Shock" xr:uid="{FC77E615-6868-4EB9-93AA-EA2E05E22EAE}"/>
    <hyperlink ref="B89" r:id="rId133" tooltip="Shroud of Golubria" display="http://crawl.chaosforge.org/Shroud_of_Golubria" xr:uid="{985CD75C-ED4A-49C6-8871-B9780FC6321E}"/>
    <hyperlink ref="B90" r:id="rId134" tooltip="Silence" display="http://crawl.chaosforge.org/Silence" xr:uid="{73C972EC-89CE-455A-9528-6560C79E3B40}"/>
    <hyperlink ref="B91" r:id="rId135" tooltip="Simulacrum" display="http://crawl.chaosforge.org/Simulacrum" xr:uid="{06B10671-C8AD-4A96-8E40-00CBFE39C9B4}"/>
    <hyperlink ref="B92" r:id="rId136" tooltip="Slow" display="http://crawl.chaosforge.org/Slow" xr:uid="{BEDC946D-8AAE-45A1-B3BA-DE3385340C3A}"/>
    <hyperlink ref="C92" r:id="rId137" tooltip="Hexes" display="http://crawl.chaosforge.org/Hexes" xr:uid="{A232214E-B2CB-4150-878A-85EC0FB119C5}"/>
    <hyperlink ref="B93" r:id="rId138" tooltip="Song of Slaying" display="http://crawl.chaosforge.org/Song_of_Slaying" xr:uid="{EFDDBD2A-CD7B-462F-94F0-0A731122FCBB}"/>
    <hyperlink ref="C93" r:id="rId139" tooltip="Charms" display="http://crawl.chaosforge.org/Charms" xr:uid="{F141165D-C6DD-49D3-A577-CE250F8EB5F1}"/>
    <hyperlink ref="B94" r:id="rId140" tooltip="Spectral Weapon" display="http://crawl.chaosforge.org/Spectral_Weapon" xr:uid="{82911FF8-7D71-4B21-81CC-BDF97EFD94AD}"/>
    <hyperlink ref="B95" r:id="rId141" tooltip="Spellforged Servitor" display="http://crawl.chaosforge.org/Spellforged_Servitor" xr:uid="{AA9B79A5-A009-4F58-AEBE-F217D2CA0FC0}"/>
    <hyperlink ref="B96" r:id="rId142" tooltip="Spider Form" display="http://crawl.chaosforge.org/Spider_Form" xr:uid="{443F4E7B-D2FB-421B-8FD7-21FDA8E9853E}"/>
    <hyperlink ref="B97" r:id="rId143" tooltip="Starburst" display="http://crawl.chaosforge.org/Starburst" xr:uid="{A15442E7-780F-499B-994B-404CB0A19A99}"/>
    <hyperlink ref="B98" r:id="rId144" tooltip="Static Discharge" display="http://crawl.chaosforge.org/Static_Discharge" xr:uid="{6F8C06F2-97A6-4C2E-9D12-58254EF5A4F1}"/>
    <hyperlink ref="B99" r:id="rId145" tooltip="Statue Form" display="http://crawl.chaosforge.org/Statue_Form" xr:uid="{6577B5F6-60A8-4EAE-A778-830CC4BD5105}"/>
    <hyperlink ref="B100" r:id="rId146" tooltip="Sticks to Snakes" display="http://crawl.chaosforge.org/Sticks_to_Snakes" xr:uid="{6C6FAF26-9020-49AE-8ED8-DEBA6A3708CE}"/>
    <hyperlink ref="C100" r:id="rId147" tooltip="Transmutations" display="http://crawl.chaosforge.org/Transmutations" xr:uid="{D736FCB5-A005-41A0-8629-3E4ADF8EF167}"/>
    <hyperlink ref="B101" r:id="rId148" tooltip="Sticky Flame" display="http://crawl.chaosforge.org/Sticky_Flame" xr:uid="{AE55ABD3-6079-49AE-A231-809A27203A2C}"/>
    <hyperlink ref="B102" r:id="rId149" tooltip="Sting" display="http://crawl.chaosforge.org/Sting" xr:uid="{A8998F13-8C0E-41C5-9C56-6E26D64A6580}"/>
    <hyperlink ref="B103" r:id="rId150" tooltip="Stone Arrow" display="http://crawl.chaosforge.org/Stone_Arrow" xr:uid="{85E6B23A-D090-4C18-82F7-AF13C5BD5C23}"/>
    <hyperlink ref="B104" r:id="rId151" tooltip="Sublimation of Blood" display="http://crawl.chaosforge.org/Sublimation_of_Blood" xr:uid="{35ACB8E1-703B-4D46-A86E-E55D220A0C9C}"/>
    <hyperlink ref="C104" r:id="rId152" tooltip="Necromancy" display="http://crawl.chaosforge.org/Necromancy" xr:uid="{B8BD3E10-946A-4976-80CA-CB85E354FB72}"/>
    <hyperlink ref="B105" r:id="rId153" tooltip="Summon Demon" display="http://crawl.chaosforge.org/Summon_Demon" xr:uid="{423BE6C6-3C41-4B2E-83DC-9C36701EAECD}"/>
    <hyperlink ref="C105" r:id="rId154" tooltip="Summonings" display="http://crawl.chaosforge.org/Summonings" xr:uid="{9792DF4C-12E6-4956-A148-48CEAAC54BA6}"/>
    <hyperlink ref="B106" r:id="rId155" tooltip="Summon Forest" display="http://crawl.chaosforge.org/Summon_Forest" xr:uid="{CA0182D4-BD6F-4EE6-A83E-E378D8BE4848}"/>
    <hyperlink ref="B107" r:id="rId156" tooltip="Summon Greater Demon" display="http://crawl.chaosforge.org/Summon_Greater_Demon" xr:uid="{F887A186-56D4-4614-BD56-E656E6C2279E}"/>
    <hyperlink ref="C107" r:id="rId157" tooltip="Summonings" display="http://crawl.chaosforge.org/Summonings" xr:uid="{C4450E18-7F39-4D0C-BBDD-10B13BEA5B04}"/>
    <hyperlink ref="B108" r:id="rId158" tooltip="Summon Guardian Golem" display="http://crawl.chaosforge.org/Summon_Guardian_Golem" xr:uid="{66D0D8F6-0C13-468E-8608-DB63DD04F923}"/>
    <hyperlink ref="B109" r:id="rId159" tooltip="Summon Horrible Things" display="http://crawl.chaosforge.org/Summon_Horrible_Things" xr:uid="{BAC00C05-4372-4DAE-9656-9022394988D0}"/>
    <hyperlink ref="C109" r:id="rId160" tooltip="Summonings" display="http://crawl.chaosforge.org/Summonings" xr:uid="{1B38590B-C1CA-4206-A78F-6E87E46326D1}"/>
    <hyperlink ref="B110" r:id="rId161" tooltip="Summon Hydra" display="http://crawl.chaosforge.org/Summon_Hydra" xr:uid="{631C0017-3E6F-459A-9CDA-E1A3BEAFE3FC}"/>
    <hyperlink ref="C110" r:id="rId162" tooltip="Summonings" display="http://crawl.chaosforge.org/Summonings" xr:uid="{B53F1C67-2174-4A5D-B377-055E9ED80E81}"/>
    <hyperlink ref="B111" r:id="rId163" tooltip="Summon Ice Beast" display="http://crawl.chaosforge.org/Summon_Ice_Beast" xr:uid="{9C2DBC87-920F-4BAE-B899-C7043D567EC0}"/>
    <hyperlink ref="B112" r:id="rId164" tooltip="Summon Lightning Spire" display="http://crawl.chaosforge.org/Summon_Lightning_Spire" xr:uid="{1C48593E-692C-4802-B742-2CDB6832ABF2}"/>
    <hyperlink ref="B113" r:id="rId165" tooltip="Summon Mana Viper" display="http://crawl.chaosforge.org/Summon_Mana_Viper" xr:uid="{053C6AC9-ACF2-4733-95CF-DA0B64E399CC}"/>
    <hyperlink ref="B114" r:id="rId166" tooltip="Summon Small Mammal" display="http://crawl.chaosforge.org/Summon_Small_Mammal" xr:uid="{52015342-AEA4-4B2C-8949-787D92F00351}"/>
    <hyperlink ref="C114" r:id="rId167" tooltip="Summonings" display="http://crawl.chaosforge.org/Summonings" xr:uid="{86A3F7CE-CDDF-4B67-BCE9-F6A4611BDE24}"/>
    <hyperlink ref="B115" r:id="rId168" tooltip="Swiftness" display="http://crawl.chaosforge.org/Swiftness" xr:uid="{D3B3D2C2-1D63-4B11-ADDC-87BC13CF3BC1}"/>
    <hyperlink ref="B116" r:id="rId169" tooltip="Teleport Other" display="http://crawl.chaosforge.org/Teleport_Other" xr:uid="{D70E22C9-290E-40A6-A7C1-7DDBD6C0087D}"/>
    <hyperlink ref="C116" r:id="rId170" tooltip="Translocations" display="http://crawl.chaosforge.org/Translocations" xr:uid="{973B0DD6-39EC-488E-B717-B8E53ECE9116}"/>
    <hyperlink ref="B117" r:id="rId171" tooltip="Tornado" display="http://crawl.chaosforge.org/Tornado" xr:uid="{1F44DC77-1B0E-43F9-AE2F-E9C264B56BB6}"/>
    <hyperlink ref="C117" r:id="rId172" tooltip="Air Magic" display="http://crawl.chaosforge.org/Air_Magic" xr:uid="{F781DC45-B372-4E5C-B99C-620A9C61A58B}"/>
    <hyperlink ref="B118" r:id="rId173" tooltip="Tukima's Dance" display="http://crawl.chaosforge.org/Tukima%27s_Dance" xr:uid="{6F3411EA-96C7-47AC-B0C9-8A5C5FB25BF9}"/>
    <hyperlink ref="C118" r:id="rId174" tooltip="Hexes" display="http://crawl.chaosforge.org/Hexes" xr:uid="{CF2128ED-A538-450E-80D4-E793DE54EF77}"/>
    <hyperlink ref="B119" r:id="rId175" tooltip="Vampiric Draining" display="http://crawl.chaosforge.org/Vampiric_Draining" xr:uid="{777F69BC-85D0-4E36-86D9-5BDCD299399C}"/>
    <hyperlink ref="C119" r:id="rId176" tooltip="Necromancy" display="http://crawl.chaosforge.org/Necromancy" xr:uid="{33372C36-8780-4E60-A660-2FB6CE5533A6}"/>
    <hyperlink ref="B120" r:id="rId177" tooltip="Yara's Violent Unravelling" display="http://crawl.chaosforge.org/Yara%27s_Violent_Unravelling" xr:uid="{B02AB03F-9A2D-4013-865A-160F6D04F691}"/>
  </hyperlinks>
  <pageMargins left="0.7" right="0.7" top="0.75" bottom="0.75" header="0.3" footer="0.3"/>
  <pageSetup orientation="portrait" r:id="rId178"/>
  <drawing r:id="rId1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8B271-C60B-40E0-8071-44B09290B0A0}">
  <dimension ref="A1:L32"/>
  <sheetViews>
    <sheetView tabSelected="1" workbookViewId="0">
      <selection activeCell="Q3" sqref="Q3"/>
    </sheetView>
  </sheetViews>
  <sheetFormatPr defaultRowHeight="15"/>
  <cols>
    <col min="1" max="1" width="17.7109375" bestFit="1" customWidth="1"/>
    <col min="8" max="8" width="29.42578125" customWidth="1"/>
    <col min="9" max="9" width="28.140625" customWidth="1"/>
    <col min="10" max="10" width="22.140625" customWidth="1"/>
  </cols>
  <sheetData>
    <row r="1" spans="1:12" ht="30">
      <c r="A1" s="10" t="s">
        <v>348</v>
      </c>
      <c r="B1" s="10" t="s">
        <v>349</v>
      </c>
      <c r="C1" s="10" t="s">
        <v>350</v>
      </c>
      <c r="D1" s="10" t="s">
        <v>351</v>
      </c>
      <c r="E1" s="10" t="s">
        <v>352</v>
      </c>
      <c r="F1" s="10" t="s">
        <v>353</v>
      </c>
      <c r="H1" s="12" t="s">
        <v>536</v>
      </c>
      <c r="I1" s="8" t="s">
        <v>566</v>
      </c>
      <c r="J1" s="8" t="s">
        <v>569</v>
      </c>
    </row>
    <row r="2" spans="1:12" ht="30">
      <c r="A2" s="6" t="s">
        <v>354</v>
      </c>
      <c r="B2" s="11" t="s">
        <v>355</v>
      </c>
      <c r="C2" s="11" t="s">
        <v>356</v>
      </c>
      <c r="D2" s="11" t="s">
        <v>357</v>
      </c>
      <c r="E2" s="11" t="s">
        <v>358</v>
      </c>
      <c r="F2" s="11" t="s">
        <v>359</v>
      </c>
      <c r="H2" t="str">
        <f>LOWER(SUBSTITUTE(SUBSTITUTE(A2,"'","")," ","_"))</f>
        <v>fighting</v>
      </c>
      <c r="I2" t="s">
        <v>537</v>
      </c>
      <c r="J2" t="str">
        <f>CONCATENATE("(skill ",I2,")")</f>
        <v>(skill fighting)</v>
      </c>
      <c r="L2">
        <v>1</v>
      </c>
    </row>
    <row r="3" spans="1:12" ht="30">
      <c r="A3" s="6" t="s">
        <v>360</v>
      </c>
      <c r="B3" s="11" t="s">
        <v>361</v>
      </c>
      <c r="C3" s="11" t="s">
        <v>362</v>
      </c>
      <c r="D3" s="11" t="s">
        <v>363</v>
      </c>
      <c r="E3" s="11" t="s">
        <v>364</v>
      </c>
      <c r="F3" s="11" t="s">
        <v>365</v>
      </c>
      <c r="H3" t="str">
        <f t="shared" ref="H3:H32" si="0">LOWER(SUBSTITUTE(SUBSTITUTE(A3,"'","")," ","_"))</f>
        <v>long_blades</v>
      </c>
      <c r="I3" t="s">
        <v>538</v>
      </c>
      <c r="J3" t="str">
        <f t="shared" ref="J3:J32" si="1">CONCATENATE("(skill ",I3,")")</f>
        <v>(skill long_blades)</v>
      </c>
      <c r="L3">
        <f>L2+1</f>
        <v>2</v>
      </c>
    </row>
    <row r="4" spans="1:12" ht="30">
      <c r="A4" s="6" t="s">
        <v>366</v>
      </c>
      <c r="B4" s="11" t="s">
        <v>367</v>
      </c>
      <c r="C4" s="11" t="s">
        <v>368</v>
      </c>
      <c r="D4" s="11" t="s">
        <v>369</v>
      </c>
      <c r="E4" s="11" t="s">
        <v>370</v>
      </c>
      <c r="F4" s="11" t="s">
        <v>371</v>
      </c>
      <c r="H4" t="str">
        <f t="shared" si="0"/>
        <v>short_blades</v>
      </c>
      <c r="I4" t="s">
        <v>539</v>
      </c>
      <c r="J4" t="str">
        <f t="shared" si="1"/>
        <v>(skill short_blades)</v>
      </c>
      <c r="L4">
        <f t="shared" ref="L4:L32" si="2">L3+1</f>
        <v>3</v>
      </c>
    </row>
    <row r="5" spans="1:12" ht="30">
      <c r="A5" s="6" t="s">
        <v>372</v>
      </c>
      <c r="B5" s="11" t="s">
        <v>373</v>
      </c>
      <c r="C5" s="11" t="s">
        <v>374</v>
      </c>
      <c r="D5" s="11" t="s">
        <v>375</v>
      </c>
      <c r="E5" s="11" t="s">
        <v>376</v>
      </c>
      <c r="F5" s="11" t="s">
        <v>377</v>
      </c>
      <c r="H5" t="str">
        <f t="shared" si="0"/>
        <v>axes</v>
      </c>
      <c r="I5" t="s">
        <v>540</v>
      </c>
      <c r="J5" t="str">
        <f t="shared" si="1"/>
        <v>(skill axes)</v>
      </c>
      <c r="L5">
        <f t="shared" si="2"/>
        <v>4</v>
      </c>
    </row>
    <row r="6" spans="1:12" ht="30">
      <c r="A6" s="6" t="s">
        <v>378</v>
      </c>
      <c r="B6" s="11" t="s">
        <v>379</v>
      </c>
      <c r="C6" s="11" t="s">
        <v>380</v>
      </c>
      <c r="D6" s="11" t="s">
        <v>381</v>
      </c>
      <c r="E6" s="11" t="s">
        <v>382</v>
      </c>
      <c r="F6" s="11" t="s">
        <v>383</v>
      </c>
      <c r="H6" t="str">
        <f t="shared" si="0"/>
        <v>maces_&amp;_flails</v>
      </c>
      <c r="I6" t="s">
        <v>541</v>
      </c>
      <c r="J6" t="str">
        <f t="shared" si="1"/>
        <v>(skill maces_&amp;_flails)</v>
      </c>
      <c r="L6">
        <f t="shared" si="2"/>
        <v>5</v>
      </c>
    </row>
    <row r="7" spans="1:12" ht="45">
      <c r="A7" s="6" t="s">
        <v>384</v>
      </c>
      <c r="B7" s="11" t="s">
        <v>385</v>
      </c>
      <c r="C7" s="11" t="s">
        <v>386</v>
      </c>
      <c r="D7" s="11" t="s">
        <v>387</v>
      </c>
      <c r="E7" s="11" t="s">
        <v>388</v>
      </c>
      <c r="F7" s="11" t="s">
        <v>389</v>
      </c>
      <c r="H7" t="str">
        <f t="shared" si="0"/>
        <v>polearms</v>
      </c>
      <c r="I7" t="s">
        <v>542</v>
      </c>
      <c r="J7" t="str">
        <f t="shared" si="1"/>
        <v>(skill polearms)</v>
      </c>
      <c r="L7">
        <f t="shared" si="2"/>
        <v>6</v>
      </c>
    </row>
    <row r="8" spans="1:12" ht="30">
      <c r="A8" s="6" t="s">
        <v>390</v>
      </c>
      <c r="B8" s="11" t="s">
        <v>391</v>
      </c>
      <c r="C8" s="11" t="s">
        <v>392</v>
      </c>
      <c r="D8" s="11" t="s">
        <v>393</v>
      </c>
      <c r="E8" s="11" t="s">
        <v>394</v>
      </c>
      <c r="F8" s="11" t="s">
        <v>395</v>
      </c>
      <c r="H8" t="str">
        <f t="shared" si="0"/>
        <v>staves</v>
      </c>
      <c r="I8" t="s">
        <v>543</v>
      </c>
      <c r="J8" t="str">
        <f t="shared" si="1"/>
        <v>(skill staves)</v>
      </c>
      <c r="L8">
        <f t="shared" si="2"/>
        <v>7</v>
      </c>
    </row>
    <row r="9" spans="1:12" ht="90">
      <c r="A9" s="6" t="s">
        <v>396</v>
      </c>
      <c r="B9" s="11" t="s">
        <v>397</v>
      </c>
      <c r="C9" s="11" t="s">
        <v>398</v>
      </c>
      <c r="D9" s="11" t="s">
        <v>399</v>
      </c>
      <c r="E9" s="11" t="s">
        <v>400</v>
      </c>
      <c r="F9" s="11" t="s">
        <v>401</v>
      </c>
      <c r="H9" t="str">
        <f t="shared" si="0"/>
        <v>unarmed_combat*</v>
      </c>
      <c r="I9" t="s">
        <v>567</v>
      </c>
      <c r="J9" t="str">
        <f t="shared" si="1"/>
        <v>(skill unarmed_combat)</v>
      </c>
      <c r="L9">
        <f t="shared" si="2"/>
        <v>8</v>
      </c>
    </row>
    <row r="10" spans="1:12" ht="30">
      <c r="A10" s="6" t="s">
        <v>402</v>
      </c>
      <c r="B10" s="11" t="s">
        <v>403</v>
      </c>
      <c r="C10" s="11" t="s">
        <v>404</v>
      </c>
      <c r="D10" s="11" t="s">
        <v>405</v>
      </c>
      <c r="E10" s="11" t="s">
        <v>406</v>
      </c>
      <c r="F10" s="11" t="s">
        <v>407</v>
      </c>
      <c r="H10" t="str">
        <f t="shared" si="0"/>
        <v>bows</v>
      </c>
      <c r="I10" t="s">
        <v>544</v>
      </c>
      <c r="J10" t="str">
        <f t="shared" si="1"/>
        <v>(skill bows)</v>
      </c>
      <c r="L10">
        <f t="shared" si="2"/>
        <v>9</v>
      </c>
    </row>
    <row r="11" spans="1:12" ht="30">
      <c r="A11" s="6" t="s">
        <v>408</v>
      </c>
      <c r="B11" s="11" t="s">
        <v>409</v>
      </c>
      <c r="C11" s="11" t="s">
        <v>410</v>
      </c>
      <c r="D11" s="11" t="s">
        <v>411</v>
      </c>
      <c r="E11" s="11" t="s">
        <v>412</v>
      </c>
      <c r="F11" s="11" t="s">
        <v>413</v>
      </c>
      <c r="H11" t="str">
        <f t="shared" si="0"/>
        <v>crossbows</v>
      </c>
      <c r="I11" t="s">
        <v>545</v>
      </c>
      <c r="J11" t="str">
        <f t="shared" si="1"/>
        <v>(skill crossbows)</v>
      </c>
      <c r="L11">
        <f t="shared" si="2"/>
        <v>10</v>
      </c>
    </row>
    <row r="12" spans="1:12" ht="30">
      <c r="A12" s="6" t="s">
        <v>414</v>
      </c>
      <c r="B12" s="11" t="s">
        <v>415</v>
      </c>
      <c r="C12" s="11" t="s">
        <v>416</v>
      </c>
      <c r="D12" s="11" t="s">
        <v>417</v>
      </c>
      <c r="E12" s="11" t="s">
        <v>418</v>
      </c>
      <c r="F12" s="11" t="s">
        <v>419</v>
      </c>
      <c r="H12" t="str">
        <f t="shared" si="0"/>
        <v>throwing</v>
      </c>
      <c r="I12" t="s">
        <v>546</v>
      </c>
      <c r="J12" t="str">
        <f t="shared" si="1"/>
        <v>(skill throwing)</v>
      </c>
      <c r="L12">
        <f t="shared" si="2"/>
        <v>11</v>
      </c>
    </row>
    <row r="13" spans="1:12" ht="30">
      <c r="A13" s="6" t="s">
        <v>420</v>
      </c>
      <c r="B13" s="11" t="s">
        <v>421</v>
      </c>
      <c r="C13" s="11" t="s">
        <v>422</v>
      </c>
      <c r="D13" s="11" t="s">
        <v>423</v>
      </c>
      <c r="E13" s="11" t="s">
        <v>424</v>
      </c>
      <c r="F13" s="11" t="s">
        <v>425</v>
      </c>
      <c r="H13" t="str">
        <f t="shared" si="0"/>
        <v>slings</v>
      </c>
      <c r="I13" t="s">
        <v>547</v>
      </c>
      <c r="J13" t="str">
        <f t="shared" si="1"/>
        <v>(skill slings)</v>
      </c>
      <c r="L13">
        <f t="shared" si="2"/>
        <v>12</v>
      </c>
    </row>
    <row r="14" spans="1:12" ht="30">
      <c r="A14" s="6" t="s">
        <v>426</v>
      </c>
      <c r="B14" s="11" t="s">
        <v>427</v>
      </c>
      <c r="C14" s="11" t="s">
        <v>428</v>
      </c>
      <c r="D14" s="11" t="s">
        <v>429</v>
      </c>
      <c r="E14" s="11" t="s">
        <v>430</v>
      </c>
      <c r="F14" s="11" t="s">
        <v>431</v>
      </c>
      <c r="H14" t="str">
        <f t="shared" si="0"/>
        <v>armour</v>
      </c>
      <c r="I14" t="s">
        <v>548</v>
      </c>
      <c r="J14" t="str">
        <f t="shared" si="1"/>
        <v>(skill armour)</v>
      </c>
      <c r="L14">
        <f t="shared" si="2"/>
        <v>13</v>
      </c>
    </row>
    <row r="15" spans="1:12" ht="30">
      <c r="A15" s="6" t="s">
        <v>432</v>
      </c>
      <c r="B15" s="11" t="s">
        <v>433</v>
      </c>
      <c r="C15" s="11" t="s">
        <v>434</v>
      </c>
      <c r="D15" s="11" t="s">
        <v>435</v>
      </c>
      <c r="E15" s="11" t="s">
        <v>436</v>
      </c>
      <c r="F15" s="11" t="s">
        <v>437</v>
      </c>
      <c r="H15" t="str">
        <f t="shared" si="0"/>
        <v>dodging</v>
      </c>
      <c r="I15" t="s">
        <v>549</v>
      </c>
      <c r="J15" t="str">
        <f t="shared" si="1"/>
        <v>(skill dodging)</v>
      </c>
      <c r="L15">
        <f t="shared" si="2"/>
        <v>14</v>
      </c>
    </row>
    <row r="16" spans="1:12" ht="45">
      <c r="A16" s="6" t="s">
        <v>438</v>
      </c>
      <c r="B16" s="11" t="s">
        <v>439</v>
      </c>
      <c r="C16" s="11" t="s">
        <v>440</v>
      </c>
      <c r="D16" s="11" t="s">
        <v>441</v>
      </c>
      <c r="E16" s="11" t="s">
        <v>442</v>
      </c>
      <c r="F16" s="11" t="s">
        <v>443</v>
      </c>
      <c r="H16" t="str">
        <f t="shared" si="0"/>
        <v>shields</v>
      </c>
      <c r="I16" t="s">
        <v>550</v>
      </c>
      <c r="J16" t="str">
        <f t="shared" si="1"/>
        <v>(skill shields)</v>
      </c>
      <c r="L16">
        <f t="shared" si="2"/>
        <v>15</v>
      </c>
    </row>
    <row r="17" spans="1:12" ht="30">
      <c r="A17" s="6" t="s">
        <v>444</v>
      </c>
      <c r="B17" s="11" t="s">
        <v>445</v>
      </c>
      <c r="C17" s="11" t="s">
        <v>446</v>
      </c>
      <c r="D17" s="11" t="s">
        <v>447</v>
      </c>
      <c r="E17" s="11" t="s">
        <v>448</v>
      </c>
      <c r="F17" s="11" t="s">
        <v>449</v>
      </c>
      <c r="H17" t="str">
        <f t="shared" si="0"/>
        <v>spellcasting</v>
      </c>
      <c r="I17" t="s">
        <v>551</v>
      </c>
      <c r="J17" t="str">
        <f t="shared" si="1"/>
        <v>(skill spellcasting)</v>
      </c>
      <c r="L17">
        <f t="shared" si="2"/>
        <v>16</v>
      </c>
    </row>
    <row r="18" spans="1:12" ht="30">
      <c r="A18" s="6" t="s">
        <v>450</v>
      </c>
      <c r="B18" s="11" t="s">
        <v>451</v>
      </c>
      <c r="C18" s="11" t="s">
        <v>452</v>
      </c>
      <c r="D18" s="11" t="s">
        <v>453</v>
      </c>
      <c r="E18" s="11" t="s">
        <v>454</v>
      </c>
      <c r="F18" s="11" t="s">
        <v>455</v>
      </c>
      <c r="H18" t="str">
        <f t="shared" si="0"/>
        <v>conjurations</v>
      </c>
      <c r="I18" t="s">
        <v>552</v>
      </c>
      <c r="J18" t="str">
        <f t="shared" si="1"/>
        <v>(skill conjurations)</v>
      </c>
      <c r="L18">
        <f t="shared" si="2"/>
        <v>17</v>
      </c>
    </row>
    <row r="19" spans="1:12" ht="30">
      <c r="A19" s="6" t="s">
        <v>49</v>
      </c>
      <c r="B19" s="11" t="s">
        <v>456</v>
      </c>
      <c r="C19" s="11" t="s">
        <v>457</v>
      </c>
      <c r="D19" s="11" t="s">
        <v>458</v>
      </c>
      <c r="E19" s="11" t="s">
        <v>459</v>
      </c>
      <c r="F19" s="11" t="s">
        <v>460</v>
      </c>
      <c r="H19" t="str">
        <f t="shared" si="0"/>
        <v>hexes</v>
      </c>
      <c r="I19" t="s">
        <v>553</v>
      </c>
      <c r="J19" t="str">
        <f t="shared" si="1"/>
        <v>(skill hexes)</v>
      </c>
      <c r="L19">
        <f t="shared" si="2"/>
        <v>18</v>
      </c>
    </row>
    <row r="20" spans="1:12" ht="30">
      <c r="A20" s="6" t="s">
        <v>115</v>
      </c>
      <c r="B20" s="11" t="s">
        <v>461</v>
      </c>
      <c r="C20" s="11" t="s">
        <v>462</v>
      </c>
      <c r="D20" s="11" t="s">
        <v>463</v>
      </c>
      <c r="E20" s="11" t="s">
        <v>464</v>
      </c>
      <c r="F20" s="11" t="s">
        <v>465</v>
      </c>
      <c r="H20" t="str">
        <f t="shared" si="0"/>
        <v>charms</v>
      </c>
      <c r="I20" t="s">
        <v>554</v>
      </c>
      <c r="J20" t="str">
        <f t="shared" si="1"/>
        <v>(skill charms)</v>
      </c>
      <c r="L20">
        <f t="shared" si="2"/>
        <v>19</v>
      </c>
    </row>
    <row r="21" spans="1:12" ht="60">
      <c r="A21" s="6" t="s">
        <v>466</v>
      </c>
      <c r="B21" s="11" t="s">
        <v>467</v>
      </c>
      <c r="C21" s="11" t="s">
        <v>468</v>
      </c>
      <c r="D21" s="11" t="s">
        <v>469</v>
      </c>
      <c r="E21" s="11" t="s">
        <v>470</v>
      </c>
      <c r="F21" s="11" t="s">
        <v>471</v>
      </c>
      <c r="H21" t="str">
        <f t="shared" si="0"/>
        <v>summonings</v>
      </c>
      <c r="I21" t="s">
        <v>555</v>
      </c>
      <c r="J21" t="str">
        <f t="shared" si="1"/>
        <v>(skill summonings)</v>
      </c>
      <c r="L21">
        <f t="shared" si="2"/>
        <v>20</v>
      </c>
    </row>
    <row r="22" spans="1:12" ht="30">
      <c r="A22" s="6" t="s">
        <v>13</v>
      </c>
      <c r="B22" s="11" t="s">
        <v>472</v>
      </c>
      <c r="C22" s="11" t="s">
        <v>473</v>
      </c>
      <c r="D22" s="11" t="s">
        <v>474</v>
      </c>
      <c r="E22" s="11" t="s">
        <v>475</v>
      </c>
      <c r="F22" s="11" t="s">
        <v>476</v>
      </c>
      <c r="H22" t="str">
        <f t="shared" si="0"/>
        <v>necromancy</v>
      </c>
      <c r="I22" t="s">
        <v>556</v>
      </c>
      <c r="J22" t="str">
        <f t="shared" si="1"/>
        <v>(skill necromancy)</v>
      </c>
      <c r="L22">
        <f t="shared" si="2"/>
        <v>21</v>
      </c>
    </row>
    <row r="23" spans="1:12" ht="45">
      <c r="A23" s="6" t="s">
        <v>477</v>
      </c>
      <c r="B23" s="11" t="s">
        <v>478</v>
      </c>
      <c r="C23" s="11" t="s">
        <v>479</v>
      </c>
      <c r="D23" s="11" t="s">
        <v>480</v>
      </c>
      <c r="E23" s="11" t="s">
        <v>481</v>
      </c>
      <c r="F23" s="11" t="s">
        <v>482</v>
      </c>
      <c r="H23" t="str">
        <f t="shared" si="0"/>
        <v>translocations</v>
      </c>
      <c r="I23" t="s">
        <v>557</v>
      </c>
      <c r="J23" t="str">
        <f t="shared" si="1"/>
        <v>(skill translocations)</v>
      </c>
      <c r="L23">
        <f t="shared" si="2"/>
        <v>22</v>
      </c>
    </row>
    <row r="24" spans="1:12" ht="30">
      <c r="A24" s="6" t="s">
        <v>33</v>
      </c>
      <c r="B24" s="11" t="s">
        <v>483</v>
      </c>
      <c r="C24" s="11" t="s">
        <v>484</v>
      </c>
      <c r="D24" s="11" t="s">
        <v>485</v>
      </c>
      <c r="E24" s="11" t="s">
        <v>486</v>
      </c>
      <c r="F24" s="11" t="s">
        <v>487</v>
      </c>
      <c r="H24" t="str">
        <f t="shared" si="0"/>
        <v>transmutation</v>
      </c>
      <c r="I24" t="s">
        <v>558</v>
      </c>
      <c r="J24" t="str">
        <f t="shared" si="1"/>
        <v>(skill transmutation)</v>
      </c>
      <c r="L24">
        <f t="shared" si="2"/>
        <v>23</v>
      </c>
    </row>
    <row r="25" spans="1:12" ht="30">
      <c r="A25" s="6" t="s">
        <v>488</v>
      </c>
      <c r="B25" s="11" t="s">
        <v>489</v>
      </c>
      <c r="C25" s="11" t="s">
        <v>490</v>
      </c>
      <c r="D25" s="11" t="s">
        <v>491</v>
      </c>
      <c r="E25" s="11" t="s">
        <v>492</v>
      </c>
      <c r="F25" s="11" t="s">
        <v>493</v>
      </c>
      <c r="H25" t="str">
        <f t="shared" si="0"/>
        <v>fire_magic</v>
      </c>
      <c r="I25" t="s">
        <v>559</v>
      </c>
      <c r="J25" t="str">
        <f t="shared" si="1"/>
        <v>(skill fire_magic)</v>
      </c>
      <c r="L25">
        <f t="shared" si="2"/>
        <v>24</v>
      </c>
    </row>
    <row r="26" spans="1:12" ht="30">
      <c r="A26" s="6" t="s">
        <v>494</v>
      </c>
      <c r="B26" s="11" t="s">
        <v>495</v>
      </c>
      <c r="C26" s="11" t="s">
        <v>496</v>
      </c>
      <c r="D26" s="11" t="s">
        <v>497</v>
      </c>
      <c r="E26" s="11" t="s">
        <v>498</v>
      </c>
      <c r="F26" s="11" t="s">
        <v>499</v>
      </c>
      <c r="H26" t="str">
        <f t="shared" si="0"/>
        <v>ice_magic</v>
      </c>
      <c r="I26" t="s">
        <v>560</v>
      </c>
      <c r="J26" t="str">
        <f t="shared" si="1"/>
        <v>(skill ice_magic)</v>
      </c>
      <c r="L26">
        <f t="shared" si="2"/>
        <v>25</v>
      </c>
    </row>
    <row r="27" spans="1:12" ht="30">
      <c r="A27" s="6" t="s">
        <v>500</v>
      </c>
      <c r="B27" s="11" t="s">
        <v>501</v>
      </c>
      <c r="C27" s="11" t="s">
        <v>502</v>
      </c>
      <c r="D27" s="11" t="s">
        <v>503</v>
      </c>
      <c r="E27" s="11" t="s">
        <v>504</v>
      </c>
      <c r="F27" s="11" t="s">
        <v>505</v>
      </c>
      <c r="H27" t="str">
        <f t="shared" si="0"/>
        <v>air_magic</v>
      </c>
      <c r="I27" t="s">
        <v>561</v>
      </c>
      <c r="J27" t="str">
        <f t="shared" si="1"/>
        <v>(skill air_magic)</v>
      </c>
      <c r="L27">
        <f t="shared" si="2"/>
        <v>26</v>
      </c>
    </row>
    <row r="28" spans="1:12" ht="30">
      <c r="A28" s="6" t="s">
        <v>506</v>
      </c>
      <c r="B28" s="11" t="s">
        <v>507</v>
      </c>
      <c r="C28" s="11" t="s">
        <v>508</v>
      </c>
      <c r="D28" s="11" t="s">
        <v>509</v>
      </c>
      <c r="E28" s="11" t="s">
        <v>510</v>
      </c>
      <c r="F28" s="11" t="s">
        <v>511</v>
      </c>
      <c r="H28" t="str">
        <f t="shared" si="0"/>
        <v>earth_magic</v>
      </c>
      <c r="I28" t="s">
        <v>562</v>
      </c>
      <c r="J28" t="str">
        <f t="shared" si="1"/>
        <v>(skill earth_magic)</v>
      </c>
      <c r="L28">
        <f t="shared" si="2"/>
        <v>27</v>
      </c>
    </row>
    <row r="29" spans="1:12" ht="30">
      <c r="A29" s="6" t="s">
        <v>512</v>
      </c>
      <c r="B29" s="11" t="s">
        <v>513</v>
      </c>
      <c r="C29" s="11" t="s">
        <v>514</v>
      </c>
      <c r="D29" s="11" t="s">
        <v>515</v>
      </c>
      <c r="E29" s="11" t="s">
        <v>516</v>
      </c>
      <c r="F29" s="11" t="s">
        <v>517</v>
      </c>
      <c r="H29" t="str">
        <f t="shared" si="0"/>
        <v>poison_magic</v>
      </c>
      <c r="I29" t="s">
        <v>563</v>
      </c>
      <c r="J29" t="str">
        <f t="shared" si="1"/>
        <v>(skill poison_magic)</v>
      </c>
      <c r="L29">
        <f t="shared" si="2"/>
        <v>28</v>
      </c>
    </row>
    <row r="30" spans="1:12" ht="30">
      <c r="A30" s="6" t="s">
        <v>518</v>
      </c>
      <c r="B30" s="11" t="s">
        <v>519</v>
      </c>
      <c r="C30" s="11" t="s">
        <v>520</v>
      </c>
      <c r="D30" s="11" t="s">
        <v>521</v>
      </c>
      <c r="E30" s="11" t="s">
        <v>522</v>
      </c>
      <c r="F30" s="11" t="s">
        <v>523</v>
      </c>
      <c r="H30" t="str">
        <f t="shared" si="0"/>
        <v>invocations****</v>
      </c>
      <c r="I30" t="s">
        <v>568</v>
      </c>
      <c r="J30" t="str">
        <f t="shared" si="1"/>
        <v>(skill invocations)</v>
      </c>
      <c r="L30">
        <f t="shared" si="2"/>
        <v>29</v>
      </c>
    </row>
    <row r="31" spans="1:12" ht="30">
      <c r="A31" s="6" t="s">
        <v>524</v>
      </c>
      <c r="B31" s="11" t="s">
        <v>525</v>
      </c>
      <c r="C31" s="11" t="s">
        <v>526</v>
      </c>
      <c r="D31" s="11" t="s">
        <v>527</v>
      </c>
      <c r="E31" s="11" t="s">
        <v>528</v>
      </c>
      <c r="F31" s="11" t="s">
        <v>529</v>
      </c>
      <c r="H31" t="str">
        <f t="shared" si="0"/>
        <v>evocations</v>
      </c>
      <c r="I31" t="s">
        <v>564</v>
      </c>
      <c r="J31" t="str">
        <f t="shared" si="1"/>
        <v>(skill evocations)</v>
      </c>
      <c r="L31">
        <f t="shared" si="2"/>
        <v>30</v>
      </c>
    </row>
    <row r="32" spans="1:12" ht="30">
      <c r="A32" s="6" t="s">
        <v>530</v>
      </c>
      <c r="B32" s="11" t="s">
        <v>531</v>
      </c>
      <c r="C32" s="11" t="s">
        <v>532</v>
      </c>
      <c r="D32" s="11" t="s">
        <v>533</v>
      </c>
      <c r="E32" s="11" t="s">
        <v>534</v>
      </c>
      <c r="F32" s="11" t="s">
        <v>535</v>
      </c>
      <c r="H32" t="str">
        <f t="shared" si="0"/>
        <v>stealth</v>
      </c>
      <c r="I32" t="s">
        <v>565</v>
      </c>
      <c r="J32" t="str">
        <f t="shared" si="1"/>
        <v>(skill stealth)</v>
      </c>
      <c r="L32">
        <f t="shared" si="2"/>
        <v>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405B-3362-426C-A883-8DA14F508A14}">
  <dimension ref="F12:J15"/>
  <sheetViews>
    <sheetView workbookViewId="0">
      <selection activeCell="J12" sqref="J12"/>
    </sheetView>
  </sheetViews>
  <sheetFormatPr defaultRowHeight="15"/>
  <sheetData>
    <row r="12" spans="6:10">
      <c r="J12" t="s">
        <v>829</v>
      </c>
    </row>
    <row r="13" spans="6:10">
      <c r="F13">
        <v>1</v>
      </c>
      <c r="G13">
        <v>1</v>
      </c>
      <c r="H13">
        <v>1</v>
      </c>
    </row>
    <row r="14" spans="6:10">
      <c r="F14">
        <v>1</v>
      </c>
      <c r="G14" t="s">
        <v>828</v>
      </c>
      <c r="H14">
        <v>1</v>
      </c>
    </row>
    <row r="15" spans="6:10">
      <c r="F15">
        <v>1</v>
      </c>
      <c r="G15">
        <v>1</v>
      </c>
      <c r="H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C651-19A5-494D-8095-C1365B59BB3C}">
  <dimension ref="A1:G95"/>
  <sheetViews>
    <sheetView workbookViewId="0">
      <selection activeCell="F78" sqref="F78"/>
    </sheetView>
  </sheetViews>
  <sheetFormatPr defaultRowHeight="15"/>
  <cols>
    <col min="1" max="1" width="36.5703125" customWidth="1"/>
    <col min="2" max="2" width="12.7109375" customWidth="1"/>
    <col min="4" max="4" width="29.28515625" customWidth="1"/>
    <col min="5" max="5" width="55.28515625" customWidth="1"/>
    <col min="7" max="7" width="55.28515625" customWidth="1"/>
  </cols>
  <sheetData>
    <row r="1" spans="1:7">
      <c r="A1" t="s">
        <v>570</v>
      </c>
      <c r="B1" t="s">
        <v>595</v>
      </c>
      <c r="D1" t="s">
        <v>667</v>
      </c>
      <c r="E1" t="s">
        <v>669</v>
      </c>
      <c r="G1" t="s">
        <v>669</v>
      </c>
    </row>
    <row r="2" spans="1:7">
      <c r="A2" t="s">
        <v>571</v>
      </c>
      <c r="B2" t="b">
        <v>1</v>
      </c>
      <c r="D2" t="str">
        <f>IF(C2="menu","target_ability_menu", IF(C2="text","target_ability_text_message", IF(B2,"target_ability_location", "non_target_ability") ) )</f>
        <v>target_ability_location</v>
      </c>
      <c r="E2" t="str">
        <f>CONCATENATE("(",D2," ", A2, ")")</f>
        <v>(target_ability_location spit_poison)</v>
      </c>
      <c r="G2" t="s">
        <v>738</v>
      </c>
    </row>
    <row r="3" spans="1:7">
      <c r="A3" t="s">
        <v>572</v>
      </c>
      <c r="B3" t="b">
        <v>0</v>
      </c>
      <c r="D3" t="str">
        <f t="shared" ref="D3:D66" si="0">IF(C3="menu","target_ability_menu", IF(C3="text","target_ability_text_message", IF(B3,"target_ability_location", "non_target_ability") ) )</f>
        <v>non_target_ability</v>
      </c>
      <c r="E3" t="str">
        <f t="shared" ref="E3:E66" si="1">CONCATENATE("(",D3," ", A3, ")")</f>
        <v>(non_target_ability blink)</v>
      </c>
      <c r="G3" t="s">
        <v>721</v>
      </c>
    </row>
    <row r="4" spans="1:7">
      <c r="A4" t="s">
        <v>573</v>
      </c>
      <c r="B4" t="b">
        <v>0</v>
      </c>
      <c r="D4" t="str">
        <f t="shared" si="0"/>
        <v>non_target_ability</v>
      </c>
      <c r="E4" t="str">
        <f t="shared" si="1"/>
        <v>(non_target_ability flight)</v>
      </c>
      <c r="G4" t="s">
        <v>677</v>
      </c>
    </row>
    <row r="5" spans="1:7">
      <c r="A5" t="s">
        <v>574</v>
      </c>
      <c r="B5" t="b">
        <v>0</v>
      </c>
      <c r="D5" t="str">
        <f t="shared" si="0"/>
        <v>non_target_ability</v>
      </c>
      <c r="E5" t="str">
        <f t="shared" si="1"/>
        <v>(non_target_ability berserk)</v>
      </c>
      <c r="G5" t="s">
        <v>718</v>
      </c>
    </row>
    <row r="6" spans="1:7">
      <c r="A6" t="s">
        <v>575</v>
      </c>
      <c r="B6" t="b">
        <v>1</v>
      </c>
      <c r="D6" t="str">
        <f t="shared" si="0"/>
        <v>target_ability_location</v>
      </c>
      <c r="E6" t="str">
        <f t="shared" si="1"/>
        <v>(target_ability_location hop)</v>
      </c>
      <c r="G6" t="s">
        <v>685</v>
      </c>
    </row>
    <row r="7" spans="1:7">
      <c r="A7" t="s">
        <v>576</v>
      </c>
      <c r="B7" t="b">
        <v>0</v>
      </c>
      <c r="D7" t="str">
        <f t="shared" si="0"/>
        <v>non_target_ability</v>
      </c>
      <c r="E7" t="str">
        <f t="shared" si="1"/>
        <v>(non_target_ability heal_wounds)</v>
      </c>
      <c r="G7" t="s">
        <v>673</v>
      </c>
    </row>
    <row r="8" spans="1:7">
      <c r="A8" t="s">
        <v>577</v>
      </c>
      <c r="B8" t="b">
        <v>1</v>
      </c>
      <c r="D8" t="str">
        <f t="shared" si="0"/>
        <v>target_ability_location</v>
      </c>
      <c r="E8" t="str">
        <f t="shared" si="1"/>
        <v>(target_ability_location rolling_charge)</v>
      </c>
      <c r="G8" t="s">
        <v>671</v>
      </c>
    </row>
    <row r="9" spans="1:7">
      <c r="A9" t="s">
        <v>578</v>
      </c>
      <c r="B9" t="b">
        <v>0</v>
      </c>
      <c r="D9" t="str">
        <f t="shared" si="0"/>
        <v>non_target_ability</v>
      </c>
      <c r="E9" t="str">
        <f t="shared" si="1"/>
        <v>(non_target_ability bat_form)</v>
      </c>
      <c r="G9" t="s">
        <v>698</v>
      </c>
    </row>
    <row r="10" spans="1:7">
      <c r="A10" t="s">
        <v>579</v>
      </c>
      <c r="B10" t="b">
        <v>1</v>
      </c>
      <c r="C10" t="s">
        <v>626</v>
      </c>
      <c r="D10" t="str">
        <f t="shared" si="0"/>
        <v>target_ability_menu</v>
      </c>
      <c r="E10" t="str">
        <f t="shared" si="1"/>
        <v>(target_ability_menu curse_item)</v>
      </c>
      <c r="G10" t="s">
        <v>704</v>
      </c>
    </row>
    <row r="11" spans="1:7">
      <c r="A11" t="s">
        <v>580</v>
      </c>
      <c r="B11" t="b">
        <v>0</v>
      </c>
      <c r="D11" t="str">
        <f t="shared" si="0"/>
        <v>non_target_ability</v>
      </c>
      <c r="E11" t="str">
        <f t="shared" si="1"/>
        <v>(non_target_ability scrying)</v>
      </c>
      <c r="G11" t="s">
        <v>743</v>
      </c>
    </row>
    <row r="12" spans="1:7">
      <c r="A12" t="s">
        <v>581</v>
      </c>
      <c r="B12" t="b">
        <v>1</v>
      </c>
      <c r="C12" t="s">
        <v>626</v>
      </c>
      <c r="D12" t="str">
        <f t="shared" si="0"/>
        <v>target_ability_menu</v>
      </c>
      <c r="E12" t="str">
        <f t="shared" si="1"/>
        <v>(target_ability_menu transfer_knowledge)</v>
      </c>
      <c r="G12" t="s">
        <v>703</v>
      </c>
    </row>
    <row r="13" spans="1:7">
      <c r="A13" t="s">
        <v>582</v>
      </c>
      <c r="B13" t="b">
        <v>1</v>
      </c>
      <c r="D13" t="str">
        <f t="shared" si="0"/>
        <v>target_ability_location</v>
      </c>
      <c r="E13" t="str">
        <f t="shared" si="1"/>
        <v>(target_ability_location smite)</v>
      </c>
      <c r="G13" t="s">
        <v>740</v>
      </c>
    </row>
    <row r="14" spans="1:7">
      <c r="A14" t="s">
        <v>583</v>
      </c>
      <c r="B14" t="b">
        <v>0</v>
      </c>
      <c r="D14" t="str">
        <f t="shared" si="0"/>
        <v>non_target_ability</v>
      </c>
      <c r="E14" t="str">
        <f t="shared" si="1"/>
        <v>(non_target_ability recall)</v>
      </c>
      <c r="G14" t="s">
        <v>761</v>
      </c>
    </row>
    <row r="15" spans="1:7">
      <c r="A15" t="s">
        <v>584</v>
      </c>
      <c r="B15" t="b">
        <v>1</v>
      </c>
      <c r="D15" t="str">
        <f t="shared" si="0"/>
        <v>target_ability_location</v>
      </c>
      <c r="E15" t="str">
        <f t="shared" si="1"/>
        <v>(target_ability_location give_item_to_follower)</v>
      </c>
      <c r="G15" t="s">
        <v>720</v>
      </c>
    </row>
    <row r="16" spans="1:7">
      <c r="A16" t="s">
        <v>585</v>
      </c>
      <c r="B16" t="b">
        <v>0</v>
      </c>
      <c r="D16" t="str">
        <f t="shared" si="0"/>
        <v>non_target_ability</v>
      </c>
      <c r="E16" t="str">
        <f t="shared" si="1"/>
        <v>(non_target_ability resurrection)</v>
      </c>
      <c r="G16" t="s">
        <v>712</v>
      </c>
    </row>
    <row r="17" spans="1:7">
      <c r="A17" t="s">
        <v>586</v>
      </c>
      <c r="B17" t="b">
        <v>0</v>
      </c>
      <c r="D17" t="str">
        <f t="shared" si="0"/>
        <v>non_target_ability</v>
      </c>
      <c r="E17" t="str">
        <f t="shared" si="1"/>
        <v>(non_target_ability bend_time)</v>
      </c>
      <c r="G17" t="s">
        <v>717</v>
      </c>
    </row>
    <row r="18" spans="1:7">
      <c r="A18" t="s">
        <v>587</v>
      </c>
      <c r="B18" t="b">
        <v>0</v>
      </c>
      <c r="D18" t="str">
        <f t="shared" si="0"/>
        <v>non_target_ability</v>
      </c>
      <c r="E18" t="str">
        <f t="shared" si="1"/>
        <v>(non_target_ability temporal_distortion)</v>
      </c>
      <c r="G18" t="s">
        <v>735</v>
      </c>
    </row>
    <row r="19" spans="1:7">
      <c r="A19" t="s">
        <v>588</v>
      </c>
      <c r="B19" t="b">
        <v>0</v>
      </c>
      <c r="D19" t="str">
        <f t="shared" si="0"/>
        <v>non_target_ability</v>
      </c>
      <c r="E19" t="str">
        <f t="shared" si="1"/>
        <v>(non_target_ability slouch)</v>
      </c>
      <c r="G19" t="s">
        <v>692</v>
      </c>
    </row>
    <row r="20" spans="1:7">
      <c r="A20" t="s">
        <v>589</v>
      </c>
      <c r="B20" t="b">
        <v>0</v>
      </c>
      <c r="D20" t="str">
        <f t="shared" si="0"/>
        <v>non_target_ability</v>
      </c>
      <c r="E20" t="str">
        <f t="shared" si="1"/>
        <v>(non_target_ability step_from_time)</v>
      </c>
      <c r="G20" t="s">
        <v>760</v>
      </c>
    </row>
    <row r="21" spans="1:7">
      <c r="A21" t="s">
        <v>590</v>
      </c>
      <c r="B21" t="b">
        <v>1</v>
      </c>
      <c r="D21" t="str">
        <f t="shared" si="0"/>
        <v>target_ability_location</v>
      </c>
      <c r="E21" t="str">
        <f t="shared" si="1"/>
        <v>(target_ability_location shadow_step)</v>
      </c>
      <c r="G21" t="s">
        <v>697</v>
      </c>
    </row>
    <row r="22" spans="1:7">
      <c r="A22" t="s">
        <v>591</v>
      </c>
      <c r="B22" t="b">
        <v>0</v>
      </c>
      <c r="D22" t="str">
        <f t="shared" si="0"/>
        <v>non_target_ability</v>
      </c>
      <c r="E22" t="str">
        <f t="shared" si="1"/>
        <v>(non_target_ability shadow_form)</v>
      </c>
      <c r="G22" t="s">
        <v>754</v>
      </c>
    </row>
    <row r="23" spans="1:7">
      <c r="A23" t="s">
        <v>592</v>
      </c>
      <c r="B23" t="b">
        <v>0</v>
      </c>
      <c r="D23" t="str">
        <f t="shared" si="0"/>
        <v>non_target_ability</v>
      </c>
      <c r="E23" t="str">
        <f t="shared" si="1"/>
        <v>(non_target_ability lesser_healing)</v>
      </c>
      <c r="G23" t="s">
        <v>736</v>
      </c>
    </row>
    <row r="24" spans="1:7">
      <c r="A24" t="s">
        <v>593</v>
      </c>
      <c r="B24" t="b">
        <v>0</v>
      </c>
      <c r="D24" t="str">
        <f t="shared" si="0"/>
        <v>non_target_ability</v>
      </c>
      <c r="E24" t="str">
        <f t="shared" si="1"/>
        <v>(non_target_ability divine_protection)</v>
      </c>
      <c r="G24" t="s">
        <v>734</v>
      </c>
    </row>
    <row r="25" spans="1:7">
      <c r="A25" t="s">
        <v>594</v>
      </c>
      <c r="B25" t="b">
        <v>1</v>
      </c>
      <c r="D25" t="str">
        <f t="shared" si="0"/>
        <v>target_ability_location</v>
      </c>
      <c r="E25" t="str">
        <f t="shared" si="1"/>
        <v>(target_ability_location heal_other)</v>
      </c>
      <c r="G25" t="s">
        <v>732</v>
      </c>
    </row>
    <row r="26" spans="1:7">
      <c r="A26" t="s">
        <v>596</v>
      </c>
      <c r="B26" t="b">
        <v>1</v>
      </c>
      <c r="D26" t="str">
        <f t="shared" si="0"/>
        <v>target_ability_location</v>
      </c>
      <c r="E26" t="str">
        <f t="shared" si="1"/>
        <v>(target_ability_location controlled_blink)</v>
      </c>
      <c r="G26" t="s">
        <v>672</v>
      </c>
    </row>
    <row r="27" spans="1:7">
      <c r="A27" t="s">
        <v>597</v>
      </c>
      <c r="B27" t="b">
        <v>0</v>
      </c>
      <c r="D27" t="str">
        <f t="shared" si="0"/>
        <v>non_target_ability</v>
      </c>
      <c r="E27" t="str">
        <f t="shared" si="1"/>
        <v>(non_target_ability purification)</v>
      </c>
      <c r="G27" t="s">
        <v>710</v>
      </c>
    </row>
    <row r="28" spans="1:7">
      <c r="A28" t="s">
        <v>598</v>
      </c>
      <c r="B28" t="b">
        <v>0</v>
      </c>
      <c r="D28" t="str">
        <f t="shared" si="0"/>
        <v>non_target_ability</v>
      </c>
      <c r="E28" t="str">
        <f t="shared" si="1"/>
        <v>(non_target_ability greater_healing)</v>
      </c>
      <c r="G28" t="s">
        <v>696</v>
      </c>
    </row>
    <row r="29" spans="1:7">
      <c r="A29" t="s">
        <v>599</v>
      </c>
      <c r="B29" t="b">
        <v>0</v>
      </c>
      <c r="D29" t="str">
        <f t="shared" si="0"/>
        <v>non_target_ability</v>
      </c>
      <c r="E29" t="str">
        <f t="shared" si="1"/>
        <v>(non_target_ability divine_vigour)</v>
      </c>
      <c r="G29" t="s">
        <v>699</v>
      </c>
    </row>
    <row r="30" spans="1:7">
      <c r="A30" t="s">
        <v>600</v>
      </c>
      <c r="B30" t="b">
        <v>0</v>
      </c>
      <c r="D30" t="str">
        <f t="shared" si="0"/>
        <v>non_target_ability</v>
      </c>
      <c r="E30" t="str">
        <f t="shared" si="1"/>
        <v>(non_target_ability briar_patch)</v>
      </c>
      <c r="G30" t="s">
        <v>701</v>
      </c>
    </row>
    <row r="31" spans="1:7">
      <c r="A31" t="s">
        <v>601</v>
      </c>
      <c r="B31" t="b">
        <v>0</v>
      </c>
      <c r="D31" t="str">
        <f t="shared" si="0"/>
        <v>non_target_ability</v>
      </c>
      <c r="E31" t="str">
        <f t="shared" si="1"/>
        <v>(non_target_ability grow_ballistomycete)</v>
      </c>
      <c r="G31" t="s">
        <v>675</v>
      </c>
    </row>
    <row r="32" spans="1:7">
      <c r="A32" t="s">
        <v>602</v>
      </c>
      <c r="B32" t="b">
        <v>1</v>
      </c>
      <c r="D32" t="str">
        <f t="shared" si="0"/>
        <v>target_ability_location</v>
      </c>
      <c r="E32" t="str">
        <f t="shared" si="1"/>
        <v>(target_ability_location overgrow)</v>
      </c>
      <c r="G32" t="s">
        <v>749</v>
      </c>
    </row>
    <row r="33" spans="1:7">
      <c r="A33" t="s">
        <v>603</v>
      </c>
      <c r="B33" t="b">
        <v>0</v>
      </c>
      <c r="D33" t="str">
        <f t="shared" si="0"/>
        <v>non_target_ability</v>
      </c>
      <c r="E33" t="str">
        <f t="shared" si="1"/>
        <v>(non_target_ability grow_oklob_plant)</v>
      </c>
      <c r="G33" t="s">
        <v>731</v>
      </c>
    </row>
    <row r="34" spans="1:7">
      <c r="A34" t="s">
        <v>604</v>
      </c>
      <c r="B34" t="b">
        <v>1</v>
      </c>
      <c r="C34" t="s">
        <v>668</v>
      </c>
      <c r="D34" t="str">
        <f t="shared" si="0"/>
        <v>target_ability_text_message</v>
      </c>
      <c r="E34" t="str">
        <f t="shared" si="1"/>
        <v>(target_ability_text_message potion_petition)</v>
      </c>
      <c r="G34" t="s">
        <v>708</v>
      </c>
    </row>
    <row r="35" spans="1:7">
      <c r="A35" t="s">
        <v>605</v>
      </c>
      <c r="B35" t="b">
        <v>0</v>
      </c>
      <c r="D35" t="str">
        <f t="shared" si="0"/>
        <v>non_target_ability</v>
      </c>
      <c r="E35" t="str">
        <f t="shared" si="1"/>
        <v>(non_target_ability call_merchant)</v>
      </c>
      <c r="G35" t="s">
        <v>691</v>
      </c>
    </row>
    <row r="36" spans="1:7">
      <c r="A36" t="s">
        <v>606</v>
      </c>
      <c r="B36" t="b">
        <v>0</v>
      </c>
      <c r="D36" t="str">
        <f t="shared" si="0"/>
        <v>non_target_ability</v>
      </c>
      <c r="E36" t="str">
        <f t="shared" si="1"/>
        <v>(non_target_ability bribe_branch)</v>
      </c>
      <c r="G36" t="s">
        <v>695</v>
      </c>
    </row>
    <row r="37" spans="1:7">
      <c r="A37" t="s">
        <v>607</v>
      </c>
      <c r="B37" t="b">
        <v>1</v>
      </c>
      <c r="C37" t="s">
        <v>626</v>
      </c>
      <c r="D37" t="str">
        <f t="shared" si="0"/>
        <v>target_ability_menu</v>
      </c>
      <c r="E37" t="str">
        <f t="shared" si="1"/>
        <v>(target_ability_menu ancestor_identity)</v>
      </c>
      <c r="G37" t="s">
        <v>682</v>
      </c>
    </row>
    <row r="38" spans="1:7">
      <c r="A38" t="s">
        <v>608</v>
      </c>
      <c r="B38" t="b">
        <v>1</v>
      </c>
      <c r="C38" t="s">
        <v>626</v>
      </c>
      <c r="D38" t="str">
        <f t="shared" si="0"/>
        <v>target_ability_menu</v>
      </c>
      <c r="E38" t="str">
        <f t="shared" si="1"/>
        <v>(target_ability_menu ancestor_life)</v>
      </c>
      <c r="G38" t="s">
        <v>752</v>
      </c>
    </row>
    <row r="39" spans="1:7">
      <c r="A39" t="s">
        <v>609</v>
      </c>
      <c r="B39" t="b">
        <v>1</v>
      </c>
      <c r="D39" t="str">
        <f t="shared" si="0"/>
        <v>target_ability_location</v>
      </c>
      <c r="E39" t="str">
        <f t="shared" si="1"/>
        <v>(target_ability_location transference)</v>
      </c>
      <c r="G39" t="s">
        <v>713</v>
      </c>
    </row>
    <row r="40" spans="1:7">
      <c r="A40" t="s">
        <v>610</v>
      </c>
      <c r="B40" t="b">
        <v>0</v>
      </c>
      <c r="D40" t="str">
        <f t="shared" si="0"/>
        <v>non_target_ability</v>
      </c>
      <c r="E40" t="str">
        <f t="shared" si="1"/>
        <v>(non_target_ability idealise)</v>
      </c>
      <c r="G40" t="s">
        <v>715</v>
      </c>
    </row>
    <row r="41" spans="1:7">
      <c r="A41" t="s">
        <v>611</v>
      </c>
      <c r="B41" t="b">
        <v>0</v>
      </c>
      <c r="D41" t="str">
        <f t="shared" si="0"/>
        <v>non_target_ability</v>
      </c>
      <c r="E41" t="str">
        <f t="shared" si="1"/>
        <v>(non_target_ability request_jelly)</v>
      </c>
      <c r="G41" t="s">
        <v>756</v>
      </c>
    </row>
    <row r="42" spans="1:7">
      <c r="A42" t="s">
        <v>612</v>
      </c>
      <c r="B42" t="b">
        <v>0</v>
      </c>
      <c r="D42" t="str">
        <f t="shared" si="0"/>
        <v>non_target_ability</v>
      </c>
      <c r="E42" t="str">
        <f t="shared" si="1"/>
        <v>(non_target_ability gain_random_mutations)</v>
      </c>
      <c r="G42" t="s">
        <v>709</v>
      </c>
    </row>
    <row r="43" spans="1:7">
      <c r="A43" t="s">
        <v>613</v>
      </c>
      <c r="B43" t="b">
        <v>0</v>
      </c>
      <c r="D43" t="str">
        <f t="shared" si="0"/>
        <v>non_target_ability</v>
      </c>
      <c r="E43" t="str">
        <f t="shared" si="1"/>
        <v>(non_target_ability slimify)</v>
      </c>
      <c r="G43" t="s">
        <v>684</v>
      </c>
    </row>
    <row r="44" spans="1:7">
      <c r="A44" t="s">
        <v>614</v>
      </c>
      <c r="B44" t="b">
        <v>0</v>
      </c>
      <c r="D44" t="str">
        <f t="shared" si="0"/>
        <v>non_target_ability</v>
      </c>
      <c r="E44" t="str">
        <f t="shared" si="1"/>
        <v>(non_target_ability cure_bad_mutations)</v>
      </c>
      <c r="G44" t="s">
        <v>759</v>
      </c>
    </row>
    <row r="45" spans="1:7">
      <c r="A45" t="s">
        <v>615</v>
      </c>
      <c r="B45" t="b">
        <v>0</v>
      </c>
      <c r="D45" t="str">
        <f t="shared" si="0"/>
        <v>non_target_ability</v>
      </c>
      <c r="E45" t="str">
        <f t="shared" si="1"/>
        <v>(non_target_ability receive_corpses)</v>
      </c>
      <c r="G45" t="s">
        <v>679</v>
      </c>
    </row>
    <row r="46" spans="1:7">
      <c r="A46" t="s">
        <v>616</v>
      </c>
      <c r="B46" t="b">
        <v>0</v>
      </c>
      <c r="D46" t="str">
        <f t="shared" si="0"/>
        <v>non_target_ability</v>
      </c>
      <c r="E46" t="str">
        <f t="shared" si="1"/>
        <v>(non_target_ability torment)</v>
      </c>
      <c r="G46" t="s">
        <v>748</v>
      </c>
    </row>
    <row r="47" spans="1:7">
      <c r="A47" t="s">
        <v>617</v>
      </c>
      <c r="B47" t="b">
        <v>0</v>
      </c>
      <c r="D47" t="str">
        <f t="shared" si="0"/>
        <v>non_target_ability</v>
      </c>
      <c r="E47" t="str">
        <f t="shared" si="1"/>
        <v>(non_target_ability receive_necronomicon)</v>
      </c>
      <c r="G47" t="s">
        <v>690</v>
      </c>
    </row>
    <row r="48" spans="1:7">
      <c r="A48" t="s">
        <v>618</v>
      </c>
      <c r="B48" t="b">
        <v>1</v>
      </c>
      <c r="C48" t="s">
        <v>626</v>
      </c>
      <c r="D48" t="str">
        <f t="shared" si="0"/>
        <v>target_ability_menu</v>
      </c>
      <c r="E48" t="str">
        <f t="shared" si="1"/>
        <v>(target_ability_menu brand_weapon_with_pain)</v>
      </c>
      <c r="G48" t="s">
        <v>711</v>
      </c>
    </row>
    <row r="49" spans="1:7">
      <c r="A49" t="s">
        <v>619</v>
      </c>
      <c r="B49" t="b">
        <v>0</v>
      </c>
      <c r="D49" t="str">
        <f t="shared" si="0"/>
        <v>non_target_ability</v>
      </c>
      <c r="E49" t="str">
        <f t="shared" si="1"/>
        <v>(non_target_ability depart_abyss)</v>
      </c>
      <c r="G49" t="s">
        <v>687</v>
      </c>
    </row>
    <row r="50" spans="1:7">
      <c r="A50" t="s">
        <v>620</v>
      </c>
      <c r="B50" t="b">
        <v>0</v>
      </c>
      <c r="D50" t="str">
        <f t="shared" si="0"/>
        <v>non_target_ability</v>
      </c>
      <c r="E50" t="str">
        <f t="shared" si="1"/>
        <v>(non_target_ability bend_space)</v>
      </c>
      <c r="G50" t="s">
        <v>688</v>
      </c>
    </row>
    <row r="51" spans="1:7">
      <c r="A51" t="s">
        <v>621</v>
      </c>
      <c r="B51" t="b">
        <v>1</v>
      </c>
      <c r="D51" t="str">
        <f t="shared" si="0"/>
        <v>target_ability_location</v>
      </c>
      <c r="E51" t="str">
        <f t="shared" si="1"/>
        <v>(target_ability_location banish)</v>
      </c>
      <c r="G51" t="s">
        <v>744</v>
      </c>
    </row>
    <row r="52" spans="1:7">
      <c r="A52" t="s">
        <v>622</v>
      </c>
      <c r="B52" t="b">
        <v>0</v>
      </c>
      <c r="D52" t="str">
        <f t="shared" si="0"/>
        <v>non_target_ability</v>
      </c>
      <c r="E52" t="str">
        <f t="shared" si="1"/>
        <v>(non_target_ability corrupt)</v>
      </c>
      <c r="G52" t="s">
        <v>762</v>
      </c>
    </row>
    <row r="53" spans="1:7">
      <c r="A53" t="s">
        <v>623</v>
      </c>
      <c r="B53" t="b">
        <v>0</v>
      </c>
      <c r="D53" t="str">
        <f t="shared" si="0"/>
        <v>non_target_ability</v>
      </c>
      <c r="E53" t="str">
        <f t="shared" si="1"/>
        <v>(non_target_ability banish_self)</v>
      </c>
      <c r="G53" t="s">
        <v>726</v>
      </c>
    </row>
    <row r="54" spans="1:7">
      <c r="A54" t="s">
        <v>624</v>
      </c>
      <c r="B54" t="b">
        <v>1</v>
      </c>
      <c r="C54" t="s">
        <v>626</v>
      </c>
      <c r="D54" t="str">
        <f t="shared" si="0"/>
        <v>target_ability_menu</v>
      </c>
      <c r="E54" t="str">
        <f t="shared" si="1"/>
        <v>(target_ability_menu corrupt_weapon)</v>
      </c>
      <c r="G54" t="s">
        <v>724</v>
      </c>
    </row>
    <row r="55" spans="1:7">
      <c r="A55" t="s">
        <v>625</v>
      </c>
      <c r="B55" t="b">
        <v>1</v>
      </c>
      <c r="D55" t="str">
        <f t="shared" si="0"/>
        <v>target_ability_location</v>
      </c>
      <c r="E55" t="str">
        <f t="shared" si="1"/>
        <v>(target_ability_location minor_destruction)</v>
      </c>
      <c r="G55" t="s">
        <v>686</v>
      </c>
    </row>
    <row r="56" spans="1:7">
      <c r="A56" t="s">
        <v>627</v>
      </c>
      <c r="B56" t="b">
        <v>0</v>
      </c>
      <c r="D56" t="str">
        <f t="shared" si="0"/>
        <v>non_target_ability</v>
      </c>
      <c r="E56" t="str">
        <f t="shared" si="1"/>
        <v>(non_target_ability summon_lesser_servant)</v>
      </c>
      <c r="G56" t="s">
        <v>739</v>
      </c>
    </row>
    <row r="57" spans="1:7">
      <c r="A57" t="s">
        <v>628</v>
      </c>
      <c r="B57" t="b">
        <v>1</v>
      </c>
      <c r="D57" t="str">
        <f t="shared" si="0"/>
        <v>target_ability_location</v>
      </c>
      <c r="E57" t="str">
        <f t="shared" si="1"/>
        <v>(target_ability_location major_destruction)</v>
      </c>
      <c r="G57" t="s">
        <v>751</v>
      </c>
    </row>
    <row r="58" spans="1:7">
      <c r="A58" t="s">
        <v>629</v>
      </c>
      <c r="B58" t="b">
        <v>0</v>
      </c>
      <c r="D58" t="str">
        <f t="shared" si="0"/>
        <v>non_target_ability</v>
      </c>
      <c r="E58" t="str">
        <f t="shared" si="1"/>
        <v>(non_target_ability summon_greater_servant)</v>
      </c>
      <c r="G58" t="s">
        <v>714</v>
      </c>
    </row>
    <row r="59" spans="1:7">
      <c r="A59" t="s">
        <v>630</v>
      </c>
      <c r="B59" t="b">
        <v>1</v>
      </c>
      <c r="C59" t="s">
        <v>626</v>
      </c>
      <c r="D59" t="str">
        <f t="shared" si="0"/>
        <v>target_ability_menu</v>
      </c>
      <c r="E59" t="str">
        <f t="shared" si="1"/>
        <v>(target_ability_menu pick_a_card_any_card)</v>
      </c>
      <c r="G59" t="s">
        <v>742</v>
      </c>
    </row>
    <row r="60" spans="1:7">
      <c r="A60" t="s">
        <v>631</v>
      </c>
      <c r="B60" t="b">
        <v>1</v>
      </c>
      <c r="C60" t="s">
        <v>626</v>
      </c>
      <c r="D60" t="str">
        <f t="shared" si="0"/>
        <v>target_ability_menu</v>
      </c>
      <c r="E60" t="str">
        <f t="shared" si="1"/>
        <v>(target_ability_menu triple_draw)</v>
      </c>
      <c r="G60" t="s">
        <v>757</v>
      </c>
    </row>
    <row r="61" spans="1:7">
      <c r="A61" t="s">
        <v>632</v>
      </c>
      <c r="B61" t="b">
        <v>1</v>
      </c>
      <c r="C61" t="s">
        <v>626</v>
      </c>
      <c r="D61" t="str">
        <f t="shared" si="0"/>
        <v>target_ability_menu</v>
      </c>
      <c r="E61" t="str">
        <f t="shared" si="1"/>
        <v>(target_ability_menu deal_four)</v>
      </c>
      <c r="G61" t="s">
        <v>747</v>
      </c>
    </row>
    <row r="62" spans="1:7">
      <c r="A62" t="s">
        <v>633</v>
      </c>
      <c r="B62" t="b">
        <v>1</v>
      </c>
      <c r="C62" t="s">
        <v>626</v>
      </c>
      <c r="D62" t="str">
        <f t="shared" si="0"/>
        <v>target_ability_menu</v>
      </c>
      <c r="E62" t="str">
        <f t="shared" si="1"/>
        <v>(target_ability_menu stack_five)</v>
      </c>
      <c r="G62" t="s">
        <v>753</v>
      </c>
    </row>
    <row r="63" spans="1:7">
      <c r="A63" t="s">
        <v>634</v>
      </c>
      <c r="B63" t="b">
        <v>0</v>
      </c>
      <c r="D63" t="str">
        <f t="shared" si="0"/>
        <v>non_target_ability</v>
      </c>
      <c r="E63" t="str">
        <f t="shared" si="1"/>
        <v>(non_target_ability heroism)</v>
      </c>
      <c r="G63" t="s">
        <v>750</v>
      </c>
    </row>
    <row r="64" spans="1:7">
      <c r="A64" t="s">
        <v>635</v>
      </c>
      <c r="B64" t="b">
        <v>0</v>
      </c>
      <c r="D64" t="str">
        <f t="shared" si="0"/>
        <v>non_target_ability</v>
      </c>
      <c r="E64" t="str">
        <f t="shared" si="1"/>
        <v>(non_target_ability finesse)</v>
      </c>
      <c r="G64" t="s">
        <v>719</v>
      </c>
    </row>
    <row r="65" spans="1:7">
      <c r="A65" t="s">
        <v>636</v>
      </c>
      <c r="B65" t="b">
        <v>1</v>
      </c>
      <c r="D65" t="str">
        <f t="shared" si="0"/>
        <v>target_ability_location</v>
      </c>
      <c r="E65" t="str">
        <f t="shared" si="1"/>
        <v>(target_ability_location upheaval)</v>
      </c>
      <c r="G65" t="s">
        <v>694</v>
      </c>
    </row>
    <row r="66" spans="1:7">
      <c r="A66" t="s">
        <v>637</v>
      </c>
      <c r="B66" t="b">
        <v>0</v>
      </c>
      <c r="D66" t="str">
        <f t="shared" si="0"/>
        <v>non_target_ability</v>
      </c>
      <c r="E66" t="str">
        <f t="shared" si="1"/>
        <v>(non_target_ability elemental_force)</v>
      </c>
      <c r="G66" t="s">
        <v>755</v>
      </c>
    </row>
    <row r="67" spans="1:7">
      <c r="A67" t="s">
        <v>638</v>
      </c>
      <c r="B67" t="b">
        <v>0</v>
      </c>
      <c r="D67" t="str">
        <f t="shared" ref="D67:D95" si="2">IF(C67="menu","target_ability_menu", IF(C67="text","target_ability_text_message", IF(B67,"target_ability_location", "non_target_ability") ) )</f>
        <v>non_target_ability</v>
      </c>
      <c r="E67" t="str">
        <f t="shared" ref="E67:E95" si="3">CONCATENATE("(",D67," ", A67, ")")</f>
        <v>(non_target_ability disaster_area)</v>
      </c>
      <c r="G67" t="s">
        <v>683</v>
      </c>
    </row>
    <row r="68" spans="1:7">
      <c r="A68" t="s">
        <v>639</v>
      </c>
      <c r="B68" t="b">
        <v>0</v>
      </c>
      <c r="D68" t="str">
        <f t="shared" si="2"/>
        <v>non_target_ability</v>
      </c>
      <c r="E68" t="str">
        <f t="shared" si="3"/>
        <v>(non_target_ability draw_out_power)</v>
      </c>
      <c r="G68" t="s">
        <v>746</v>
      </c>
    </row>
    <row r="69" spans="1:7">
      <c r="A69" t="s">
        <v>640</v>
      </c>
      <c r="B69" t="b">
        <v>1</v>
      </c>
      <c r="D69" t="str">
        <f t="shared" si="2"/>
        <v>target_ability_location</v>
      </c>
      <c r="E69" t="str">
        <f t="shared" si="3"/>
        <v>(target_ability_location power_leap)</v>
      </c>
      <c r="G69" t="s">
        <v>693</v>
      </c>
    </row>
    <row r="70" spans="1:7">
      <c r="A70" t="s">
        <v>641</v>
      </c>
      <c r="B70" t="b">
        <v>0</v>
      </c>
      <c r="D70" t="str">
        <f t="shared" si="2"/>
        <v>non_target_ability</v>
      </c>
      <c r="E70" t="str">
        <f t="shared" si="3"/>
        <v>(non_target_ability apocalypse)</v>
      </c>
      <c r="G70" t="s">
        <v>674</v>
      </c>
    </row>
    <row r="71" spans="1:7">
      <c r="A71" t="s">
        <v>642</v>
      </c>
      <c r="B71" t="b">
        <v>0</v>
      </c>
      <c r="D71" t="str">
        <f t="shared" si="2"/>
        <v>non_target_ability</v>
      </c>
      <c r="E71" t="str">
        <f t="shared" si="3"/>
        <v>(non_target_ability toggle_divine_energy)</v>
      </c>
      <c r="G71" t="s">
        <v>758</v>
      </c>
    </row>
    <row r="72" spans="1:7">
      <c r="A72" t="s">
        <v>643</v>
      </c>
      <c r="B72" t="b">
        <v>0</v>
      </c>
      <c r="D72" t="str">
        <f t="shared" si="2"/>
        <v>non_target_ability</v>
      </c>
      <c r="E72" t="str">
        <f t="shared" si="3"/>
        <v>(non_target_ability channel_magic)</v>
      </c>
      <c r="G72" t="s">
        <v>745</v>
      </c>
    </row>
    <row r="73" spans="1:7">
      <c r="A73" t="s">
        <v>644</v>
      </c>
      <c r="B73" t="b">
        <v>1</v>
      </c>
      <c r="C73" t="s">
        <v>626</v>
      </c>
      <c r="D73" t="str">
        <f t="shared" si="2"/>
        <v>target_ability_menu</v>
      </c>
      <c r="E73" t="str">
        <f t="shared" si="3"/>
        <v>(target_ability_menu forget_spell)</v>
      </c>
      <c r="G73" t="s">
        <v>725</v>
      </c>
    </row>
    <row r="74" spans="1:7">
      <c r="A74" t="s">
        <v>645</v>
      </c>
      <c r="B74" t="b">
        <v>0</v>
      </c>
      <c r="D74" t="str">
        <f t="shared" si="2"/>
        <v>non_target_ability</v>
      </c>
      <c r="E74" t="str">
        <f t="shared" si="3"/>
        <v>(non_target_ability trogs_hand)</v>
      </c>
      <c r="G74" t="s">
        <v>723</v>
      </c>
    </row>
    <row r="75" spans="1:7">
      <c r="A75" t="s">
        <v>646</v>
      </c>
      <c r="B75" t="b">
        <v>0</v>
      </c>
      <c r="D75" t="str">
        <f t="shared" si="2"/>
        <v>non_target_ability</v>
      </c>
      <c r="E75" t="str">
        <f t="shared" si="3"/>
        <v>(non_target_ability brothers_in_arms)</v>
      </c>
      <c r="G75" t="s">
        <v>700</v>
      </c>
    </row>
    <row r="76" spans="1:7">
      <c r="A76" t="s">
        <v>647</v>
      </c>
      <c r="B76" t="b">
        <v>0</v>
      </c>
      <c r="D76" t="str">
        <f t="shared" si="2"/>
        <v>non_target_ability</v>
      </c>
      <c r="E76" t="str">
        <f t="shared" si="3"/>
        <v>(non_target_ability stomp)</v>
      </c>
      <c r="G76" t="s">
        <v>737</v>
      </c>
    </row>
    <row r="77" spans="1:7">
      <c r="A77" t="s">
        <v>648</v>
      </c>
      <c r="B77" t="b">
        <v>1</v>
      </c>
      <c r="D77" t="str">
        <f t="shared" si="2"/>
        <v>target_ability_location</v>
      </c>
      <c r="E77" t="str">
        <f t="shared" si="3"/>
        <v>(target_ability_location line_pass)</v>
      </c>
      <c r="G77" t="s">
        <v>676</v>
      </c>
    </row>
    <row r="78" spans="1:7">
      <c r="A78" t="s">
        <v>649</v>
      </c>
      <c r="B78" t="b">
        <v>1</v>
      </c>
      <c r="D78" t="str">
        <f t="shared" si="2"/>
        <v>target_ability_location</v>
      </c>
      <c r="E78" t="str">
        <f t="shared" si="3"/>
        <v>(target_ability_location grand_finale)</v>
      </c>
      <c r="G78" t="s">
        <v>689</v>
      </c>
    </row>
    <row r="79" spans="1:7">
      <c r="A79" t="s">
        <v>650</v>
      </c>
      <c r="B79" t="b">
        <v>0</v>
      </c>
      <c r="D79" t="str">
        <f t="shared" si="2"/>
        <v>non_target_ability</v>
      </c>
      <c r="E79" t="str">
        <f t="shared" si="3"/>
        <v>(non_target_ability wall_jump)</v>
      </c>
      <c r="G79" t="s">
        <v>681</v>
      </c>
    </row>
    <row r="80" spans="1:7">
      <c r="A80" t="s">
        <v>651</v>
      </c>
      <c r="B80" t="b">
        <v>0</v>
      </c>
      <c r="D80" t="str">
        <f t="shared" si="2"/>
        <v>non_target_ability</v>
      </c>
      <c r="E80" t="str">
        <f t="shared" si="3"/>
        <v>(non_target_ability serpents_lash)</v>
      </c>
      <c r="G80" t="s">
        <v>670</v>
      </c>
    </row>
    <row r="81" spans="1:7">
      <c r="A81" t="s">
        <v>652</v>
      </c>
      <c r="B81" t="b">
        <v>0</v>
      </c>
      <c r="D81" t="str">
        <f t="shared" si="2"/>
        <v>non_target_ability</v>
      </c>
      <c r="E81" t="str">
        <f t="shared" si="3"/>
        <v>(non_target_ability heavenly_storm)</v>
      </c>
      <c r="G81" t="s">
        <v>707</v>
      </c>
    </row>
    <row r="82" spans="1:7">
      <c r="A82" t="s">
        <v>653</v>
      </c>
      <c r="B82" t="b">
        <v>1</v>
      </c>
      <c r="D82" t="str">
        <f t="shared" si="2"/>
        <v>target_ability_location</v>
      </c>
      <c r="E82" t="str">
        <f t="shared" si="3"/>
        <v>(target_ability_location animate_remains)</v>
      </c>
      <c r="G82" t="s">
        <v>733</v>
      </c>
    </row>
    <row r="83" spans="1:7">
      <c r="A83" t="s">
        <v>654</v>
      </c>
      <c r="B83" t="b">
        <v>0</v>
      </c>
      <c r="D83" t="str">
        <f t="shared" si="2"/>
        <v>non_target_ability</v>
      </c>
      <c r="E83" t="str">
        <f t="shared" si="3"/>
        <v>(non_target_ability toggle_injury_mirror)</v>
      </c>
      <c r="G83" t="s">
        <v>705</v>
      </c>
    </row>
    <row r="84" spans="1:7">
      <c r="A84" t="s">
        <v>655</v>
      </c>
      <c r="B84" t="b">
        <v>0</v>
      </c>
      <c r="D84" t="str">
        <f t="shared" si="2"/>
        <v>non_target_ability</v>
      </c>
      <c r="E84" t="str">
        <f t="shared" si="3"/>
        <v>(non_target_ability recall_undead_slaves)</v>
      </c>
      <c r="G84" t="s">
        <v>706</v>
      </c>
    </row>
    <row r="85" spans="1:7">
      <c r="A85" t="s">
        <v>656</v>
      </c>
      <c r="B85" t="b">
        <v>1</v>
      </c>
      <c r="D85" t="str">
        <f t="shared" si="2"/>
        <v>target_ability_location</v>
      </c>
      <c r="E85" t="str">
        <f t="shared" si="3"/>
        <v>(target_ability_location animate_dead)</v>
      </c>
      <c r="G85" t="s">
        <v>763</v>
      </c>
    </row>
    <row r="86" spans="1:7">
      <c r="A86" t="s">
        <v>657</v>
      </c>
      <c r="B86" t="b">
        <v>0</v>
      </c>
      <c r="D86" t="str">
        <f t="shared" si="2"/>
        <v>non_target_ability</v>
      </c>
      <c r="E86" t="str">
        <f t="shared" si="3"/>
        <v>(non_target_ability drain_life)</v>
      </c>
      <c r="G86" t="s">
        <v>716</v>
      </c>
    </row>
    <row r="87" spans="1:7">
      <c r="A87" t="s">
        <v>658</v>
      </c>
      <c r="B87" t="b">
        <v>1</v>
      </c>
      <c r="D87" t="str">
        <f t="shared" si="2"/>
        <v>target_ability_location</v>
      </c>
      <c r="E87" t="str">
        <f t="shared" si="3"/>
        <v>(target_ability_location enslave_soul)</v>
      </c>
      <c r="G87" t="s">
        <v>722</v>
      </c>
    </row>
    <row r="88" spans="1:7">
      <c r="A88" t="s">
        <v>659</v>
      </c>
      <c r="B88" t="b">
        <v>0</v>
      </c>
      <c r="D88" t="str">
        <f t="shared" si="2"/>
        <v>non_target_ability</v>
      </c>
      <c r="E88" t="str">
        <f t="shared" si="3"/>
        <v>(non_target_ability recite)</v>
      </c>
      <c r="G88" t="s">
        <v>678</v>
      </c>
    </row>
    <row r="89" spans="1:7">
      <c r="A89" t="s">
        <v>660</v>
      </c>
      <c r="B89" t="b">
        <v>0</v>
      </c>
      <c r="D89" t="str">
        <f t="shared" si="2"/>
        <v>non_target_ability</v>
      </c>
      <c r="E89" t="str">
        <f t="shared" si="3"/>
        <v>(non_target_ability vitalisation)</v>
      </c>
      <c r="G89" t="s">
        <v>729</v>
      </c>
    </row>
    <row r="90" spans="1:7">
      <c r="A90" t="s">
        <v>661</v>
      </c>
      <c r="B90" t="b">
        <v>1</v>
      </c>
      <c r="D90" t="str">
        <f t="shared" si="2"/>
        <v>target_ability_location</v>
      </c>
      <c r="E90" t="str">
        <f t="shared" si="3"/>
        <v>(target_ability_location Imprison)</v>
      </c>
      <c r="G90" t="s">
        <v>741</v>
      </c>
    </row>
    <row r="91" spans="1:7">
      <c r="A91" t="s">
        <v>662</v>
      </c>
      <c r="B91" t="b">
        <v>0</v>
      </c>
      <c r="D91" t="str">
        <f t="shared" si="2"/>
        <v>non_target_ability</v>
      </c>
      <c r="E91" t="str">
        <f t="shared" si="3"/>
        <v>(non_target_ability sanctuary)</v>
      </c>
      <c r="G91" t="s">
        <v>727</v>
      </c>
    </row>
    <row r="92" spans="1:7">
      <c r="A92" t="s">
        <v>663</v>
      </c>
      <c r="B92" t="b">
        <v>0</v>
      </c>
      <c r="D92" t="str">
        <f t="shared" si="2"/>
        <v>non_target_ability</v>
      </c>
      <c r="E92" t="str">
        <f t="shared" si="3"/>
        <v>(non_target_ability divine_shield)</v>
      </c>
      <c r="G92" t="s">
        <v>730</v>
      </c>
    </row>
    <row r="93" spans="1:7">
      <c r="A93" t="s">
        <v>664</v>
      </c>
      <c r="B93" t="b">
        <v>0</v>
      </c>
      <c r="D93" t="str">
        <f t="shared" si="2"/>
        <v>non_target_ability</v>
      </c>
      <c r="E93" t="str">
        <f t="shared" si="3"/>
        <v>(non_target_ability cleansing_flame)</v>
      </c>
      <c r="G93" t="s">
        <v>680</v>
      </c>
    </row>
    <row r="94" spans="1:7">
      <c r="A94" t="s">
        <v>665</v>
      </c>
      <c r="B94" t="b">
        <v>0</v>
      </c>
      <c r="D94" t="str">
        <f t="shared" si="2"/>
        <v>non_target_ability</v>
      </c>
      <c r="E94" t="str">
        <f t="shared" si="3"/>
        <v>(non_target_ability summon_divine_warrior)</v>
      </c>
      <c r="G94" t="s">
        <v>728</v>
      </c>
    </row>
    <row r="95" spans="1:7">
      <c r="A95" t="s">
        <v>666</v>
      </c>
      <c r="B95" t="b">
        <v>1</v>
      </c>
      <c r="C95" t="s">
        <v>626</v>
      </c>
      <c r="D95" t="str">
        <f t="shared" si="2"/>
        <v>target_ability_menu</v>
      </c>
      <c r="E95" t="str">
        <f t="shared" si="3"/>
        <v>(target_ability_menu brand_weapon_with_holy)</v>
      </c>
      <c r="G95" t="s">
        <v>702</v>
      </c>
    </row>
  </sheetData>
  <sortState xmlns:xlrd2="http://schemas.microsoft.com/office/spreadsheetml/2017/richdata2" ref="G2:G95">
    <sortCondition ref="G2:G9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D0C3-A69E-4E6B-AEE8-F482A6FE85F2}">
  <dimension ref="A1:D38"/>
  <sheetViews>
    <sheetView topLeftCell="A4" workbookViewId="0">
      <selection activeCell="C1" sqref="C1"/>
    </sheetView>
  </sheetViews>
  <sheetFormatPr defaultRowHeight="15"/>
  <cols>
    <col min="1" max="1" width="48" customWidth="1"/>
    <col min="2" max="2" width="35.28515625" customWidth="1"/>
    <col min="3" max="3" width="23.5703125" customWidth="1"/>
    <col min="4" max="4" width="28.28515625" customWidth="1"/>
  </cols>
  <sheetData>
    <row r="1" spans="1:4">
      <c r="A1" t="s">
        <v>764</v>
      </c>
      <c r="B1" t="str">
        <f>LEFT(A1, SEARCH("-", A1, 1)-1)</f>
        <v xml:space="preserve">ambrosiapot </v>
      </c>
      <c r="C1" t="s">
        <v>801</v>
      </c>
      <c r="D1" t="str">
        <f>CONCATENATE("(", C1, " ", TRIM(SUBSTITUTE(B1, "pot", "")), ")")</f>
        <v>(potion ambrosia)</v>
      </c>
    </row>
    <row r="2" spans="1:4">
      <c r="A2" t="s">
        <v>765</v>
      </c>
      <c r="B2" t="str">
        <f t="shared" ref="B2:B38" si="0">LEFT(A2, SEARCH("-", A2, 1)-1)</f>
        <v xml:space="preserve">        berserkragepot </v>
      </c>
      <c r="C2" t="s">
        <v>801</v>
      </c>
      <c r="D2" t="str">
        <f t="shared" ref="D2:D18" si="1">CONCATENATE("(", C2, " ", TRIM(SUBSTITUTE(B2, "pot", "")), ")")</f>
        <v>(potion berserkrage)</v>
      </c>
    </row>
    <row r="3" spans="1:4">
      <c r="A3" t="s">
        <v>766</v>
      </c>
      <c r="B3" t="str">
        <f t="shared" si="0"/>
        <v xml:space="preserve">        brilliancepot </v>
      </c>
      <c r="C3" t="s">
        <v>801</v>
      </c>
      <c r="D3" t="str">
        <f t="shared" si="1"/>
        <v>(potion brilliance)</v>
      </c>
    </row>
    <row r="4" spans="1:4">
      <c r="A4" t="s">
        <v>767</v>
      </c>
      <c r="B4" t="str">
        <f t="shared" si="0"/>
        <v xml:space="preserve">        cancellationpot </v>
      </c>
      <c r="C4" t="s">
        <v>801</v>
      </c>
      <c r="D4" t="str">
        <f t="shared" si="1"/>
        <v>(potion cancellation)</v>
      </c>
    </row>
    <row r="5" spans="1:4">
      <c r="A5" t="s">
        <v>768</v>
      </c>
      <c r="B5" t="str">
        <f t="shared" si="0"/>
        <v xml:space="preserve">        curingpot </v>
      </c>
      <c r="C5" t="s">
        <v>801</v>
      </c>
      <c r="D5" t="str">
        <f t="shared" si="1"/>
        <v>(potion curing)</v>
      </c>
    </row>
    <row r="6" spans="1:4">
      <c r="A6" t="s">
        <v>769</v>
      </c>
      <c r="B6" t="str">
        <f t="shared" si="0"/>
        <v xml:space="preserve">        degenerationpot </v>
      </c>
      <c r="C6" t="s">
        <v>801</v>
      </c>
      <c r="D6" t="str">
        <f t="shared" si="1"/>
        <v>(potion degeneration)</v>
      </c>
    </row>
    <row r="7" spans="1:4">
      <c r="A7" t="s">
        <v>770</v>
      </c>
      <c r="B7" t="str">
        <f t="shared" si="0"/>
        <v xml:space="preserve">        experiencepot </v>
      </c>
      <c r="C7" t="s">
        <v>801</v>
      </c>
      <c r="D7" t="str">
        <f t="shared" si="1"/>
        <v>(potion experience)</v>
      </c>
    </row>
    <row r="8" spans="1:4">
      <c r="A8" t="s">
        <v>771</v>
      </c>
      <c r="B8" t="str">
        <f t="shared" si="0"/>
        <v xml:space="preserve">        flightpot </v>
      </c>
      <c r="C8" t="s">
        <v>801</v>
      </c>
      <c r="D8" t="str">
        <f t="shared" si="1"/>
        <v>(potion flight)</v>
      </c>
    </row>
    <row r="9" spans="1:4">
      <c r="A9" t="s">
        <v>772</v>
      </c>
      <c r="B9" t="str">
        <f t="shared" si="0"/>
        <v xml:space="preserve">        hastepot </v>
      </c>
      <c r="C9" t="s">
        <v>801</v>
      </c>
      <c r="D9" t="str">
        <f t="shared" si="1"/>
        <v>(potion haste)</v>
      </c>
    </row>
    <row r="10" spans="1:4">
      <c r="A10" t="s">
        <v>773</v>
      </c>
      <c r="B10" t="str">
        <f t="shared" si="0"/>
        <v xml:space="preserve">        healwoundspot </v>
      </c>
      <c r="C10" t="s">
        <v>801</v>
      </c>
      <c r="D10" t="str">
        <f t="shared" si="1"/>
        <v>(potion healwounds)</v>
      </c>
    </row>
    <row r="11" spans="1:4">
      <c r="A11" t="s">
        <v>774</v>
      </c>
      <c r="B11" t="str">
        <f t="shared" si="0"/>
        <v xml:space="preserve">        invisibilitypot </v>
      </c>
      <c r="C11" t="s">
        <v>801</v>
      </c>
      <c r="D11" t="str">
        <f t="shared" si="1"/>
        <v>(potion invisibility)</v>
      </c>
    </row>
    <row r="12" spans="1:4">
      <c r="A12" t="s">
        <v>775</v>
      </c>
      <c r="B12" t="str">
        <f t="shared" si="0"/>
        <v xml:space="preserve">        lignificationpot </v>
      </c>
      <c r="C12" t="s">
        <v>801</v>
      </c>
      <c r="D12" t="str">
        <f t="shared" si="1"/>
        <v>(potion lignification)</v>
      </c>
    </row>
    <row r="13" spans="1:4">
      <c r="A13" t="s">
        <v>776</v>
      </c>
      <c r="B13" t="str">
        <f t="shared" si="0"/>
        <v xml:space="preserve">        magicpot </v>
      </c>
      <c r="C13" t="s">
        <v>801</v>
      </c>
      <c r="D13" t="str">
        <f t="shared" si="1"/>
        <v>(potion magic)</v>
      </c>
    </row>
    <row r="14" spans="1:4">
      <c r="A14" t="s">
        <v>777</v>
      </c>
      <c r="B14" t="str">
        <f t="shared" si="0"/>
        <v xml:space="preserve">        mightpot </v>
      </c>
      <c r="C14" t="s">
        <v>801</v>
      </c>
      <c r="D14" t="str">
        <f t="shared" si="1"/>
        <v>(potion might)</v>
      </c>
    </row>
    <row r="15" spans="1:4">
      <c r="A15" t="s">
        <v>778</v>
      </c>
      <c r="B15" t="str">
        <f t="shared" si="0"/>
        <v xml:space="preserve">        mutationpot </v>
      </c>
      <c r="C15" t="s">
        <v>801</v>
      </c>
      <c r="D15" t="str">
        <f t="shared" si="1"/>
        <v>(potion mutation)</v>
      </c>
    </row>
    <row r="16" spans="1:4">
      <c r="A16" t="s">
        <v>779</v>
      </c>
      <c r="B16" t="str">
        <f t="shared" si="0"/>
        <v xml:space="preserve">        resistancepot </v>
      </c>
      <c r="C16" t="s">
        <v>801</v>
      </c>
      <c r="D16" t="str">
        <f t="shared" si="1"/>
        <v>(potion resistance)</v>
      </c>
    </row>
    <row r="17" spans="1:4">
      <c r="A17" t="s">
        <v>780</v>
      </c>
      <c r="B17" t="str">
        <f t="shared" si="0"/>
        <v xml:space="preserve">        stabbingpot </v>
      </c>
      <c r="C17" t="s">
        <v>801</v>
      </c>
      <c r="D17" t="str">
        <f t="shared" si="1"/>
        <v>(potion stabbing)</v>
      </c>
    </row>
    <row r="18" spans="1:4">
      <c r="D18" t="str">
        <f t="shared" si="1"/>
        <v>( )</v>
      </c>
    </row>
    <row r="19" spans="1:4">
      <c r="A19" t="s">
        <v>781</v>
      </c>
      <c r="B19" t="str">
        <f t="shared" si="0"/>
        <v xml:space="preserve">        acquirementscroll </v>
      </c>
      <c r="C19" t="s">
        <v>802</v>
      </c>
      <c r="D19" t="str">
        <f>CONCATENATE("(", C19, " ", TRIM(SUBSTITUTE(B19, "scroll", "")), ")")</f>
        <v>(scroll acquirement)</v>
      </c>
    </row>
    <row r="20" spans="1:4">
      <c r="A20" t="s">
        <v>782</v>
      </c>
      <c r="B20" t="str">
        <f t="shared" si="0"/>
        <v xml:space="preserve">        amnesiascroll </v>
      </c>
      <c r="C20" t="s">
        <v>802</v>
      </c>
      <c r="D20" t="str">
        <f t="shared" ref="D20:D38" si="2">CONCATENATE("(", C20, " ", TRIM(SUBSTITUTE(B20, "scroll", "")), ")")</f>
        <v>(scroll amnesia)</v>
      </c>
    </row>
    <row r="21" spans="1:4">
      <c r="A21" t="s">
        <v>783</v>
      </c>
      <c r="B21" t="str">
        <f t="shared" si="0"/>
        <v xml:space="preserve">        blinkingscroll </v>
      </c>
      <c r="C21" t="s">
        <v>802</v>
      </c>
      <c r="D21" t="str">
        <f t="shared" si="2"/>
        <v>(scroll blinking)</v>
      </c>
    </row>
    <row r="22" spans="1:4">
      <c r="A22" t="s">
        <v>784</v>
      </c>
      <c r="B22" t="str">
        <f t="shared" si="0"/>
        <v xml:space="preserve">        brandweaponscroll </v>
      </c>
      <c r="C22" t="s">
        <v>802</v>
      </c>
      <c r="D22" t="str">
        <f t="shared" si="2"/>
        <v>(scroll brandweapon)</v>
      </c>
    </row>
    <row r="23" spans="1:4">
      <c r="A23" t="s">
        <v>785</v>
      </c>
      <c r="B23" t="str">
        <f t="shared" si="0"/>
        <v xml:space="preserve">        enchantarmourscroll </v>
      </c>
      <c r="C23" t="s">
        <v>802</v>
      </c>
      <c r="D23" t="str">
        <f t="shared" si="2"/>
        <v>(scroll enchantarmour)</v>
      </c>
    </row>
    <row r="24" spans="1:4">
      <c r="A24" t="s">
        <v>786</v>
      </c>
      <c r="B24" t="str">
        <f t="shared" si="0"/>
        <v xml:space="preserve">        enchantweaponscroll </v>
      </c>
      <c r="C24" t="s">
        <v>802</v>
      </c>
      <c r="D24" t="str">
        <f t="shared" si="2"/>
        <v>(scroll enchantweapon)</v>
      </c>
    </row>
    <row r="25" spans="1:4">
      <c r="A25" t="s">
        <v>787</v>
      </c>
      <c r="B25" t="str">
        <f t="shared" si="0"/>
        <v xml:space="preserve">        fearscroll </v>
      </c>
      <c r="C25" t="s">
        <v>802</v>
      </c>
      <c r="D25" t="str">
        <f t="shared" si="2"/>
        <v>(scroll fear)</v>
      </c>
    </row>
    <row r="26" spans="1:4">
      <c r="A26" t="s">
        <v>788</v>
      </c>
      <c r="B26" t="str">
        <f t="shared" si="0"/>
        <v xml:space="preserve">        fogscroll </v>
      </c>
      <c r="C26" t="s">
        <v>802</v>
      </c>
      <c r="D26" t="str">
        <f t="shared" si="2"/>
        <v>(scroll fog)</v>
      </c>
    </row>
    <row r="27" spans="1:4">
      <c r="A27" t="s">
        <v>789</v>
      </c>
      <c r="B27" t="str">
        <f t="shared" si="0"/>
        <v xml:space="preserve">        holywordscroll </v>
      </c>
      <c r="C27" t="s">
        <v>802</v>
      </c>
      <c r="D27" t="str">
        <f t="shared" si="2"/>
        <v>(scroll holyword)</v>
      </c>
    </row>
    <row r="28" spans="1:4">
      <c r="A28" t="s">
        <v>790</v>
      </c>
      <c r="B28" t="str">
        <f t="shared" si="0"/>
        <v xml:space="preserve">        identityscroll </v>
      </c>
      <c r="C28" t="s">
        <v>802</v>
      </c>
      <c r="D28" t="str">
        <f t="shared" si="2"/>
        <v>(scroll identity)</v>
      </c>
    </row>
    <row r="29" spans="1:4">
      <c r="A29" t="s">
        <v>791</v>
      </c>
      <c r="B29" t="str">
        <f t="shared" si="0"/>
        <v xml:space="preserve">        immolationscroll </v>
      </c>
      <c r="C29" t="s">
        <v>802</v>
      </c>
      <c r="D29" t="str">
        <f t="shared" si="2"/>
        <v>(scroll immolation)</v>
      </c>
    </row>
    <row r="30" spans="1:4">
      <c r="A30" t="s">
        <v>792</v>
      </c>
      <c r="B30" t="str">
        <f t="shared" si="0"/>
        <v xml:space="preserve">        magicmappingscroll </v>
      </c>
      <c r="C30" t="s">
        <v>802</v>
      </c>
      <c r="D30" t="str">
        <f t="shared" si="2"/>
        <v>(scroll magicmapping)</v>
      </c>
    </row>
    <row r="31" spans="1:4">
      <c r="A31" t="s">
        <v>793</v>
      </c>
      <c r="B31" t="str">
        <f t="shared" si="0"/>
        <v xml:space="preserve">        noisescroll </v>
      </c>
      <c r="C31" t="s">
        <v>802</v>
      </c>
      <c r="D31" t="str">
        <f t="shared" si="2"/>
        <v>(scroll noise)</v>
      </c>
    </row>
    <row r="32" spans="1:4">
      <c r="A32" t="s">
        <v>794</v>
      </c>
      <c r="B32" t="str">
        <f t="shared" si="0"/>
        <v xml:space="preserve">        randomuselessnessscroll </v>
      </c>
      <c r="C32" t="s">
        <v>802</v>
      </c>
      <c r="D32" t="str">
        <f t="shared" si="2"/>
        <v>(scroll randomuselessness)</v>
      </c>
    </row>
    <row r="33" spans="1:4">
      <c r="A33" t="s">
        <v>795</v>
      </c>
      <c r="B33" t="str">
        <f t="shared" si="0"/>
        <v xml:space="preserve">        removecursescroll </v>
      </c>
      <c r="C33" t="s">
        <v>802</v>
      </c>
      <c r="D33" t="str">
        <f t="shared" si="2"/>
        <v>(scroll removecurse)</v>
      </c>
    </row>
    <row r="34" spans="1:4">
      <c r="A34" t="s">
        <v>796</v>
      </c>
      <c r="B34" t="str">
        <f t="shared" si="0"/>
        <v xml:space="preserve">        silencescroll </v>
      </c>
      <c r="C34" t="s">
        <v>802</v>
      </c>
      <c r="D34" t="str">
        <f t="shared" si="2"/>
        <v>(scroll silence)</v>
      </c>
    </row>
    <row r="35" spans="1:4">
      <c r="A35" t="s">
        <v>797</v>
      </c>
      <c r="B35" t="str">
        <f t="shared" si="0"/>
        <v xml:space="preserve">        summoningscroll </v>
      </c>
      <c r="C35" t="s">
        <v>802</v>
      </c>
      <c r="D35" t="str">
        <f t="shared" si="2"/>
        <v>(scroll summoning)</v>
      </c>
    </row>
    <row r="36" spans="1:4">
      <c r="A36" t="s">
        <v>798</v>
      </c>
      <c r="B36" t="str">
        <f t="shared" si="0"/>
        <v xml:space="preserve">        teleportationscroll </v>
      </c>
      <c r="C36" t="s">
        <v>802</v>
      </c>
      <c r="D36" t="str">
        <f t="shared" si="2"/>
        <v>(scroll teleportation)</v>
      </c>
    </row>
    <row r="37" spans="1:4">
      <c r="A37" t="s">
        <v>799</v>
      </c>
      <c r="B37" t="str">
        <f t="shared" si="0"/>
        <v xml:space="preserve">        tormentscroll </v>
      </c>
      <c r="C37" t="s">
        <v>802</v>
      </c>
      <c r="D37" t="str">
        <f t="shared" si="2"/>
        <v>(scroll torment)</v>
      </c>
    </row>
    <row r="38" spans="1:4">
      <c r="A38" t="s">
        <v>800</v>
      </c>
      <c r="B38" t="str">
        <f t="shared" si="0"/>
        <v xml:space="preserve">        vulnerabilityscroll </v>
      </c>
      <c r="C38" t="s">
        <v>802</v>
      </c>
      <c r="D38" t="str">
        <f t="shared" si="2"/>
        <v>(scroll vulnerability)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578DB-FD8E-4002-8B1E-A666019A80A1}">
  <dimension ref="A1:C25"/>
  <sheetViews>
    <sheetView workbookViewId="0">
      <selection activeCell="B1" sqref="B1"/>
    </sheetView>
  </sheetViews>
  <sheetFormatPr defaultRowHeight="15"/>
  <cols>
    <col min="1" max="1" width="60.140625" bestFit="1" customWidth="1"/>
    <col min="2" max="2" width="24.5703125" customWidth="1"/>
    <col min="3" max="3" width="25.5703125" customWidth="1"/>
  </cols>
  <sheetData>
    <row r="1" spans="1:3">
      <c r="A1" s="13" t="s">
        <v>803</v>
      </c>
      <c r="B1" t="str">
        <f>LOWER(LEFT(A1, SEARCH(" ", A1, 1)-1))</f>
        <v>ashenzari</v>
      </c>
      <c r="C1" t="str">
        <f>CONCATENATE("(god ", B1, ")")</f>
        <v>(god ashenzari)</v>
      </c>
    </row>
    <row r="2" spans="1:3">
      <c r="A2" s="13" t="s">
        <v>804</v>
      </c>
      <c r="B2" t="str">
        <f t="shared" ref="B2:B25" si="0">LOWER(LEFT(A2, SEARCH(" ", A2, 1)-1))</f>
        <v>beogh</v>
      </c>
      <c r="C2" t="str">
        <f t="shared" ref="C2:C25" si="1">CONCATENATE("(god ", B2, ")")</f>
        <v>(god beogh)</v>
      </c>
    </row>
    <row r="3" spans="1:3">
      <c r="A3" s="6" t="s">
        <v>805</v>
      </c>
      <c r="B3" t="str">
        <f t="shared" si="0"/>
        <v>cheibriados</v>
      </c>
      <c r="C3" t="str">
        <f t="shared" si="1"/>
        <v>(god cheibriados)</v>
      </c>
    </row>
    <row r="4" spans="1:3">
      <c r="A4" s="6" t="s">
        <v>806</v>
      </c>
      <c r="B4" t="str">
        <f t="shared" si="0"/>
        <v>dithmenos</v>
      </c>
      <c r="C4" t="str">
        <f t="shared" si="1"/>
        <v>(god dithmenos)</v>
      </c>
    </row>
    <row r="5" spans="1:3">
      <c r="A5" s="6" t="s">
        <v>807</v>
      </c>
      <c r="B5" t="str">
        <f t="shared" si="0"/>
        <v>elyvilon</v>
      </c>
      <c r="C5" t="str">
        <f t="shared" si="1"/>
        <v>(god elyvilon)</v>
      </c>
    </row>
    <row r="6" spans="1:3">
      <c r="A6" s="13" t="s">
        <v>808</v>
      </c>
      <c r="B6" t="str">
        <f t="shared" si="0"/>
        <v>fedhas</v>
      </c>
      <c r="C6" t="str">
        <f t="shared" si="1"/>
        <v>(god fedhas)</v>
      </c>
    </row>
    <row r="7" spans="1:3">
      <c r="A7" s="13" t="s">
        <v>809</v>
      </c>
      <c r="B7" t="str">
        <f t="shared" si="0"/>
        <v>gozag</v>
      </c>
      <c r="C7" t="str">
        <f t="shared" si="1"/>
        <v>(god gozag)</v>
      </c>
    </row>
    <row r="8" spans="1:3">
      <c r="A8" s="6" t="s">
        <v>810</v>
      </c>
      <c r="B8" t="str">
        <f t="shared" si="0"/>
        <v>hepliaklqana</v>
      </c>
      <c r="C8" t="str">
        <f t="shared" si="1"/>
        <v>(god hepliaklqana)</v>
      </c>
    </row>
    <row r="9" spans="1:3">
      <c r="A9" s="13" t="s">
        <v>811</v>
      </c>
      <c r="B9" t="str">
        <f t="shared" si="0"/>
        <v>jiyva</v>
      </c>
      <c r="C9" t="str">
        <f t="shared" si="1"/>
        <v>(god jiyva)</v>
      </c>
    </row>
    <row r="10" spans="1:3">
      <c r="A10" s="13" t="s">
        <v>812</v>
      </c>
      <c r="B10" t="str">
        <f t="shared" si="0"/>
        <v>kikubaaqudgha,</v>
      </c>
      <c r="C10" t="str">
        <f t="shared" si="1"/>
        <v>(god kikubaaqudgha,)</v>
      </c>
    </row>
    <row r="11" spans="1:3">
      <c r="A11" s="13" t="s">
        <v>813</v>
      </c>
      <c r="B11" t="str">
        <f t="shared" si="0"/>
        <v>lugonu</v>
      </c>
      <c r="C11" t="str">
        <f t="shared" si="1"/>
        <v>(god lugonu)</v>
      </c>
    </row>
    <row r="12" spans="1:3">
      <c r="A12" s="6" t="s">
        <v>814</v>
      </c>
      <c r="B12" t="str">
        <f t="shared" si="0"/>
        <v>makhleb</v>
      </c>
      <c r="C12" t="str">
        <f t="shared" si="1"/>
        <v>(god makhleb)</v>
      </c>
    </row>
    <row r="13" spans="1:3">
      <c r="A13" s="13" t="s">
        <v>815</v>
      </c>
      <c r="B13" t="str">
        <f t="shared" si="0"/>
        <v>nemelex</v>
      </c>
      <c r="C13" t="str">
        <f t="shared" si="1"/>
        <v>(god nemelex)</v>
      </c>
    </row>
    <row r="14" spans="1:3">
      <c r="A14" s="6" t="s">
        <v>816</v>
      </c>
      <c r="B14" t="str">
        <f t="shared" si="0"/>
        <v>okawaru</v>
      </c>
      <c r="C14" t="str">
        <f t="shared" si="1"/>
        <v>(god okawaru)</v>
      </c>
    </row>
    <row r="15" spans="1:3">
      <c r="A15" s="6" t="s">
        <v>817</v>
      </c>
      <c r="B15" t="str">
        <f t="shared" si="0"/>
        <v>qazlal</v>
      </c>
      <c r="C15" t="str">
        <f t="shared" si="1"/>
        <v>(god qazlal)</v>
      </c>
    </row>
    <row r="16" spans="1:3">
      <c r="A16" s="6" t="s">
        <v>818</v>
      </c>
      <c r="B16" t="str">
        <f t="shared" si="0"/>
        <v>ru</v>
      </c>
      <c r="C16" t="str">
        <f t="shared" si="1"/>
        <v>(god ru)</v>
      </c>
    </row>
    <row r="17" spans="1:3">
      <c r="A17" s="13" t="s">
        <v>819</v>
      </c>
      <c r="B17" t="str">
        <f t="shared" si="0"/>
        <v>sif</v>
      </c>
      <c r="C17" t="str">
        <f t="shared" si="1"/>
        <v>(god sif)</v>
      </c>
    </row>
    <row r="18" spans="1:3">
      <c r="A18" s="13" t="s">
        <v>820</v>
      </c>
      <c r="B18" t="str">
        <f t="shared" si="0"/>
        <v>trog</v>
      </c>
      <c r="C18" t="str">
        <f t="shared" si="1"/>
        <v>(god trog)</v>
      </c>
    </row>
    <row r="19" spans="1:3">
      <c r="A19" s="6" t="s">
        <v>821</v>
      </c>
      <c r="B19" t="str">
        <f t="shared" si="0"/>
        <v>uskayaw</v>
      </c>
      <c r="C19" t="str">
        <f t="shared" si="1"/>
        <v>(god uskayaw)</v>
      </c>
    </row>
    <row r="20" spans="1:3">
      <c r="A20" s="6" t="s">
        <v>822</v>
      </c>
      <c r="B20" t="str">
        <f t="shared" si="0"/>
        <v>vehumet,</v>
      </c>
      <c r="C20" t="str">
        <f t="shared" si="1"/>
        <v>(god vehumet,)</v>
      </c>
    </row>
    <row r="21" spans="1:3">
      <c r="A21" s="6" t="s">
        <v>823</v>
      </c>
      <c r="B21" t="str">
        <f t="shared" si="0"/>
        <v>the</v>
      </c>
      <c r="C21" t="str">
        <f t="shared" si="1"/>
        <v>(god the)</v>
      </c>
    </row>
    <row r="22" spans="1:3">
      <c r="A22" s="13" t="s">
        <v>824</v>
      </c>
      <c r="B22" t="str">
        <f t="shared" si="0"/>
        <v>xom</v>
      </c>
      <c r="C22" t="str">
        <f t="shared" si="1"/>
        <v>(god xom)</v>
      </c>
    </row>
    <row r="23" spans="1:3">
      <c r="A23" s="13" t="s">
        <v>825</v>
      </c>
      <c r="B23" t="str">
        <f t="shared" si="0"/>
        <v>yredelemnul</v>
      </c>
      <c r="C23" t="str">
        <f t="shared" si="1"/>
        <v>(god yredelemnul)</v>
      </c>
    </row>
    <row r="24" spans="1:3">
      <c r="A24" s="6" t="s">
        <v>826</v>
      </c>
      <c r="B24" t="str">
        <f t="shared" si="0"/>
        <v>zin</v>
      </c>
      <c r="C24" t="str">
        <f t="shared" si="1"/>
        <v>(god zin)</v>
      </c>
    </row>
    <row r="25" spans="1:3">
      <c r="A25" s="6" t="s">
        <v>827</v>
      </c>
      <c r="B25" t="str">
        <f t="shared" si="0"/>
        <v>the</v>
      </c>
      <c r="C25" t="str">
        <f t="shared" si="1"/>
        <v>(god the)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spells</vt:lpstr>
      <vt:lpstr>skills</vt:lpstr>
      <vt:lpstr>Sheet1</vt:lpstr>
      <vt:lpstr>abilities</vt:lpstr>
      <vt:lpstr>potions_scrolls</vt:lpstr>
      <vt:lpstr>god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</dc:creator>
  <cp:lastModifiedBy>Dustin Dannenhauer</cp:lastModifiedBy>
  <dcterms:created xsi:type="dcterms:W3CDTF">2021-04-10T16:32:51Z</dcterms:created>
  <dcterms:modified xsi:type="dcterms:W3CDTF">2021-06-20T11:15:29Z</dcterms:modified>
</cp:coreProperties>
</file>