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awam/Downloads/"/>
    </mc:Choice>
  </mc:AlternateContent>
  <xr:revisionPtr revIDLastSave="0" documentId="8_{ECC7B33F-5E69-5449-A0B5-6EF0F7E99BCC}" xr6:coauthVersionLast="47" xr6:coauthVersionMax="47" xr10:uidLastSave="{00000000-0000-0000-0000-000000000000}"/>
  <bookViews>
    <workbookView xWindow="0" yWindow="760" windowWidth="34200" windowHeight="21380" xr2:uid="{A25DA2BB-0C2B-3545-A6BA-2593185163C7}"/>
  </bookViews>
  <sheets>
    <sheet name="Rekap" sheetId="1" r:id="rId1"/>
    <sheet name="RAB" sheetId="2" r:id="rId2"/>
    <sheet name="BV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123Graph_A" hidden="1">#REF!</definedName>
    <definedName name="__123Graph_B" hidden="1">#REF!</definedName>
    <definedName name="__123Graph_C" hidden="1">[3]AC!#REF!</definedName>
    <definedName name="__123Graph_D" hidden="1">'[4]RAB AR&amp;STR'!#REF!</definedName>
    <definedName name="__123Graph_E" hidden="1">[3]AC!#REF!</definedName>
    <definedName name="__123Graph_F" hidden="1">[5]ESCON!#REF!</definedName>
    <definedName name="__123Graph_X" hidden="1">#REF!</definedName>
    <definedName name="__key1" hidden="1">#REF!</definedName>
    <definedName name="_2__123Graph_ACHART_1" hidden="1">'[6]Cash Flow bulanan'!$K$203:$CX$203</definedName>
    <definedName name="_Dist_Bin" hidden="1">[7]H.Satuan!#REF!</definedName>
    <definedName name="_Dist_Values" hidden="1">#REF!</definedName>
    <definedName name="_f" hidden="1">#REF!</definedName>
    <definedName name="_Fill" hidden="1">#REF!</definedName>
    <definedName name="_gk2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1_In1" hidden="1">[7]H.Satuan!#REF!</definedName>
    <definedName name="_Table1_Out" hidden="1">[7]H.Satuan!#REF!</definedName>
    <definedName name="_Table2_In1" hidden="1">[7]H.Satuan!#REF!</definedName>
    <definedName name="_Table2_Out" hidden="1">[7]H.Satuan!#REF!</definedName>
    <definedName name="_tv14">'[8]TE TS FA LAN MATV'!$F$89</definedName>
    <definedName name="A" hidden="1">#REF!</definedName>
    <definedName name="Abab">[9]Bahan!$G$7</definedName>
    <definedName name="adh" hidden="1">{"'Sheet1'!$A$1"}</definedName>
    <definedName name="afa" hidden="1">{"'Sheet1'!$A$1"}</definedName>
    <definedName name="ajunk" hidden="1">#REF!</definedName>
    <definedName name="asdf" hidden="1">{"'Sheet1'!$A$1"}</definedName>
    <definedName name="ASE" hidden="1">{"'Sheet1'!$A$1"}</definedName>
    <definedName name="aswer" hidden="1">#REF!</definedName>
    <definedName name="awert" hidden="1">{#N/A,#N/A,FALSE,"REK";#N/A,#N/A,FALSE,"rab"}</definedName>
    <definedName name="AWERYGT" hidden="1">{#N/A,#N/A,FALSE,"REK";#N/A,#N/A,FALSE,"rab"}</definedName>
    <definedName name="awet" hidden="1">{#N/A,#N/A,FALSE,"REK-S-TPL";#N/A,#N/A,FALSE,"REK-TPML";#N/A,#N/A,FALSE,"RAB-TEMPEL"}</definedName>
    <definedName name="Bahan">[2]Bahan!$B$8:$E$1970</definedName>
    <definedName name="BahanSatuan">[2]Bahan!$C$8:$C$1970&amp;[2]Bahan!$D$8:$D$1970</definedName>
    <definedName name="BahanSatuanA">[9]Bahan!$C$10:$C$701&amp;[9]Bahan!$D$10:$D$701&amp;[9]Bahan!$E$7</definedName>
    <definedName name="BahanSatuanB">[9]Bahan!$C$10:$C$701&amp;[9]Bahan!$D$10:$D$701&amp;[9]Bahan!$F$7</definedName>
    <definedName name="BahanSatuanC">[9]Bahan!$C$10:$C$701&amp;[9]Bahan!$D$10:$D$701&amp;[9]Bahan!$G$7</definedName>
    <definedName name="BahanSatuanD">[9]Bahan!$C$10:$C$701&amp;[9]Bahan!$D$10:$D$701&amp;[9]Bahan!$H$7</definedName>
    <definedName name="BahanSatuanE">[9]Bahan!$C$10:$C$701&amp;[9]Bahan!$D$10:$D$701&amp;[9]Bahan!$I$7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 hidden="1">{#N/A,#N/A,FALSE,"REK";#N/A,#N/A,FALSE,"Bq-ARS"}</definedName>
    <definedName name="bdh" hidden="1">{"'Sheet1'!$A$1"}</definedName>
    <definedName name="bekisting" hidden="1">#REF!</definedName>
    <definedName name="benco" hidden="1">{#N/A,#N/A,FALSE,"REK-S-TPL";#N/A,#N/A,FALSE,"REK-TPML";#N/A,#N/A,FALSE,"RAB-TEMPEL"}</definedName>
    <definedName name="bento" hidden="1">{#N/A,#N/A,FALSE,"REK";#N/A,#N/A,FALSE,"rab"}</definedName>
    <definedName name="BGF" hidden="1">{"'Sheet1'!$A$1"}</definedName>
    <definedName name="binjai.xls" hidden="1">[10]H.Satuan!#REF!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de" hidden="1">#REF!</definedName>
    <definedName name="curve1" hidden="1">{"'Sheet1'!$A$1"}</definedName>
    <definedName name="data1" hidden="1">#REF!</definedName>
    <definedName name="data2" hidden="1">#REF!</definedName>
    <definedName name="data3" hidden="1">#REF!</definedName>
    <definedName name="deg" hidden="1">{"'Sheet1'!$A$1"}</definedName>
    <definedName name="DER" hidden="1">{"'Sheet1'!$A$1"}</definedName>
    <definedName name="deryt" hidden="1">{"'Sheet1'!$A$1"}</definedName>
    <definedName name="dff" hidden="1">{"'Sheet1'!$A$1"}</definedName>
    <definedName name="dfff" hidden="1">{"'Sheet1'!$A$1"}</definedName>
    <definedName name="dffhh" hidden="1">{"'Sheet1'!$A$1"}</definedName>
    <definedName name="dfghh" hidden="1">{"'Sheet1'!$A$1"}</definedName>
    <definedName name="dfgrg" hidden="1">{"'Sheet1'!$A$1"}</definedName>
    <definedName name="dfhh" hidden="1">{"'Sheet1'!$A$1"}</definedName>
    <definedName name="dfyhj" hidden="1">{"'Sheet1'!$A$1"}</definedName>
    <definedName name="dge4g" hidden="1">{"'Sheet1'!$A$1"}</definedName>
    <definedName name="dhdh" hidden="1">{"'Sheet1'!$A$1"}</definedName>
    <definedName name="dhj" hidden="1">{"'Sheet1'!$A$1"}</definedName>
    <definedName name="dhjrt" hidden="1">{"'Sheet1'!$A$1"}</definedName>
    <definedName name="Discount" hidden="1">#REF!</definedName>
    <definedName name="display_area_2" hidden="1">#REF!</definedName>
    <definedName name="drh" hidden="1">{#N/A,#N/A,FALSE,"REK-S-TPL";#N/A,#N/A,FALSE,"REK-TPML";#N/A,#N/A,FALSE,"RAB-TEMPEL"}</definedName>
    <definedName name="dsf" hidden="1">{"'Sheet1'!$A$1"}</definedName>
    <definedName name="dthhh" hidden="1">{"'Sheet1'!$A$1"}</definedName>
    <definedName name="dthrtj" hidden="1">{"'Sheet1'!$A$1"}</definedName>
    <definedName name="dvve" hidden="1">{"'Sheet1'!$A$1"}</definedName>
    <definedName name="e35u" hidden="1">{#N/A,#N/A,FALSE,"REK-S-TPL";#N/A,#N/A,FALSE,"REK-TPML";#N/A,#N/A,FALSE,"RAB-TEMPEL"}</definedName>
    <definedName name="ef" hidden="1">{"'Sheet1'!$A$1"}</definedName>
    <definedName name="efg" hidden="1">{"'Sheet1'!$A$1"}</definedName>
    <definedName name="ejjj" hidden="1">{"'Sheet1'!$A$1"}</definedName>
    <definedName name="eqw" hidden="1">{#N/A,#N/A,FALSE,"REK";#N/A,#N/A,FALSE,"rab"}</definedName>
    <definedName name="eqwgtqwegt" hidden="1">{#N/A,#N/A,FALSE,"REK";#N/A,#N/A,FALSE,"Bq-ARS"}</definedName>
    <definedName name="erhe" hidden="1">{"'Sheet1'!$A$1"}</definedName>
    <definedName name="eru" hidden="1">{"'Sheet1'!$A$1"}</definedName>
    <definedName name="eryrt" hidden="1">{"'Sheet1'!$A$1"}</definedName>
    <definedName name="eswtrhj" hidden="1">{#N/A,#N/A,FALSE,"REK-S-TPL";#N/A,#N/A,FALSE,"REK-TPML";#N/A,#N/A,FALSE,"RAB-TEMPEL"}</definedName>
    <definedName name="ewg" hidden="1">{"'Sheet1'!$A$1"}</definedName>
    <definedName name="EXT" hidden="1">#REF!</definedName>
    <definedName name="FCode" hidden="1">#REF!</definedName>
    <definedName name="fghhh" hidden="1">{"'Sheet1'!$A$1"}</definedName>
    <definedName name="fgjf" hidden="1">{"'Sheet1'!$A$1"}</definedName>
    <definedName name="fgjfj" hidden="1">{"'Sheet1'!$A$1"}</definedName>
    <definedName name="fhg" hidden="1">{#N/A,#N/A,FALSE,"REK";#N/A,#N/A,FALSE,"Bq-ARS"}</definedName>
    <definedName name="fhhh" hidden="1">{"'Sheet1'!$A$1"}</definedName>
    <definedName name="FILLL" hidden="1">#REF!</definedName>
    <definedName name="fjkk" hidden="1">{"'Sheet1'!$A$1"}</definedName>
    <definedName name="fjr" hidden="1">{"'Sheet1'!$A$1"}</definedName>
    <definedName name="fjt" hidden="1">{"'Sheet1'!$A$1"}</definedName>
    <definedName name="fkieifi" hidden="1">[11]H.Satuan!$C$106:$P$132</definedName>
    <definedName name="ftgj" hidden="1">{"'Sheet1'!$A$1"}</definedName>
    <definedName name="ftiyio" hidden="1">{"'Sheet1'!$A$1"}</definedName>
    <definedName name="gdnh" hidden="1">{#N/A,#N/A,FALSE,"REK";#N/A,#N/A,FALSE,"rab"}</definedName>
    <definedName name="gethh" hidden="1">{"'Sheet1'!$A$1"}</definedName>
    <definedName name="gf" hidden="1">[12]H.Satuan!$CF$82</definedName>
    <definedName name="gfbhyr" hidden="1">{"'Sheet1'!$A$1"}</definedName>
    <definedName name="gfhh" hidden="1">{"'Sheet1'!$A$1"}</definedName>
    <definedName name="gfj" hidden="1">{"'Sheet1'!$A$1"}</definedName>
    <definedName name="gfjr" hidden="1">{"'Sheet1'!$A$1"}</definedName>
    <definedName name="gfthhh" hidden="1">{"'Sheet1'!$A$1"}</definedName>
    <definedName name="ghjj" hidden="1">{"'Sheet1'!$A$1"}</definedName>
    <definedName name="ghkm" hidden="1">{"'Sheet1'!$A$1"}</definedName>
    <definedName name="gj" hidden="1">{"'Sheet1'!$A$1"}</definedName>
    <definedName name="gjggg" hidden="1">{"'Sheet1'!$A$1"}</definedName>
    <definedName name="gjgj" hidden="1">{"'Sheet1'!$A$1"}</definedName>
    <definedName name="gogon" hidden="1">'[13]Master 1.0'!$K$203:$CX$203</definedName>
    <definedName name="grg" hidden="1">{"'Sheet1'!$A$1"}</definedName>
    <definedName name="gwwr" hidden="1">{"'Sheet1'!$A$1"}</definedName>
    <definedName name="Harga_Alat">'[14]HSD ALAT'!$C$6:$K$5003</definedName>
    <definedName name="Harga_Bahan">'[14]HSD BAHAN'!$C$6:$J$5001</definedName>
    <definedName name="Harga_Upah">'[14]HSD UPAH'!$B$6:$E$5000</definedName>
    <definedName name="hgjj" hidden="1">{"'Sheet1'!$A$1"}</definedName>
    <definedName name="HH" hidden="1">{"'Sheet1'!$A$1"}</definedName>
    <definedName name="HiddenRows" hidden="1">#REF!</definedName>
    <definedName name="hjy" hidden="1">{"'Sheet1'!$A$1"}</definedName>
    <definedName name="hthjhj" hidden="1">{"'Sheet1'!$A$1"}</definedName>
    <definedName name="HTML_CodePage" hidden="1">1252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w" hidden="1">{#N/A,#N/A,FALSE,"REK-S-TPL";#N/A,#N/A,FALSE,"REK-TPML";#N/A,#N/A,FALSE,"RAB-TEMPEL"}</definedName>
    <definedName name="hyhkj" hidden="1">{"'Sheet1'!$A$1"}</definedName>
    <definedName name="hyu4t" hidden="1">{"'Sheet1'!$A$1"}</definedName>
    <definedName name="hyut" hidden="1">{"'Sheet1'!$A$1"}</definedName>
    <definedName name="j5jj" hidden="1">{"'Sheet1'!$A$1"}</definedName>
    <definedName name="jangan" hidden="1">[15]H.Satuan!#REF!</definedName>
    <definedName name="Jenis_Alat">'[14]HSD ALAT'!$H$6:$H$5003</definedName>
    <definedName name="Jenis_Bahan">'[14]HSD BAHAN'!$H$6:$H$5001</definedName>
    <definedName name="Jenis_Upah">'[14]HSD UPAH'!$C$6:$C$5000</definedName>
    <definedName name="jfj" hidden="1">{"'Sheet1'!$A$1"}</definedName>
    <definedName name="jnrtrjn">'[16]Analisa 23'!$H$35</definedName>
    <definedName name="jry" hidden="1">{"'Sheet1'!$A$1"}</definedName>
    <definedName name="jyj" hidden="1">{"'Sheet1'!$A$1"}</definedName>
    <definedName name="karyo" hidden="1">{#N/A,#N/A,FALSE,"REK";#N/A,#N/A,FALSE,"Bq-ARS"}</definedName>
    <definedName name="kelon" hidden="1">{#N/A,#N/A,FALSE,"REK";#N/A,#N/A,FALSE,"rab"}</definedName>
    <definedName name="kentut" hidden="1">{#N/A,#N/A,FALSE,"REK";#N/A,#N/A,FALSE,"rab"}</definedName>
    <definedName name="KK" hidden="1">{"'Sheet1'!$A$1"}</definedName>
    <definedName name="KLJ" hidden="1">{"'Sheet1'!$A$1"}</definedName>
    <definedName name="Kode_Alat">'[14]HSD ALAT'!$C$6:$C$5003</definedName>
    <definedName name="Kode_Bahan">'[14]HSD BAHAN'!$C$6:$C$5001</definedName>
    <definedName name="Kode_Upah">'[14]HSD UPAH'!$B$6:$B$5000</definedName>
    <definedName name="LL" hidden="1">{"'Sheet1'!$A$1"}</definedName>
    <definedName name="llfoeo" hidden="1">[11]H.Satuan!#REF!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n" hidden="1">{#N/A,#N/A,FALSE,"REK";#N/A,#N/A,FALSE,"rab"}</definedName>
    <definedName name="OrderTable" hidden="1">#REF!</definedName>
    <definedName name="peno" hidden="1">{#N/A,#N/A,FALSE,"REK";#N/A,#N/A,FALSE,"Bq-ARS"}</definedName>
    <definedName name="pentul" hidden="1">{#N/A,#N/A,FALSE,"REK-S-TPL";#N/A,#N/A,FALSE,"REK-TPML";#N/A,#N/A,FALSE,"RAB-TEMPEL"}</definedName>
    <definedName name="Penukal">[9]Bahan!$H$7</definedName>
    <definedName name="PenukalUtara">[9]Bahan!$I$7</definedName>
    <definedName name="Philip" hidden="1">{#N/A,#N/A,FALSE,"REK-S-TPL";#N/A,#N/A,FALSE,"REK-TPML";#N/A,#N/A,FALSE,"RAB-TEMPEL"}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" hidden="1">{"'Sheet1'!$A$1"}</definedName>
    <definedName name="_xlnm.Print_Area" localSheetId="2">BV!$A$1:$O$1437</definedName>
    <definedName name="_xlnm.Print_Area" localSheetId="1">RAB!$A$1:$L$194</definedName>
    <definedName name="_xlnm.Print_Area" localSheetId="0">Rekap!$A$2:$J$47</definedName>
    <definedName name="_xlnm.Print_Titles" localSheetId="2">BV!$9:$10</definedName>
    <definedName name="_xlnm.Print_Titles" localSheetId="1">RAB!$1:$9</definedName>
    <definedName name="ProdForm" hidden="1">#REF!</definedName>
    <definedName name="Product" hidden="1">#REF!</definedName>
    <definedName name="Profit">'[2]Analisa 23'!$H$35</definedName>
    <definedName name="qegtegt" hidden="1">{#N/A,#N/A,FALSE,"REK-S-TPL";#N/A,#N/A,FALSE,"REK-TPML";#N/A,#N/A,FALSE,"RAB-TEMPEL"}</definedName>
    <definedName name="qegtqegt" hidden="1">{#N/A,#N/A,FALSE,"REK";#N/A,#N/A,FALSE,"rab"}</definedName>
    <definedName name="qegtqgt" hidden="1">{#N/A,#N/A,FALSE,"REK";#N/A,#N/A,FALSE,"rab"}</definedName>
    <definedName name="QEWYTGq" hidden="1">{#N/A,#N/A,FALSE,"REK";#N/A,#N/A,FALSE,"rab"}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RY.3" hidden="1">'[17]Agregat Halus &amp; Kasar'!$I$12:$I$20</definedName>
    <definedName name="Qtegt" hidden="1">{#N/A,#N/A,FALSE,"REK";#N/A,#N/A,FALSE,"rab"}</definedName>
    <definedName name="qwegtqwegt" hidden="1">{#N/A,#N/A,FALSE,"REK";#N/A,#N/A,FALSE,"rab"}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hidden="1">{#N/A,#N/A,FALSE,"REK";#N/A,#N/A,FALSE,"rab"}</definedName>
    <definedName name="QWYGH" hidden="1">{#N/A,#N/A,FALSE,"REK-S-TPL";#N/A,#N/A,FALSE,"REK-TPML";#N/A,#N/A,FALSE,"RAB-TEMPEL"}</definedName>
    <definedName name="RCArea" hidden="1">#REF!</definedName>
    <definedName name="rdsh" hidden="1">{#N/A,#N/A,FALSE,"REK";#N/A,#N/A,FALSE,"rab"}</definedName>
    <definedName name="rjtrj" hidden="1">{"'Sheet1'!$A$1"}</definedName>
    <definedName name="RR" hidden="1">{"'Sheet1'!$A$1"}</definedName>
    <definedName name="rt" hidden="1">{#N/A,#N/A,FALSE,"REK";#N/A,#N/A,FALSE,"Bq-ARS"}</definedName>
    <definedName name="rtejhv" hidden="1">{#N/A,#N/A,FALSE,"REK";#N/A,#N/A,FALSE,"rab"}</definedName>
    <definedName name="rty" hidden="1">{#N/A,#N/A,FALSE,"REK";#N/A,#N/A,FALSE,"Bq-ARS"}</definedName>
    <definedName name="rtyu" hidden="1">{"'Sheet1'!$A$1"}</definedName>
    <definedName name="rytj" hidden="1">{#N/A,#N/A,FALSE,"REK";#N/A,#N/A,FALSE,"rab"}</definedName>
    <definedName name="ryyy" hidden="1">{"'Sheet1'!$A$1"}</definedName>
    <definedName name="sda" hidden="1">#REF!</definedName>
    <definedName name="sdf" hidden="1">{"'Sheet1'!$A$1"}</definedName>
    <definedName name="sdfwrg" hidden="1">{"'Sheet1'!$A$1"}</definedName>
    <definedName name="sdtg" hidden="1">{"'Sheet1'!$A$1"}</definedName>
    <definedName name="sdvfv" hidden="1">{"'Sheet1'!$A$1"}</definedName>
    <definedName name="sort" hidden="1">#REF!</definedName>
    <definedName name="SpecialPrice" hidden="1">#REF!</definedName>
    <definedName name="spp" hidden="1">#REF!</definedName>
    <definedName name="SW" hidden="1">{"'Sheet1'!$A$1"}</definedName>
    <definedName name="t6r" hidden="1">{"'Sheet1'!$A$1"}</definedName>
    <definedName name="table" hidden="1">[11]H.Satuan!#REF!</definedName>
    <definedName name="tahap2" hidden="1">{#N/A,#N/A,FALSE,"REK";#N/A,#N/A,FALSE,"rab"}</definedName>
    <definedName name="TAHAP21" hidden="1">{#N/A,#N/A,FALSE,"REK";#N/A,#N/A,FALSE,"rab"}</definedName>
    <definedName name="tahap22" hidden="1">{#N/A,#N/A,FALSE,"REK";#N/A,#N/A,FALSE,"rab"}</definedName>
    <definedName name="TAHAP221" hidden="1">{#N/A,#N/A,FALSE,"REK";#N/A,#N/A,FALSE,"rab"}</definedName>
    <definedName name="tahap222" hidden="1">{#N/A,#N/A,FALSE,"REK";#N/A,#N/A,FALSE,"rab"}</definedName>
    <definedName name="tahap3" hidden="1">{#N/A,#N/A,FALSE,"REK";#N/A,#N/A,FALSE,"rab"}</definedName>
    <definedName name="tai" hidden="1">{"'Sheet1'!$A$1"}</definedName>
    <definedName name="TalangUbi">[9]Bahan!$E$7</definedName>
    <definedName name="TanahAbang">[9]Bahan!$F$7</definedName>
    <definedName name="tanjd" hidden="1">[11]H.Satuan!#REF!</definedName>
    <definedName name="tbhhj" hidden="1">{"'Sheet1'!$A$1"}</definedName>
    <definedName name="tbl_ProdInfo" hidden="1">#REF!</definedName>
    <definedName name="tei" hidden="1">{"'Sheet1'!$A$1"}</definedName>
    <definedName name="ter" hidden="1">[18]H.Satuan!#REF!</definedName>
    <definedName name="th" hidden="1">{"'Sheet1'!$A$1"}</definedName>
    <definedName name="thhj" hidden="1">{"'Sheet1'!$A$1"}</definedName>
    <definedName name="thtrj" hidden="1">{"'Sheet1'!$A$1"}</definedName>
    <definedName name="tj" hidden="1">{#N/A,#N/A,FALSE,"REK";#N/A,#N/A,FALSE,"Bq-ARS"}</definedName>
    <definedName name="tjj" hidden="1">{"'Sheet1'!$A$1"}</definedName>
    <definedName name="tjuu" hidden="1">{"'Sheet1'!$A$1"}</definedName>
    <definedName name="trhh" hidden="1">{"'Sheet1'!$A$1"}</definedName>
    <definedName name="tryr" hidden="1">{"'Sheet1'!$A$1"}</definedName>
    <definedName name="TT" hidden="1">{"'Sheet1'!$A$1"}</definedName>
    <definedName name="ttttey" hidden="1">{"'Sheet1'!$A$1"}</definedName>
    <definedName name="tytu" hidden="1">{"'Sheet1'!$A$1"}</definedName>
    <definedName name="tyyy" hidden="1">{"'Sheet1'!$A$1"}</definedName>
    <definedName name="udo" hidden="1">{#N/A,#N/A,FALSE,"REK";#N/A,#N/A,FALSE,"rab"}</definedName>
    <definedName name="Upah">[2]Upah!$B$10:$E$82</definedName>
    <definedName name="UpahSatuan">[2]Upah!$C$10:$C$82&amp;[2]Upah!$D$10:$D$82</definedName>
    <definedName name="UU" hidden="1">{"'Sheet1'!$A$1"}</definedName>
    <definedName name="vgfhh" hidden="1">{"'Sheet1'!$A$1"}</definedName>
    <definedName name="we" hidden="1">{#N/A,#N/A,FALSE,"REK";#N/A,#N/A,FALSE,"rab"}</definedName>
    <definedName name="wedus" hidden="1">#REF!</definedName>
    <definedName name="wefger" hidden="1">{"'Sheet1'!$A$1"}</definedName>
    <definedName name="wegtgty" hidden="1">{#N/A,#N/A,FALSE,"REK";#N/A,#N/A,FALSE,"rab"}</definedName>
    <definedName name="werg" hidden="1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 hidden="1">{#N/A,#N/A,FALSE,"REK";#N/A,#N/A,FALSE,"Bq-ARS"}</definedName>
    <definedName name="wetwerg" hidden="1">{#N/A,#N/A,FALSE,"REK";#N/A,#N/A,FALSE,"rab"}</definedName>
    <definedName name="weygt" hidden="1">{#N/A,#N/A,FALSE,"REK";#N/A,#N/A,FALSE,"Bq-ARS"}</definedName>
    <definedName name="WQEYGT" hidden="1">{#N/A,#N/A,FALSE,"REK";#N/A,#N/A,FALSE,"rab"}</definedName>
    <definedName name="wqeygtQWET" hidden="1">{#N/A,#N/A,FALSE,"REK";#N/A,#N/A,FALSE,"rab"}</definedName>
    <definedName name="wrg" hidden="1">{#N/A,#N/A,FALSE,"REK";#N/A,#N/A,FALSE,"rab"}</definedName>
    <definedName name="wrn.AAA." hidden="1">{#N/A,#N/A,FALSE,"REK";#N/A,#N/A,FALSE,"Bq-ARS"}</definedName>
    <definedName name="wrn.chi._.tiÆt." hidden="1">{#N/A,#N/A,FALSE,"Chi tiÆt"}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hidden="1">{#N/A,#N/A,FALSE,"REK-S-TPL";#N/A,#N/A,FALSE,"REK-TPML";#N/A,#N/A,FALSE,"RAB-TEMPEL"}</definedName>
    <definedName name="wrn.ry." hidden="1">{#N/A,#N/A,FALSE,"REK";#N/A,#N/A,FALSE,"rab"}</definedName>
    <definedName name="WW" hidden="1">{"'Sheet1'!$A$1"}</definedName>
    <definedName name="yayuk" hidden="1">#REF!</definedName>
    <definedName name="ykk" hidden="1">{"'Sheet1'!$A$1"}</definedName>
    <definedName name="yky" hidden="1">{"'Sheet1'!$A$1"}</definedName>
    <definedName name="yu5u" hidden="1">{"'Sheet1'!$A$1"}</definedName>
    <definedName name="YY" hidden="1">{"'Sheet1'!$A$1"}</definedName>
    <definedName name="Z_C5F07B99_5B9B_4D7E_8E51_7715CFFC23CA_.wvu.Rows" hidden="1">[19]Estimate!$A$32:$IV$42,[19]Estimate!$A$56:$IV$63,[19]Estimate!$A$69:$IV$72,[19]Estimate!$A$85:$IV$90,[19]Estimate!$A$103:$IV$108,[19]Estimate!$A$125:$IV$126,[19]Estimate!$A$142:$IV$147,[19]Estimate!$A$151:$IV$154,[19]Estimate!$A$158:$IV$191,[19]Estimate!$A$193:$IV$194,[19]Estimate!$A$198:$IV$225,[19]Estimate!$A$227:$IV$232,[19]Estimate!$A$253:$IV$254,[19]Estimate!$A$265:$IV$274,[19]Estimate!$A$287:$IV$316,[19]Estimate!$A$319:$IV$354</definedName>
    <definedName name="zxf" hidden="1">{"'Sheet1'!$A$1"}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31" i="3" l="1"/>
  <c r="J1430" i="3"/>
  <c r="G1430" i="3"/>
  <c r="J1428" i="3"/>
  <c r="I1428" i="3"/>
  <c r="F1428" i="3"/>
  <c r="O1428" i="3" s="1"/>
  <c r="J1427" i="3"/>
  <c r="I1427" i="3"/>
  <c r="G1427" i="3"/>
  <c r="G1428" i="3" s="1"/>
  <c r="G1424" i="3"/>
  <c r="K1423" i="3"/>
  <c r="K1424" i="3" s="1"/>
  <c r="F1423" i="3"/>
  <c r="K1420" i="3"/>
  <c r="O1420" i="3" s="1"/>
  <c r="K1419" i="3"/>
  <c r="F1419" i="3"/>
  <c r="O1418" i="3"/>
  <c r="O1417" i="3"/>
  <c r="J1415" i="3"/>
  <c r="H1415" i="3"/>
  <c r="O1415" i="3" s="1"/>
  <c r="F1415" i="3"/>
  <c r="L1413" i="3"/>
  <c r="O1413" i="3" s="1"/>
  <c r="O1414" i="3" s="1"/>
  <c r="O1411" i="3"/>
  <c r="O1410" i="3"/>
  <c r="O1408" i="3"/>
  <c r="O1406" i="3"/>
  <c r="O1405" i="3"/>
  <c r="O1404" i="3"/>
  <c r="O1403" i="3"/>
  <c r="O1402" i="3"/>
  <c r="O1401" i="3"/>
  <c r="O1400" i="3"/>
  <c r="O1399" i="3"/>
  <c r="O1398" i="3"/>
  <c r="O1394" i="3"/>
  <c r="L1395" i="3" s="1"/>
  <c r="O1395" i="3" s="1"/>
  <c r="L1375" i="3"/>
  <c r="O1375" i="3" s="1"/>
  <c r="H1372" i="3"/>
  <c r="L1369" i="3"/>
  <c r="F1368" i="3"/>
  <c r="O1368" i="3" s="1"/>
  <c r="F1343" i="3"/>
  <c r="O1343" i="3" s="1"/>
  <c r="I193" i="2" s="1"/>
  <c r="K193" i="2" s="1"/>
  <c r="F1342" i="3"/>
  <c r="O1342" i="3" s="1"/>
  <c r="I192" i="2" s="1"/>
  <c r="K192" i="2" s="1"/>
  <c r="O1339" i="3"/>
  <c r="F1338" i="3"/>
  <c r="O1338" i="3" s="1"/>
  <c r="O1340" i="3" s="1"/>
  <c r="I191" i="2" s="1"/>
  <c r="K191" i="2" s="1"/>
  <c r="K194" i="2" s="1"/>
  <c r="I17" i="1" s="1"/>
  <c r="F1337" i="3"/>
  <c r="O1337" i="3" s="1"/>
  <c r="O1336" i="3"/>
  <c r="J1332" i="3"/>
  <c r="O1332" i="3" s="1"/>
  <c r="O1331" i="3"/>
  <c r="J1331" i="3"/>
  <c r="J1330" i="3"/>
  <c r="O1330" i="3" s="1"/>
  <c r="O1329" i="3"/>
  <c r="O1328" i="3"/>
  <c r="J1328" i="3"/>
  <c r="O1327" i="3"/>
  <c r="J1326" i="3"/>
  <c r="O1326" i="3" s="1"/>
  <c r="O1325" i="3"/>
  <c r="O1324" i="3"/>
  <c r="J1323" i="3"/>
  <c r="O1323" i="3" s="1"/>
  <c r="J1322" i="3"/>
  <c r="O1322" i="3" s="1"/>
  <c r="J1321" i="3"/>
  <c r="O1321" i="3" s="1"/>
  <c r="J1320" i="3"/>
  <c r="O1320" i="3" s="1"/>
  <c r="J1319" i="3"/>
  <c r="O1319" i="3" s="1"/>
  <c r="J1318" i="3"/>
  <c r="O1318" i="3" s="1"/>
  <c r="J1317" i="3"/>
  <c r="O1317" i="3" s="1"/>
  <c r="J1316" i="3"/>
  <c r="O1316" i="3" s="1"/>
  <c r="O1315" i="3"/>
  <c r="O1314" i="3"/>
  <c r="O1313" i="3"/>
  <c r="O1309" i="3"/>
  <c r="O1308" i="3"/>
  <c r="O1307" i="3"/>
  <c r="O1306" i="3"/>
  <c r="O1305" i="3"/>
  <c r="O1304" i="3"/>
  <c r="O1303" i="3"/>
  <c r="O1302" i="3"/>
  <c r="M1297" i="3"/>
  <c r="L1297" i="3"/>
  <c r="O1297" i="3" s="1"/>
  <c r="F1296" i="3"/>
  <c r="O1296" i="3" s="1"/>
  <c r="O1298" i="3" s="1"/>
  <c r="F1291" i="3"/>
  <c r="L1291" i="3" s="1"/>
  <c r="O1291" i="3" s="1"/>
  <c r="F1270" i="3"/>
  <c r="L1270" i="3" s="1"/>
  <c r="O1270" i="3" s="1"/>
  <c r="F1269" i="3"/>
  <c r="L1269" i="3" s="1"/>
  <c r="O1269" i="3" s="1"/>
  <c r="F1268" i="3"/>
  <c r="L1268" i="3" s="1"/>
  <c r="O1268" i="3" s="1"/>
  <c r="O1271" i="3" s="1"/>
  <c r="F1246" i="3"/>
  <c r="L1246" i="3" s="1"/>
  <c r="O1246" i="3" s="1"/>
  <c r="M1245" i="3"/>
  <c r="F1245" i="3"/>
  <c r="L1245" i="3" s="1"/>
  <c r="O1245" i="3" s="1"/>
  <c r="M1244" i="3"/>
  <c r="F1244" i="3"/>
  <c r="L1244" i="3" s="1"/>
  <c r="O1244" i="3" s="1"/>
  <c r="O1247" i="3" s="1"/>
  <c r="F1223" i="3"/>
  <c r="L1223" i="3" s="1"/>
  <c r="O1223" i="3" s="1"/>
  <c r="M1222" i="3"/>
  <c r="F1222" i="3"/>
  <c r="L1222" i="3" s="1"/>
  <c r="O1222" i="3" s="1"/>
  <c r="M1221" i="3"/>
  <c r="F1221" i="3"/>
  <c r="L1221" i="3" s="1"/>
  <c r="O1221" i="3" s="1"/>
  <c r="O1216" i="3"/>
  <c r="O1215" i="3"/>
  <c r="O1214" i="3"/>
  <c r="O1213" i="3"/>
  <c r="O1181" i="3"/>
  <c r="O1158" i="3"/>
  <c r="O1137" i="3"/>
  <c r="O1136" i="3"/>
  <c r="O1135" i="3"/>
  <c r="O1134" i="3"/>
  <c r="O1133" i="3"/>
  <c r="O1132" i="3"/>
  <c r="O1113" i="3"/>
  <c r="O1089" i="3"/>
  <c r="O1088" i="3"/>
  <c r="O1087" i="3"/>
  <c r="O1086" i="3"/>
  <c r="O1085" i="3"/>
  <c r="O1062" i="3"/>
  <c r="O1061" i="3"/>
  <c r="O1060" i="3"/>
  <c r="O1035" i="3"/>
  <c r="O1034" i="3"/>
  <c r="O1033" i="3"/>
  <c r="O1012" i="3"/>
  <c r="O1011" i="3"/>
  <c r="O1010" i="3"/>
  <c r="O987" i="3"/>
  <c r="O986" i="3"/>
  <c r="O985" i="3"/>
  <c r="O984" i="3"/>
  <c r="O983" i="3"/>
  <c r="O963" i="3"/>
  <c r="O962" i="3"/>
  <c r="O961" i="3"/>
  <c r="O960" i="3"/>
  <c r="L937" i="3"/>
  <c r="O937" i="3" s="1"/>
  <c r="O936" i="3"/>
  <c r="O935" i="3"/>
  <c r="L935" i="3"/>
  <c r="F931" i="3"/>
  <c r="L931" i="3" s="1"/>
  <c r="O931" i="3" s="1"/>
  <c r="O928" i="3"/>
  <c r="L925" i="3"/>
  <c r="O925" i="3" s="1"/>
  <c r="L924" i="3"/>
  <c r="O924" i="3" s="1"/>
  <c r="O926" i="3" s="1"/>
  <c r="O918" i="3"/>
  <c r="O915" i="3"/>
  <c r="M914" i="3"/>
  <c r="L901" i="3"/>
  <c r="O901" i="3" s="1"/>
  <c r="F898" i="3"/>
  <c r="L898" i="3" s="1"/>
  <c r="O898" i="3" s="1"/>
  <c r="O902" i="3" s="1"/>
  <c r="L891" i="3"/>
  <c r="M891" i="3" s="1"/>
  <c r="L890" i="3"/>
  <c r="M890" i="3" s="1"/>
  <c r="L889" i="3"/>
  <c r="M889" i="3" s="1"/>
  <c r="L888" i="3"/>
  <c r="M888" i="3" s="1"/>
  <c r="L887" i="3"/>
  <c r="M887" i="3" s="1"/>
  <c r="L886" i="3"/>
  <c r="M886" i="3" s="1"/>
  <c r="L885" i="3"/>
  <c r="M885" i="3" s="1"/>
  <c r="M884" i="3"/>
  <c r="L884" i="3"/>
  <c r="L883" i="3"/>
  <c r="M883" i="3" s="1"/>
  <c r="M882" i="3"/>
  <c r="L882" i="3"/>
  <c r="L881" i="3"/>
  <c r="M881" i="3" s="1"/>
  <c r="L880" i="3"/>
  <c r="M880" i="3" s="1"/>
  <c r="L879" i="3"/>
  <c r="M879" i="3" s="1"/>
  <c r="M878" i="3"/>
  <c r="L878" i="3"/>
  <c r="L877" i="3"/>
  <c r="M877" i="3" s="1"/>
  <c r="L876" i="3"/>
  <c r="M876" i="3" s="1"/>
  <c r="M892" i="3" s="1"/>
  <c r="F874" i="3"/>
  <c r="O874" i="3" s="1"/>
  <c r="L871" i="3"/>
  <c r="M871" i="3" s="1"/>
  <c r="L870" i="3"/>
  <c r="M870" i="3" s="1"/>
  <c r="L869" i="3"/>
  <c r="M869" i="3" s="1"/>
  <c r="L868" i="3"/>
  <c r="M868" i="3" s="1"/>
  <c r="L867" i="3"/>
  <c r="M867" i="3" s="1"/>
  <c r="M866" i="3"/>
  <c r="L866" i="3"/>
  <c r="L865" i="3"/>
  <c r="M865" i="3" s="1"/>
  <c r="L864" i="3"/>
  <c r="M864" i="3" s="1"/>
  <c r="M863" i="3"/>
  <c r="L863" i="3"/>
  <c r="L862" i="3"/>
  <c r="M862" i="3" s="1"/>
  <c r="L861" i="3"/>
  <c r="M861" i="3" s="1"/>
  <c r="L860" i="3"/>
  <c r="M860" i="3" s="1"/>
  <c r="L859" i="3"/>
  <c r="M859" i="3" s="1"/>
  <c r="L858" i="3"/>
  <c r="M858" i="3" s="1"/>
  <c r="M857" i="3"/>
  <c r="L857" i="3"/>
  <c r="L856" i="3"/>
  <c r="M856" i="3" s="1"/>
  <c r="M872" i="3" s="1"/>
  <c r="F854" i="3"/>
  <c r="O854" i="3" s="1"/>
  <c r="K843" i="3"/>
  <c r="F843" i="3"/>
  <c r="L843" i="3" s="1"/>
  <c r="L842" i="3"/>
  <c r="K842" i="3"/>
  <c r="O842" i="3" s="1"/>
  <c r="I175" i="2" s="1"/>
  <c r="K175" i="2" s="1"/>
  <c r="K841" i="3"/>
  <c r="F841" i="3"/>
  <c r="L841" i="3" s="1"/>
  <c r="O839" i="3"/>
  <c r="O835" i="3"/>
  <c r="O834" i="3"/>
  <c r="O836" i="3" s="1"/>
  <c r="F824" i="3"/>
  <c r="K823" i="3"/>
  <c r="J823" i="3"/>
  <c r="G823" i="3"/>
  <c r="F823" i="3"/>
  <c r="O823" i="3" s="1"/>
  <c r="K822" i="3"/>
  <c r="G822" i="3"/>
  <c r="F822" i="3"/>
  <c r="G820" i="3"/>
  <c r="F820" i="3"/>
  <c r="O818" i="3"/>
  <c r="J817" i="3"/>
  <c r="F817" i="3"/>
  <c r="O816" i="3"/>
  <c r="J814" i="3"/>
  <c r="F814" i="3"/>
  <c r="O814" i="3" s="1"/>
  <c r="J813" i="3"/>
  <c r="F813" i="3"/>
  <c r="O813" i="3" s="1"/>
  <c r="F812" i="3"/>
  <c r="J811" i="3"/>
  <c r="I811" i="3"/>
  <c r="I812" i="3" s="1"/>
  <c r="F811" i="3"/>
  <c r="O811" i="3" s="1"/>
  <c r="J810" i="3"/>
  <c r="F810" i="3"/>
  <c r="O810" i="3" s="1"/>
  <c r="J809" i="3"/>
  <c r="F809" i="3"/>
  <c r="O809" i="3" s="1"/>
  <c r="G794" i="3"/>
  <c r="L794" i="3" s="1"/>
  <c r="O794" i="3" s="1"/>
  <c r="F794" i="3"/>
  <c r="F793" i="3"/>
  <c r="L793" i="3" s="1"/>
  <c r="O793" i="3" s="1"/>
  <c r="O795" i="3" s="1"/>
  <c r="I162" i="2" s="1"/>
  <c r="K162" i="2" s="1"/>
  <c r="L792" i="3"/>
  <c r="O792" i="3" s="1"/>
  <c r="I161" i="2" s="1"/>
  <c r="K161" i="2" s="1"/>
  <c r="K790" i="3"/>
  <c r="J790" i="3"/>
  <c r="F790" i="3"/>
  <c r="O790" i="3" s="1"/>
  <c r="K789" i="3"/>
  <c r="J789" i="3"/>
  <c r="F789" i="3"/>
  <c r="O789" i="3" s="1"/>
  <c r="O791" i="3" s="1"/>
  <c r="I160" i="2" s="1"/>
  <c r="K160" i="2" s="1"/>
  <c r="H773" i="3"/>
  <c r="F772" i="3"/>
  <c r="K770" i="3"/>
  <c r="F770" i="3"/>
  <c r="K769" i="3"/>
  <c r="F769" i="3"/>
  <c r="K768" i="3"/>
  <c r="J768" i="3"/>
  <c r="F768" i="3"/>
  <c r="O768" i="3" s="1"/>
  <c r="K767" i="3"/>
  <c r="F767" i="3"/>
  <c r="O767" i="3" s="1"/>
  <c r="K766" i="3"/>
  <c r="F766" i="3"/>
  <c r="O766" i="3" s="1"/>
  <c r="K765" i="3"/>
  <c r="F765" i="3"/>
  <c r="O765" i="3" s="1"/>
  <c r="K764" i="3"/>
  <c r="F764" i="3"/>
  <c r="O764" i="3" s="1"/>
  <c r="O771" i="3" s="1"/>
  <c r="I156" i="2" s="1"/>
  <c r="K156" i="2" s="1"/>
  <c r="J748" i="3"/>
  <c r="F748" i="3"/>
  <c r="O748" i="3" s="1"/>
  <c r="I153" i="2" s="1"/>
  <c r="K153" i="2" s="1"/>
  <c r="O747" i="3"/>
  <c r="K745" i="3"/>
  <c r="J745" i="3"/>
  <c r="F745" i="3"/>
  <c r="K744" i="3"/>
  <c r="J744" i="3"/>
  <c r="F744" i="3"/>
  <c r="K743" i="3"/>
  <c r="I743" i="3"/>
  <c r="I744" i="3" s="1"/>
  <c r="I745" i="3" s="1"/>
  <c r="F743" i="3"/>
  <c r="O743" i="3" s="1"/>
  <c r="J720" i="3"/>
  <c r="H720" i="3"/>
  <c r="F720" i="3"/>
  <c r="O720" i="3" s="1"/>
  <c r="I149" i="2" s="1"/>
  <c r="K149" i="2" s="1"/>
  <c r="O719" i="3"/>
  <c r="K717" i="3"/>
  <c r="J717" i="3"/>
  <c r="F717" i="3"/>
  <c r="K716" i="3"/>
  <c r="J716" i="3"/>
  <c r="F716" i="3"/>
  <c r="K715" i="3"/>
  <c r="F715" i="3"/>
  <c r="K714" i="3"/>
  <c r="I714" i="3"/>
  <c r="F714" i="3"/>
  <c r="O714" i="3" s="1"/>
  <c r="J697" i="3"/>
  <c r="H697" i="3"/>
  <c r="F697" i="3"/>
  <c r="O697" i="3" s="1"/>
  <c r="I145" i="2" s="1"/>
  <c r="K145" i="2" s="1"/>
  <c r="O696" i="3"/>
  <c r="K694" i="3"/>
  <c r="J694" i="3"/>
  <c r="F694" i="3"/>
  <c r="K693" i="3"/>
  <c r="J693" i="3"/>
  <c r="F693" i="3"/>
  <c r="K692" i="3"/>
  <c r="F692" i="3"/>
  <c r="K691" i="3"/>
  <c r="I691" i="3"/>
  <c r="F691" i="3"/>
  <c r="O691" i="3" s="1"/>
  <c r="J674" i="3"/>
  <c r="H674" i="3"/>
  <c r="F674" i="3"/>
  <c r="O674" i="3" s="1"/>
  <c r="O673" i="3"/>
  <c r="K671" i="3"/>
  <c r="J671" i="3"/>
  <c r="F671" i="3"/>
  <c r="K670" i="3"/>
  <c r="J670" i="3"/>
  <c r="F670" i="3"/>
  <c r="K669" i="3"/>
  <c r="F669" i="3"/>
  <c r="K668" i="3"/>
  <c r="I668" i="3"/>
  <c r="F668" i="3"/>
  <c r="G647" i="3"/>
  <c r="F647" i="3"/>
  <c r="K645" i="3"/>
  <c r="K644" i="3"/>
  <c r="F644" i="3"/>
  <c r="H625" i="3"/>
  <c r="F624" i="3"/>
  <c r="K622" i="3"/>
  <c r="F622" i="3"/>
  <c r="K621" i="3"/>
  <c r="F621" i="3"/>
  <c r="K620" i="3"/>
  <c r="J620" i="3"/>
  <c r="F620" i="3"/>
  <c r="O620" i="3" s="1"/>
  <c r="K619" i="3"/>
  <c r="F619" i="3"/>
  <c r="O619" i="3" s="1"/>
  <c r="K618" i="3"/>
  <c r="F618" i="3"/>
  <c r="O618" i="3" s="1"/>
  <c r="K617" i="3"/>
  <c r="F617" i="3"/>
  <c r="O617" i="3" s="1"/>
  <c r="O623" i="3" s="1"/>
  <c r="I131" i="2" s="1"/>
  <c r="K131" i="2" s="1"/>
  <c r="H601" i="3"/>
  <c r="O600" i="3"/>
  <c r="F600" i="3"/>
  <c r="F601" i="3" s="1"/>
  <c r="K598" i="3"/>
  <c r="F598" i="3"/>
  <c r="K597" i="3"/>
  <c r="F597" i="3"/>
  <c r="K596" i="3"/>
  <c r="J596" i="3"/>
  <c r="F596" i="3"/>
  <c r="O596" i="3" s="1"/>
  <c r="K595" i="3"/>
  <c r="F595" i="3"/>
  <c r="O595" i="3" s="1"/>
  <c r="K594" i="3"/>
  <c r="F594" i="3"/>
  <c r="O594" i="3" s="1"/>
  <c r="K593" i="3"/>
  <c r="F593" i="3"/>
  <c r="O593" i="3" s="1"/>
  <c r="K592" i="3"/>
  <c r="F592" i="3"/>
  <c r="O592" i="3" s="1"/>
  <c r="O599" i="3" s="1"/>
  <c r="I127" i="2" s="1"/>
  <c r="K127" i="2" s="1"/>
  <c r="H572" i="3"/>
  <c r="K569" i="3"/>
  <c r="F569" i="3"/>
  <c r="K568" i="3"/>
  <c r="F568" i="3"/>
  <c r="K567" i="3"/>
  <c r="F567" i="3"/>
  <c r="K566" i="3"/>
  <c r="K565" i="3"/>
  <c r="K564" i="3"/>
  <c r="K563" i="3"/>
  <c r="J547" i="3"/>
  <c r="F547" i="3"/>
  <c r="O547" i="3" s="1"/>
  <c r="I120" i="2" s="1"/>
  <c r="K120" i="2" s="1"/>
  <c r="O546" i="3"/>
  <c r="K544" i="3"/>
  <c r="J544" i="3"/>
  <c r="F544" i="3"/>
  <c r="K543" i="3"/>
  <c r="J543" i="3"/>
  <c r="F543" i="3"/>
  <c r="K542" i="3"/>
  <c r="I542" i="3"/>
  <c r="I543" i="3" s="1"/>
  <c r="I544" i="3" s="1"/>
  <c r="F542" i="3"/>
  <c r="O542" i="3" s="1"/>
  <c r="J518" i="3"/>
  <c r="H518" i="3"/>
  <c r="F518" i="3"/>
  <c r="O518" i="3" s="1"/>
  <c r="I116" i="2" s="1"/>
  <c r="K116" i="2" s="1"/>
  <c r="O517" i="3"/>
  <c r="K515" i="3"/>
  <c r="F515" i="3"/>
  <c r="K514" i="3"/>
  <c r="J514" i="3"/>
  <c r="F514" i="3"/>
  <c r="K513" i="3"/>
  <c r="J513" i="3"/>
  <c r="F513" i="3"/>
  <c r="K512" i="3"/>
  <c r="I512" i="3"/>
  <c r="I513" i="3" s="1"/>
  <c r="I514" i="3" s="1"/>
  <c r="I515" i="3" s="1"/>
  <c r="F512" i="3"/>
  <c r="O512" i="3" s="1"/>
  <c r="J491" i="3"/>
  <c r="H491" i="3"/>
  <c r="F491" i="3"/>
  <c r="O491" i="3" s="1"/>
  <c r="I112" i="2" s="1"/>
  <c r="K112" i="2" s="1"/>
  <c r="O490" i="3"/>
  <c r="K488" i="3"/>
  <c r="F488" i="3"/>
  <c r="K487" i="3"/>
  <c r="J487" i="3"/>
  <c r="F487" i="3"/>
  <c r="K486" i="3"/>
  <c r="J486" i="3"/>
  <c r="F486" i="3"/>
  <c r="K485" i="3"/>
  <c r="I485" i="3"/>
  <c r="I486" i="3" s="1"/>
  <c r="I487" i="3" s="1"/>
  <c r="I488" i="3" s="1"/>
  <c r="F485" i="3"/>
  <c r="O485" i="3" s="1"/>
  <c r="J464" i="3"/>
  <c r="H464" i="3"/>
  <c r="F464" i="3"/>
  <c r="O464" i="3" s="1"/>
  <c r="I108" i="2" s="1"/>
  <c r="K108" i="2" s="1"/>
  <c r="O463" i="3"/>
  <c r="K461" i="3"/>
  <c r="F461" i="3"/>
  <c r="K460" i="3"/>
  <c r="J460" i="3"/>
  <c r="F460" i="3"/>
  <c r="K459" i="3"/>
  <c r="J459" i="3"/>
  <c r="F459" i="3"/>
  <c r="K458" i="3"/>
  <c r="I458" i="3"/>
  <c r="I459" i="3" s="1"/>
  <c r="I460" i="3" s="1"/>
  <c r="I461" i="3" s="1"/>
  <c r="F458" i="3"/>
  <c r="O458" i="3" s="1"/>
  <c r="O437" i="3"/>
  <c r="J437" i="3"/>
  <c r="H437" i="3"/>
  <c r="F437" i="3"/>
  <c r="O436" i="3"/>
  <c r="K434" i="3"/>
  <c r="F434" i="3"/>
  <c r="K433" i="3"/>
  <c r="J433" i="3"/>
  <c r="F433" i="3"/>
  <c r="K432" i="3"/>
  <c r="J432" i="3"/>
  <c r="F432" i="3"/>
  <c r="K431" i="3"/>
  <c r="I431" i="3"/>
  <c r="I432" i="3" s="1"/>
  <c r="I433" i="3" s="1"/>
  <c r="I434" i="3" s="1"/>
  <c r="F431" i="3"/>
  <c r="O431" i="3" s="1"/>
  <c r="J410" i="3"/>
  <c r="H410" i="3"/>
  <c r="F410" i="3"/>
  <c r="O410" i="3" s="1"/>
  <c r="O409" i="3"/>
  <c r="K407" i="3"/>
  <c r="F407" i="3"/>
  <c r="K406" i="3"/>
  <c r="J406" i="3"/>
  <c r="F406" i="3"/>
  <c r="K405" i="3"/>
  <c r="J405" i="3"/>
  <c r="F405" i="3"/>
  <c r="K404" i="3"/>
  <c r="I404" i="3"/>
  <c r="I405" i="3" s="1"/>
  <c r="I406" i="3" s="1"/>
  <c r="I407" i="3" s="1"/>
  <c r="F404" i="3"/>
  <c r="O404" i="3" s="1"/>
  <c r="J383" i="3"/>
  <c r="H383" i="3"/>
  <c r="F383" i="3"/>
  <c r="O383" i="3" s="1"/>
  <c r="I96" i="2" s="1"/>
  <c r="K96" i="2" s="1"/>
  <c r="O382" i="3"/>
  <c r="K380" i="3"/>
  <c r="F380" i="3"/>
  <c r="K379" i="3"/>
  <c r="J379" i="3"/>
  <c r="F379" i="3"/>
  <c r="K378" i="3"/>
  <c r="J378" i="3"/>
  <c r="F378" i="3"/>
  <c r="K377" i="3"/>
  <c r="I377" i="3"/>
  <c r="I378" i="3" s="1"/>
  <c r="I379" i="3" s="1"/>
  <c r="I380" i="3" s="1"/>
  <c r="F377" i="3"/>
  <c r="O377" i="3" s="1"/>
  <c r="L356" i="3"/>
  <c r="O356" i="3" s="1"/>
  <c r="I92" i="2" s="1"/>
  <c r="K92" i="2" s="1"/>
  <c r="F356" i="3"/>
  <c r="L355" i="3"/>
  <c r="O355" i="3" s="1"/>
  <c r="I91" i="2" s="1"/>
  <c r="K91" i="2" s="1"/>
  <c r="K353" i="3"/>
  <c r="J353" i="3"/>
  <c r="F353" i="3"/>
  <c r="O353" i="3" s="1"/>
  <c r="O352" i="3"/>
  <c r="O354" i="3" s="1"/>
  <c r="I90" i="2" s="1"/>
  <c r="K90" i="2" s="1"/>
  <c r="K352" i="3"/>
  <c r="J352" i="3"/>
  <c r="F352" i="3"/>
  <c r="H328" i="3"/>
  <c r="F327" i="3"/>
  <c r="K325" i="3"/>
  <c r="F325" i="3"/>
  <c r="K324" i="3"/>
  <c r="F324" i="3"/>
  <c r="K323" i="3"/>
  <c r="J323" i="3"/>
  <c r="F323" i="3"/>
  <c r="O323" i="3" s="1"/>
  <c r="K322" i="3"/>
  <c r="F322" i="3"/>
  <c r="O322" i="3" s="1"/>
  <c r="K321" i="3"/>
  <c r="F321" i="3"/>
  <c r="O321" i="3" s="1"/>
  <c r="K320" i="3"/>
  <c r="O319" i="3"/>
  <c r="K319" i="3"/>
  <c r="F319" i="3"/>
  <c r="H297" i="3"/>
  <c r="F296" i="3"/>
  <c r="K294" i="3"/>
  <c r="F294" i="3"/>
  <c r="K293" i="3"/>
  <c r="F293" i="3"/>
  <c r="K292" i="3"/>
  <c r="J292" i="3"/>
  <c r="F292" i="3"/>
  <c r="O292" i="3" s="1"/>
  <c r="K291" i="3"/>
  <c r="F291" i="3"/>
  <c r="O291" i="3" s="1"/>
  <c r="K290" i="3"/>
  <c r="F290" i="3"/>
  <c r="O290" i="3" s="1"/>
  <c r="K289" i="3"/>
  <c r="K288" i="3"/>
  <c r="F288" i="3"/>
  <c r="O288" i="3" s="1"/>
  <c r="H267" i="3"/>
  <c r="F267" i="3"/>
  <c r="K264" i="3"/>
  <c r="J264" i="3"/>
  <c r="K263" i="3"/>
  <c r="J263" i="3"/>
  <c r="F263" i="3"/>
  <c r="K262" i="3"/>
  <c r="J262" i="3"/>
  <c r="F262" i="3"/>
  <c r="K261" i="3"/>
  <c r="J261" i="3"/>
  <c r="F261" i="3"/>
  <c r="K260" i="3"/>
  <c r="J260" i="3"/>
  <c r="F260" i="3"/>
  <c r="K259" i="3"/>
  <c r="J259" i="3"/>
  <c r="F259" i="3"/>
  <c r="H237" i="3"/>
  <c r="F237" i="3"/>
  <c r="K234" i="3"/>
  <c r="J234" i="3"/>
  <c r="K233" i="3"/>
  <c r="J233" i="3"/>
  <c r="F233" i="3"/>
  <c r="K232" i="3"/>
  <c r="J232" i="3"/>
  <c r="F232" i="3"/>
  <c r="K231" i="3"/>
  <c r="J231" i="3"/>
  <c r="F231" i="3"/>
  <c r="K230" i="3"/>
  <c r="J230" i="3"/>
  <c r="F230" i="3"/>
  <c r="K229" i="3"/>
  <c r="J229" i="3"/>
  <c r="F229" i="3"/>
  <c r="H207" i="3"/>
  <c r="F207" i="3"/>
  <c r="J206" i="3"/>
  <c r="K204" i="3"/>
  <c r="J204" i="3"/>
  <c r="I204" i="3"/>
  <c r="K203" i="3"/>
  <c r="J203" i="3"/>
  <c r="F203" i="3"/>
  <c r="K202" i="3"/>
  <c r="J202" i="3"/>
  <c r="F202" i="3"/>
  <c r="K201" i="3"/>
  <c r="J201" i="3"/>
  <c r="F201" i="3"/>
  <c r="K200" i="3"/>
  <c r="J200" i="3"/>
  <c r="F200" i="3"/>
  <c r="K199" i="3"/>
  <c r="J199" i="3"/>
  <c r="I199" i="3"/>
  <c r="I201" i="3" s="1"/>
  <c r="I203" i="3" s="1"/>
  <c r="F199" i="3"/>
  <c r="O199" i="3" s="1"/>
  <c r="H177" i="3"/>
  <c r="F177" i="3"/>
  <c r="J176" i="3"/>
  <c r="K174" i="3"/>
  <c r="J174" i="3"/>
  <c r="I174" i="3"/>
  <c r="K173" i="3"/>
  <c r="J173" i="3"/>
  <c r="F173" i="3"/>
  <c r="K172" i="3"/>
  <c r="J172" i="3"/>
  <c r="F172" i="3"/>
  <c r="K171" i="3"/>
  <c r="J171" i="3"/>
  <c r="F171" i="3"/>
  <c r="K170" i="3"/>
  <c r="J170" i="3"/>
  <c r="F170" i="3"/>
  <c r="K169" i="3"/>
  <c r="J169" i="3"/>
  <c r="I169" i="3"/>
  <c r="I171" i="3" s="1"/>
  <c r="I173" i="3" s="1"/>
  <c r="F169" i="3"/>
  <c r="O169" i="3" s="1"/>
  <c r="H147" i="3"/>
  <c r="F147" i="3"/>
  <c r="J146" i="3"/>
  <c r="K144" i="3"/>
  <c r="J144" i="3"/>
  <c r="I144" i="3"/>
  <c r="K143" i="3"/>
  <c r="J143" i="3"/>
  <c r="F143" i="3"/>
  <c r="K142" i="3"/>
  <c r="J142" i="3"/>
  <c r="F142" i="3"/>
  <c r="K141" i="3"/>
  <c r="J141" i="3"/>
  <c r="F141" i="3"/>
  <c r="K140" i="3"/>
  <c r="J140" i="3"/>
  <c r="F140" i="3"/>
  <c r="K139" i="3"/>
  <c r="J139" i="3"/>
  <c r="F139" i="3"/>
  <c r="H117" i="3"/>
  <c r="F117" i="3"/>
  <c r="K114" i="3"/>
  <c r="J114" i="3"/>
  <c r="K113" i="3"/>
  <c r="J113" i="3"/>
  <c r="F113" i="3"/>
  <c r="K112" i="3"/>
  <c r="J112" i="3"/>
  <c r="F112" i="3"/>
  <c r="K111" i="3"/>
  <c r="J111" i="3"/>
  <c r="F111" i="3"/>
  <c r="K110" i="3"/>
  <c r="J110" i="3"/>
  <c r="F110" i="3"/>
  <c r="K109" i="3"/>
  <c r="J109" i="3"/>
  <c r="F109" i="3"/>
  <c r="G86" i="3"/>
  <c r="G72" i="3"/>
  <c r="J71" i="3"/>
  <c r="J266" i="3" s="1"/>
  <c r="G71" i="3"/>
  <c r="F71" i="3"/>
  <c r="O71" i="3" s="1"/>
  <c r="J70" i="3"/>
  <c r="J236" i="3" s="1"/>
  <c r="G70" i="3"/>
  <c r="F70" i="3"/>
  <c r="O70" i="3" s="1"/>
  <c r="J69" i="3"/>
  <c r="G69" i="3"/>
  <c r="F69" i="3"/>
  <c r="O69" i="3" s="1"/>
  <c r="J68" i="3"/>
  <c r="G68" i="3"/>
  <c r="F68" i="3"/>
  <c r="O68" i="3" s="1"/>
  <c r="J67" i="3"/>
  <c r="G67" i="3"/>
  <c r="F67" i="3"/>
  <c r="O67" i="3" s="1"/>
  <c r="J66" i="3"/>
  <c r="G66" i="3"/>
  <c r="F66" i="3"/>
  <c r="O66" i="3" s="1"/>
  <c r="G62" i="3"/>
  <c r="F62" i="3"/>
  <c r="O62" i="3" s="1"/>
  <c r="K61" i="3"/>
  <c r="G58" i="3"/>
  <c r="F58" i="3"/>
  <c r="H53" i="3"/>
  <c r="O52" i="3"/>
  <c r="F47" i="3"/>
  <c r="O47" i="3" s="1"/>
  <c r="I43" i="2" s="1"/>
  <c r="K43" i="2" s="1"/>
  <c r="O46" i="3"/>
  <c r="F43" i="3"/>
  <c r="O43" i="3" s="1"/>
  <c r="I41" i="2" s="1"/>
  <c r="O42" i="3"/>
  <c r="O41" i="3"/>
  <c r="I38" i="2" s="1"/>
  <c r="K38" i="2" s="1"/>
  <c r="G40" i="3"/>
  <c r="F40" i="3"/>
  <c r="O40" i="3" s="1"/>
  <c r="I39" i="2" s="1"/>
  <c r="O36" i="3"/>
  <c r="I35" i="2" s="1"/>
  <c r="K35" i="2" s="1"/>
  <c r="O34" i="3"/>
  <c r="O33" i="3"/>
  <c r="I31" i="2" s="1"/>
  <c r="K31" i="2" s="1"/>
  <c r="O32" i="3"/>
  <c r="I30" i="2" s="1"/>
  <c r="K30" i="2" s="1"/>
  <c r="O31" i="3"/>
  <c r="I29" i="2" s="1"/>
  <c r="K29" i="2" s="1"/>
  <c r="O29" i="3"/>
  <c r="I27" i="2" s="1"/>
  <c r="K27" i="2" s="1"/>
  <c r="O27" i="3"/>
  <c r="I25" i="2" s="1"/>
  <c r="K25" i="2" s="1"/>
  <c r="O25" i="3"/>
  <c r="I23" i="2" s="1"/>
  <c r="K23" i="2" s="1"/>
  <c r="O24" i="3"/>
  <c r="I22" i="2" s="1"/>
  <c r="K22" i="2" s="1"/>
  <c r="O23" i="3"/>
  <c r="I21" i="2" s="1"/>
  <c r="K21" i="2" s="1"/>
  <c r="O22" i="3"/>
  <c r="I20" i="2" s="1"/>
  <c r="K20" i="2" s="1"/>
  <c r="O21" i="3"/>
  <c r="I19" i="2" s="1"/>
  <c r="K19" i="2" s="1"/>
  <c r="O19" i="3"/>
  <c r="I17" i="2" s="1"/>
  <c r="K17" i="2" s="1"/>
  <c r="O18" i="3"/>
  <c r="I16" i="2" s="1"/>
  <c r="K16" i="2" s="1"/>
  <c r="O17" i="3"/>
  <c r="I15" i="2" s="1"/>
  <c r="K15" i="2" s="1"/>
  <c r="O15" i="3"/>
  <c r="I13" i="2" s="1"/>
  <c r="K13" i="2" s="1"/>
  <c r="E6" i="3"/>
  <c r="E5" i="3"/>
  <c r="E4" i="3"/>
  <c r="J193" i="2"/>
  <c r="J192" i="2"/>
  <c r="J191" i="2"/>
  <c r="J188" i="2"/>
  <c r="J187" i="2"/>
  <c r="J186" i="2"/>
  <c r="J185" i="2"/>
  <c r="J184" i="2"/>
  <c r="J181" i="2"/>
  <c r="J180" i="2"/>
  <c r="J179" i="2"/>
  <c r="J178" i="2"/>
  <c r="K178" i="2" s="1"/>
  <c r="J177" i="2"/>
  <c r="J176" i="2"/>
  <c r="J175" i="2"/>
  <c r="J174" i="2"/>
  <c r="J173" i="2"/>
  <c r="J171" i="2"/>
  <c r="I171" i="2"/>
  <c r="K171" i="2" s="1"/>
  <c r="J170" i="2"/>
  <c r="J166" i="2"/>
  <c r="J165" i="2"/>
  <c r="J164" i="2"/>
  <c r="D163" i="2"/>
  <c r="J162" i="2"/>
  <c r="J161" i="2"/>
  <c r="J160" i="2"/>
  <c r="D159" i="2"/>
  <c r="J158" i="2"/>
  <c r="J157" i="2"/>
  <c r="J156" i="2"/>
  <c r="D155" i="2"/>
  <c r="J153" i="2"/>
  <c r="J152" i="2"/>
  <c r="I152" i="2"/>
  <c r="K152" i="2" s="1"/>
  <c r="J151" i="2"/>
  <c r="D150" i="2"/>
  <c r="J149" i="2"/>
  <c r="J148" i="2"/>
  <c r="I148" i="2"/>
  <c r="K148" i="2" s="1"/>
  <c r="J147" i="2"/>
  <c r="D146" i="2"/>
  <c r="J145" i="2"/>
  <c r="J144" i="2"/>
  <c r="I144" i="2"/>
  <c r="K144" i="2" s="1"/>
  <c r="J143" i="2"/>
  <c r="D142" i="2"/>
  <c r="J141" i="2"/>
  <c r="J140" i="2"/>
  <c r="I140" i="2"/>
  <c r="K140" i="2" s="1"/>
  <c r="J139" i="2"/>
  <c r="D138" i="2"/>
  <c r="J137" i="2"/>
  <c r="J136" i="2"/>
  <c r="J135" i="2"/>
  <c r="D134" i="2"/>
  <c r="J133" i="2"/>
  <c r="J132" i="2"/>
  <c r="J131" i="2"/>
  <c r="D130" i="2"/>
  <c r="J129" i="2"/>
  <c r="J128" i="2"/>
  <c r="I128" i="2"/>
  <c r="K128" i="2" s="1"/>
  <c r="J127" i="2"/>
  <c r="D126" i="2"/>
  <c r="J125" i="2"/>
  <c r="J124" i="2"/>
  <c r="J123" i="2"/>
  <c r="D122" i="2"/>
  <c r="J120" i="2"/>
  <c r="J119" i="2"/>
  <c r="I119" i="2"/>
  <c r="K119" i="2" s="1"/>
  <c r="J118" i="2"/>
  <c r="D117" i="2"/>
  <c r="J116" i="2"/>
  <c r="K115" i="2"/>
  <c r="J115" i="2"/>
  <c r="I115" i="2"/>
  <c r="J114" i="2"/>
  <c r="D113" i="2"/>
  <c r="J112" i="2"/>
  <c r="J111" i="2"/>
  <c r="I111" i="2"/>
  <c r="K111" i="2" s="1"/>
  <c r="J110" i="2"/>
  <c r="D109" i="2"/>
  <c r="J108" i="2"/>
  <c r="J107" i="2"/>
  <c r="I107" i="2"/>
  <c r="K107" i="2" s="1"/>
  <c r="J106" i="2"/>
  <c r="D105" i="2"/>
  <c r="J104" i="2"/>
  <c r="I104" i="2"/>
  <c r="K104" i="2" s="1"/>
  <c r="J103" i="2"/>
  <c r="I103" i="2"/>
  <c r="K103" i="2" s="1"/>
  <c r="J102" i="2"/>
  <c r="D101" i="2"/>
  <c r="J100" i="2"/>
  <c r="J99" i="2"/>
  <c r="I99" i="2"/>
  <c r="K99" i="2" s="1"/>
  <c r="J98" i="2"/>
  <c r="D97" i="2"/>
  <c r="J96" i="2"/>
  <c r="J95" i="2"/>
  <c r="I95" i="2"/>
  <c r="K95" i="2" s="1"/>
  <c r="J94" i="2"/>
  <c r="D93" i="2"/>
  <c r="J92" i="2"/>
  <c r="J91" i="2"/>
  <c r="J90" i="2"/>
  <c r="J88" i="2"/>
  <c r="J87" i="2"/>
  <c r="J86" i="2"/>
  <c r="D85" i="2"/>
  <c r="J84" i="2"/>
  <c r="J83" i="2"/>
  <c r="J82" i="2"/>
  <c r="D81" i="2"/>
  <c r="J80" i="2"/>
  <c r="J79" i="2"/>
  <c r="J78" i="2"/>
  <c r="D77" i="2"/>
  <c r="J76" i="2"/>
  <c r="J75" i="2"/>
  <c r="J74" i="2"/>
  <c r="D73" i="2"/>
  <c r="J72" i="2"/>
  <c r="J71" i="2"/>
  <c r="J70" i="2"/>
  <c r="D69" i="2"/>
  <c r="J68" i="2"/>
  <c r="J67" i="2"/>
  <c r="J66" i="2"/>
  <c r="D65" i="2"/>
  <c r="J64" i="2"/>
  <c r="J63" i="2"/>
  <c r="J62" i="2"/>
  <c r="D61" i="2"/>
  <c r="J60" i="2"/>
  <c r="J59" i="2"/>
  <c r="J58" i="2"/>
  <c r="D57" i="2"/>
  <c r="J56" i="2"/>
  <c r="D56" i="2"/>
  <c r="J55" i="2"/>
  <c r="D55" i="2"/>
  <c r="J54" i="2"/>
  <c r="D54" i="2"/>
  <c r="J50" i="2"/>
  <c r="J49" i="2"/>
  <c r="J48" i="2"/>
  <c r="J47" i="2"/>
  <c r="J46" i="2"/>
  <c r="J43" i="2"/>
  <c r="I42" i="2"/>
  <c r="J40" i="2"/>
  <c r="I40" i="2"/>
  <c r="K40" i="2" s="1"/>
  <c r="J38" i="2"/>
  <c r="J35" i="2"/>
  <c r="J33" i="2"/>
  <c r="I33" i="2"/>
  <c r="K33" i="2" s="1"/>
  <c r="J31" i="2"/>
  <c r="J30" i="2"/>
  <c r="J29" i="2"/>
  <c r="J27" i="2"/>
  <c r="J25" i="2"/>
  <c r="J23" i="2"/>
  <c r="J22" i="2"/>
  <c r="J21" i="2"/>
  <c r="J20" i="2"/>
  <c r="J19" i="2"/>
  <c r="J17" i="2"/>
  <c r="J16" i="2"/>
  <c r="J15" i="2"/>
  <c r="B14" i="2"/>
  <c r="J13" i="2"/>
  <c r="G5" i="2"/>
  <c r="A5" i="2"/>
  <c r="G4" i="2"/>
  <c r="A4" i="2"/>
  <c r="G3" i="2"/>
  <c r="A3" i="2"/>
  <c r="E17" i="1"/>
  <c r="E16" i="1"/>
  <c r="E15" i="1"/>
  <c r="E14" i="1"/>
  <c r="E13" i="1"/>
  <c r="E12" i="1"/>
  <c r="E11" i="1"/>
  <c r="E10" i="1"/>
  <c r="A5" i="1"/>
  <c r="A4" i="1"/>
  <c r="A3" i="1"/>
  <c r="G1431" i="3" l="1"/>
  <c r="O1423" i="3"/>
  <c r="J1424" i="3"/>
  <c r="F1430" i="3"/>
  <c r="O1430" i="3" s="1"/>
  <c r="F1427" i="3"/>
  <c r="O1427" i="3" s="1"/>
  <c r="O1419" i="3"/>
  <c r="O1421" i="3" s="1"/>
  <c r="L1371" i="3"/>
  <c r="O1369" i="3"/>
  <c r="M917" i="3"/>
  <c r="O914" i="3"/>
  <c r="L905" i="3"/>
  <c r="O905" i="3" s="1"/>
  <c r="I185" i="2"/>
  <c r="K185" i="2" s="1"/>
  <c r="I169" i="2"/>
  <c r="O838" i="3"/>
  <c r="I170" i="2" s="1"/>
  <c r="K170" i="2" s="1"/>
  <c r="F821" i="3"/>
  <c r="O821" i="3" s="1"/>
  <c r="O820" i="3"/>
  <c r="J824" i="3"/>
  <c r="J822" i="3"/>
  <c r="O822" i="3" s="1"/>
  <c r="O817" i="3"/>
  <c r="O819" i="3" s="1"/>
  <c r="I165" i="2" s="1"/>
  <c r="K165" i="2" s="1"/>
  <c r="G824" i="3"/>
  <c r="O824" i="3" s="1"/>
  <c r="O772" i="3"/>
  <c r="I157" i="2" s="1"/>
  <c r="K157" i="2" s="1"/>
  <c r="F773" i="3"/>
  <c r="I715" i="3"/>
  <c r="O715" i="3" s="1"/>
  <c r="I716" i="3"/>
  <c r="I692" i="3"/>
  <c r="O692" i="3" s="1"/>
  <c r="I693" i="3"/>
  <c r="I141" i="2"/>
  <c r="K141" i="2" s="1"/>
  <c r="I100" i="2"/>
  <c r="K100" i="2" s="1"/>
  <c r="I669" i="3"/>
  <c r="O669" i="3" s="1"/>
  <c r="I670" i="3"/>
  <c r="O668" i="3"/>
  <c r="J644" i="3"/>
  <c r="O644" i="3" s="1"/>
  <c r="F645" i="3"/>
  <c r="G649" i="3"/>
  <c r="F649" i="3"/>
  <c r="L649" i="3" s="1"/>
  <c r="O649" i="3" s="1"/>
  <c r="J645" i="3"/>
  <c r="F648" i="3"/>
  <c r="L648" i="3" s="1"/>
  <c r="O648" i="3" s="1"/>
  <c r="O650" i="3" s="1"/>
  <c r="L647" i="3"/>
  <c r="O647" i="3" s="1"/>
  <c r="I136" i="2" s="1"/>
  <c r="K136" i="2" s="1"/>
  <c r="F625" i="3"/>
  <c r="O624" i="3"/>
  <c r="I132" i="2" s="1"/>
  <c r="K132" i="2" s="1"/>
  <c r="J598" i="3"/>
  <c r="O598" i="3" s="1"/>
  <c r="O601" i="3"/>
  <c r="I129" i="2" s="1"/>
  <c r="K129" i="2" s="1"/>
  <c r="J597" i="3"/>
  <c r="O597" i="3" s="1"/>
  <c r="F328" i="3"/>
  <c r="O327" i="3"/>
  <c r="I87" i="2" s="1"/>
  <c r="K87" i="2" s="1"/>
  <c r="F297" i="3"/>
  <c r="O296" i="3"/>
  <c r="I83" i="2" s="1"/>
  <c r="K83" i="2" s="1"/>
  <c r="F571" i="3"/>
  <c r="F264" i="3"/>
  <c r="F234" i="3"/>
  <c r="O206" i="3"/>
  <c r="I71" i="2" s="1"/>
  <c r="K71" i="2" s="1"/>
  <c r="J207" i="3"/>
  <c r="F204" i="3"/>
  <c r="O204" i="3" s="1"/>
  <c r="O203" i="3"/>
  <c r="O176" i="3"/>
  <c r="I67" i="2" s="1"/>
  <c r="K67" i="2" s="1"/>
  <c r="J177" i="3"/>
  <c r="O173" i="3"/>
  <c r="F174" i="3"/>
  <c r="O174" i="3" s="1"/>
  <c r="I139" i="3"/>
  <c r="O146" i="3"/>
  <c r="I63" i="2" s="1"/>
  <c r="K63" i="2" s="1"/>
  <c r="J147" i="3"/>
  <c r="F144" i="3"/>
  <c r="O144" i="3" s="1"/>
  <c r="F114" i="3"/>
  <c r="O114" i="3" s="1"/>
  <c r="O266" i="3"/>
  <c r="I79" i="2" s="1"/>
  <c r="K79" i="2" s="1"/>
  <c r="I264" i="3"/>
  <c r="I259" i="3"/>
  <c r="J267" i="3"/>
  <c r="J237" i="3"/>
  <c r="I229" i="3"/>
  <c r="I234" i="3"/>
  <c r="O236" i="3"/>
  <c r="I75" i="2" s="1"/>
  <c r="K75" i="2" s="1"/>
  <c r="J116" i="3"/>
  <c r="J75" i="3"/>
  <c r="O63" i="3"/>
  <c r="I49" i="2" s="1"/>
  <c r="K49" i="2" s="1"/>
  <c r="I48" i="2"/>
  <c r="K48" i="2" s="1"/>
  <c r="O58" i="3"/>
  <c r="F72" i="3"/>
  <c r="O53" i="3"/>
  <c r="H54" i="3"/>
  <c r="K36" i="2"/>
  <c r="I11" i="1" s="1"/>
  <c r="O1224" i="3"/>
  <c r="O1293" i="3" s="1"/>
  <c r="O171" i="3"/>
  <c r="O544" i="3"/>
  <c r="O543" i="3"/>
  <c r="O545" i="3" s="1"/>
  <c r="I118" i="2" s="1"/>
  <c r="K118" i="2" s="1"/>
  <c r="O515" i="3"/>
  <c r="O514" i="3"/>
  <c r="O513" i="3"/>
  <c r="O516" i="3" s="1"/>
  <c r="I114" i="2" s="1"/>
  <c r="K114" i="2" s="1"/>
  <c r="O488" i="3"/>
  <c r="O487" i="3"/>
  <c r="O486" i="3"/>
  <c r="O489" i="3" s="1"/>
  <c r="I110" i="2" s="1"/>
  <c r="K110" i="2" s="1"/>
  <c r="O461" i="3"/>
  <c r="O460" i="3"/>
  <c r="O459" i="3"/>
  <c r="O462" i="3" s="1"/>
  <c r="I106" i="2" s="1"/>
  <c r="K106" i="2" s="1"/>
  <c r="O434" i="3"/>
  <c r="O433" i="3"/>
  <c r="O432" i="3"/>
  <c r="O435" i="3" s="1"/>
  <c r="I102" i="2" s="1"/>
  <c r="K102" i="2" s="1"/>
  <c r="O407" i="3"/>
  <c r="O406" i="3"/>
  <c r="O405" i="3"/>
  <c r="O408" i="3" s="1"/>
  <c r="O380" i="3"/>
  <c r="O379" i="3"/>
  <c r="O378" i="3"/>
  <c r="O381" i="3" s="1"/>
  <c r="I94" i="2" s="1"/>
  <c r="K94" i="2" s="1"/>
  <c r="O892" i="3"/>
  <c r="O872" i="3"/>
  <c r="O894" i="3" s="1"/>
  <c r="O841" i="3"/>
  <c r="O201" i="3"/>
  <c r="O843" i="3"/>
  <c r="I173" i="2" s="1"/>
  <c r="K173" i="2" s="1"/>
  <c r="O812" i="3"/>
  <c r="O815" i="3" s="1"/>
  <c r="I164" i="2" s="1"/>
  <c r="K164" i="2" s="1"/>
  <c r="O745" i="3"/>
  <c r="O744" i="3"/>
  <c r="O746" i="3" s="1"/>
  <c r="I151" i="2" s="1"/>
  <c r="K151" i="2" s="1"/>
  <c r="O1371" i="3" l="1"/>
  <c r="L1372" i="3"/>
  <c r="L917" i="3"/>
  <c r="O917" i="3" s="1"/>
  <c r="O916" i="3"/>
  <c r="O919" i="3" s="1"/>
  <c r="I186" i="2"/>
  <c r="K186" i="2" s="1"/>
  <c r="O906" i="3"/>
  <c r="I187" i="2" s="1"/>
  <c r="K187" i="2" s="1"/>
  <c r="J770" i="3"/>
  <c r="O770" i="3" s="1"/>
  <c r="O773" i="3"/>
  <c r="I158" i="2" s="1"/>
  <c r="K158" i="2" s="1"/>
  <c r="J769" i="3"/>
  <c r="O769" i="3" s="1"/>
  <c r="O716" i="3"/>
  <c r="I717" i="3"/>
  <c r="O717" i="3" s="1"/>
  <c r="O693" i="3"/>
  <c r="O695" i="3" s="1"/>
  <c r="I143" i="2" s="1"/>
  <c r="K143" i="2" s="1"/>
  <c r="I694" i="3"/>
  <c r="O694" i="3" s="1"/>
  <c r="O670" i="3"/>
  <c r="I671" i="3"/>
  <c r="O671" i="3" s="1"/>
  <c r="O651" i="3"/>
  <c r="I137" i="2"/>
  <c r="K137" i="2" s="1"/>
  <c r="J622" i="3"/>
  <c r="O622" i="3" s="1"/>
  <c r="O625" i="3"/>
  <c r="I133" i="2" s="1"/>
  <c r="K133" i="2" s="1"/>
  <c r="J621" i="3"/>
  <c r="O621" i="3" s="1"/>
  <c r="J325" i="3"/>
  <c r="O325" i="3" s="1"/>
  <c r="J324" i="3"/>
  <c r="O324" i="3" s="1"/>
  <c r="O328" i="3"/>
  <c r="I88" i="2" s="1"/>
  <c r="K88" i="2" s="1"/>
  <c r="F320" i="3"/>
  <c r="O320" i="3" s="1"/>
  <c r="O326" i="3" s="1"/>
  <c r="I86" i="2" s="1"/>
  <c r="K86" i="2" s="1"/>
  <c r="O297" i="3"/>
  <c r="I84" i="2" s="1"/>
  <c r="K84" i="2" s="1"/>
  <c r="F289" i="3"/>
  <c r="O289" i="3" s="1"/>
  <c r="J293" i="3"/>
  <c r="O293" i="3" s="1"/>
  <c r="J294" i="3"/>
  <c r="O294" i="3" s="1"/>
  <c r="F565" i="3"/>
  <c r="O565" i="3" s="1"/>
  <c r="F564" i="3"/>
  <c r="O564" i="3" s="1"/>
  <c r="F572" i="3"/>
  <c r="F563" i="3"/>
  <c r="O563" i="3" s="1"/>
  <c r="O571" i="3"/>
  <c r="I124" i="2" s="1"/>
  <c r="K124" i="2" s="1"/>
  <c r="F566" i="3"/>
  <c r="O566" i="3" s="1"/>
  <c r="J567" i="3"/>
  <c r="O567" i="3" s="1"/>
  <c r="O207" i="3"/>
  <c r="I72" i="2" s="1"/>
  <c r="K72" i="2" s="1"/>
  <c r="I200" i="3"/>
  <c r="O177" i="3"/>
  <c r="I68" i="2" s="1"/>
  <c r="K68" i="2" s="1"/>
  <c r="I170" i="3"/>
  <c r="O139" i="3"/>
  <c r="I141" i="3"/>
  <c r="O147" i="3"/>
  <c r="I64" i="2" s="1"/>
  <c r="K64" i="2" s="1"/>
  <c r="I140" i="3"/>
  <c r="O259" i="3"/>
  <c r="I261" i="3"/>
  <c r="O267" i="3"/>
  <c r="I80" i="2" s="1"/>
  <c r="K80" i="2" s="1"/>
  <c r="I260" i="3"/>
  <c r="O237" i="3"/>
  <c r="I76" i="2" s="1"/>
  <c r="K76" i="2" s="1"/>
  <c r="I230" i="3"/>
  <c r="O229" i="3"/>
  <c r="I231" i="3"/>
  <c r="O116" i="3"/>
  <c r="I59" i="2" s="1"/>
  <c r="K59" i="2" s="1"/>
  <c r="J117" i="3"/>
  <c r="I109" i="3"/>
  <c r="O75" i="3"/>
  <c r="O77" i="3"/>
  <c r="I56" i="2" s="1"/>
  <c r="K56" i="2" s="1"/>
  <c r="O72" i="3"/>
  <c r="O73" i="3" s="1"/>
  <c r="I50" i="2" s="1"/>
  <c r="K50" i="2" s="1"/>
  <c r="J82" i="3"/>
  <c r="O82" i="3" s="1"/>
  <c r="F85" i="3"/>
  <c r="O54" i="3"/>
  <c r="H55" i="3"/>
  <c r="I184" i="2"/>
  <c r="K184" i="2" s="1"/>
  <c r="K189" i="2" s="1"/>
  <c r="I16" i="1" s="1"/>
  <c r="O907" i="3"/>
  <c r="I188" i="2" s="1"/>
  <c r="K188" i="2" s="1"/>
  <c r="I174" i="2"/>
  <c r="K174" i="2" s="1"/>
  <c r="M844" i="3"/>
  <c r="O844" i="3" s="1"/>
  <c r="O264" i="3"/>
  <c r="O234" i="3"/>
  <c r="O825" i="3"/>
  <c r="I166" i="2" s="1"/>
  <c r="K166" i="2" s="1"/>
  <c r="O645" i="3"/>
  <c r="O646" i="3" s="1"/>
  <c r="I135" i="2" s="1"/>
  <c r="K135" i="2" s="1"/>
  <c r="J1431" i="3"/>
  <c r="O1431" i="3" s="1"/>
  <c r="O1433" i="3" s="1"/>
  <c r="O1424" i="3"/>
  <c r="O1425" i="3" s="1"/>
  <c r="O1372" i="3" l="1"/>
  <c r="L1373" i="3"/>
  <c r="O572" i="3"/>
  <c r="I125" i="2" s="1"/>
  <c r="K125" i="2" s="1"/>
  <c r="J568" i="3"/>
  <c r="O568" i="3" s="1"/>
  <c r="J569" i="3"/>
  <c r="O569" i="3" s="1"/>
  <c r="O200" i="3"/>
  <c r="I202" i="3"/>
  <c r="O202" i="3" s="1"/>
  <c r="O170" i="3"/>
  <c r="I172" i="3"/>
  <c r="O172" i="3" s="1"/>
  <c r="O141" i="3"/>
  <c r="I143" i="3"/>
  <c r="O143" i="3" s="1"/>
  <c r="O140" i="3"/>
  <c r="O145" i="3" s="1"/>
  <c r="I62" i="2" s="1"/>
  <c r="K62" i="2" s="1"/>
  <c r="I142" i="3"/>
  <c r="O142" i="3" s="1"/>
  <c r="O261" i="3"/>
  <c r="I263" i="3"/>
  <c r="O263" i="3" s="1"/>
  <c r="O260" i="3"/>
  <c r="I262" i="3"/>
  <c r="O262" i="3" s="1"/>
  <c r="O230" i="3"/>
  <c r="I232" i="3"/>
  <c r="O232" i="3" s="1"/>
  <c r="O231" i="3"/>
  <c r="I233" i="3"/>
  <c r="O233" i="3" s="1"/>
  <c r="O117" i="3"/>
  <c r="I60" i="2" s="1"/>
  <c r="K60" i="2" s="1"/>
  <c r="I110" i="3"/>
  <c r="O109" i="3"/>
  <c r="I111" i="3"/>
  <c r="I55" i="2"/>
  <c r="K55" i="2" s="1"/>
  <c r="I54" i="2"/>
  <c r="K54" i="2" s="1"/>
  <c r="O85" i="3"/>
  <c r="F86" i="3"/>
  <c r="O86" i="3" s="1"/>
  <c r="O55" i="3"/>
  <c r="H56" i="3"/>
  <c r="O718" i="3"/>
  <c r="I147" i="2" s="1"/>
  <c r="K147" i="2" s="1"/>
  <c r="O672" i="3"/>
  <c r="O295" i="3"/>
  <c r="I82" i="2" s="1"/>
  <c r="K82" i="2" s="1"/>
  <c r="O570" i="3"/>
  <c r="I123" i="2" s="1"/>
  <c r="K123" i="2" s="1"/>
  <c r="O849" i="3"/>
  <c r="O845" i="3"/>
  <c r="O1373" i="3" l="1"/>
  <c r="L1374" i="3"/>
  <c r="O1374" i="3" s="1"/>
  <c r="O110" i="3"/>
  <c r="I112" i="3"/>
  <c r="O112" i="3" s="1"/>
  <c r="O111" i="3"/>
  <c r="I113" i="3"/>
  <c r="O113" i="3" s="1"/>
  <c r="O56" i="3"/>
  <c r="O59" i="3" s="1"/>
  <c r="H57" i="3"/>
  <c r="O57" i="3" s="1"/>
  <c r="I98" i="2"/>
  <c r="K98" i="2" s="1"/>
  <c r="I139" i="2"/>
  <c r="K139" i="2" s="1"/>
  <c r="I180" i="2"/>
  <c r="K180" i="2" s="1"/>
  <c r="I179" i="2"/>
  <c r="K179" i="2" s="1"/>
  <c r="O846" i="3"/>
  <c r="I177" i="2" s="1"/>
  <c r="K177" i="2" s="1"/>
  <c r="O847" i="3"/>
  <c r="I181" i="2" s="1"/>
  <c r="K181" i="2" s="1"/>
  <c r="O848" i="3"/>
  <c r="I176" i="2" s="1"/>
  <c r="K176" i="2" s="1"/>
  <c r="O205" i="3"/>
  <c r="I70" i="2" s="1"/>
  <c r="K70" i="2" s="1"/>
  <c r="O175" i="3"/>
  <c r="I66" i="2" s="1"/>
  <c r="K66" i="2" s="1"/>
  <c r="O265" i="3"/>
  <c r="I78" i="2" s="1"/>
  <c r="K78" i="2" s="1"/>
  <c r="O235" i="3"/>
  <c r="I74" i="2" s="1"/>
  <c r="K74" i="2" s="1"/>
  <c r="I46" i="2" l="1"/>
  <c r="K46" i="2" s="1"/>
  <c r="L61" i="3"/>
  <c r="O61" i="3" s="1"/>
  <c r="I47" i="2" s="1"/>
  <c r="K47" i="2" s="1"/>
  <c r="O115" i="3"/>
  <c r="I58" i="2" s="1"/>
  <c r="K58" i="2" s="1"/>
  <c r="K167" i="2" s="1"/>
  <c r="I14" i="1" s="1"/>
  <c r="K51" i="2" l="1"/>
  <c r="I13" i="1" s="1"/>
  <c r="J169" i="2" l="1"/>
  <c r="K169" i="2" s="1"/>
  <c r="K182" i="2" s="1"/>
  <c r="I15" i="1" s="1"/>
  <c r="J39" i="2" l="1"/>
  <c r="K39" i="2" s="1"/>
  <c r="J41" i="2" l="1"/>
  <c r="K41" i="2" s="1"/>
  <c r="J42" i="2" l="1"/>
  <c r="K42" i="2" s="1"/>
  <c r="K197" i="2" l="1"/>
  <c r="K44" i="2"/>
  <c r="I12" i="1" s="1"/>
  <c r="I19" i="1" s="1"/>
  <c r="K198" i="2" l="1"/>
  <c r="K199" i="2"/>
  <c r="I20" i="1"/>
  <c r="I21" i="1"/>
  <c r="I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675" authorId="0" shapeId="0" xr:uid="{90537CD5-86E9-A146-A034-DF201E7861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<sst xmlns="http://schemas.openxmlformats.org/spreadsheetml/2006/main" count="1342" uniqueCount="402">
  <si>
    <t>REKAPITULASI ANGGARAN</t>
  </si>
  <si>
    <t>: Penyelenggaraan Bangunan Gedung Di Wilayah Daerah Kabupaten/Kota</t>
  </si>
  <si>
    <t>: Perencanaan Kantor Kelurahan Sambaliung Kab. Berau</t>
  </si>
  <si>
    <t>: Kab. Berau</t>
  </si>
  <si>
    <t>NO.</t>
  </si>
  <si>
    <t>URAIAN PEKERJAAN</t>
  </si>
  <si>
    <t>JUMLAH HARGA   (Rp.)</t>
  </si>
  <si>
    <t>A</t>
  </si>
  <si>
    <t>I</t>
  </si>
  <si>
    <t>II</t>
  </si>
  <si>
    <t>III</t>
  </si>
  <si>
    <t>IV</t>
  </si>
  <si>
    <t>V</t>
  </si>
  <si>
    <t>VI</t>
  </si>
  <si>
    <t>VII</t>
  </si>
  <si>
    <t>JUMLAH  SELURUH   PEKERJAAN</t>
  </si>
  <si>
    <t>PPN 11%</t>
  </si>
  <si>
    <t>JUMLAH  SELURUH   PEKERJAAN + PPN</t>
  </si>
  <si>
    <t>PEMBULATAN</t>
  </si>
  <si>
    <t>TERBILANG  :</t>
  </si>
  <si>
    <t>Tiga Miliar Tiga Ratus Delapan Puluh Delapan Juta Dua Ratus Tujuh Puluh Ribu Rupiah</t>
  </si>
  <si>
    <t>`+</t>
  </si>
  <si>
    <t>Berau, 22 Juli 2024</t>
  </si>
  <si>
    <t>Dibuat oleh,</t>
  </si>
  <si>
    <t>Konsultan Perencana</t>
  </si>
  <si>
    <t>PT. Rumah Kutai Perencana</t>
  </si>
  <si>
    <t>Wahyullah Bandung, ST</t>
  </si>
  <si>
    <t>Direktur</t>
  </si>
  <si>
    <t>Diketahui Oleh</t>
  </si>
  <si>
    <t>Disetujui Oleh</t>
  </si>
  <si>
    <t>PLT. Kepala Dinas Pekerjaan Umum</t>
  </si>
  <si>
    <t>Kuasa Pengguna Anggaran dan</t>
  </si>
  <si>
    <t>Kepala Bidang Gedung Pemerintah</t>
  </si>
  <si>
    <t>Dinas Pekerjaan Umum Kota Balikpapan</t>
  </si>
  <si>
    <t>RENCANA ANGGARAN BIAYA  ( RAB )</t>
  </si>
  <si>
    <t>KODE</t>
  </si>
  <si>
    <t>URAIAN PEKERJAAAN</t>
  </si>
  <si>
    <t>SAT.</t>
  </si>
  <si>
    <t>VOLUME</t>
  </si>
  <si>
    <t>HARGA SAT.</t>
  </si>
  <si>
    <t>JUMLAH HARGA</t>
  </si>
  <si>
    <t>SNI</t>
  </si>
  <si>
    <t>(Rp.)</t>
  </si>
  <si>
    <t>KANTOR KELURAHAN SAMBALIUNG</t>
  </si>
  <si>
    <t>PENYELENGGARAAN SMKK</t>
  </si>
  <si>
    <t>Penyiapan Dokumen K3</t>
  </si>
  <si>
    <t>Ls</t>
  </si>
  <si>
    <t>Sosialisasi, Promosi, dan Pelatihan:</t>
  </si>
  <si>
    <t>Induksi Keselamatan Konstruksi (Safety Induction)</t>
  </si>
  <si>
    <t>Org</t>
  </si>
  <si>
    <t>Pengarahan Keselamatan Konstruksi (Safety Briefing)</t>
  </si>
  <si>
    <t>Pertemuan keselamatan (Safety Talk dan/atau Tool Box Meeting)</t>
  </si>
  <si>
    <t>Alat Pelindung Kerja dan Alat Pelindung Diri</t>
  </si>
  <si>
    <t xml:space="preserve">Topi Pelindung (Safety Helmet) </t>
  </si>
  <si>
    <t>Bh</t>
  </si>
  <si>
    <t>Sarung Tangan (Safety Gloves)</t>
  </si>
  <si>
    <t>Psg</t>
  </si>
  <si>
    <t>Sepatu Keselamatan (Safety Shoes,
Rubber Safety Shoes and Toe Cap)</t>
  </si>
  <si>
    <t xml:space="preserve">Rompi keselamatan (Safety Vest) </t>
  </si>
  <si>
    <t xml:space="preserve">Asuransi dan Perizinan Terkait Keselamatan Konstruksi: </t>
  </si>
  <si>
    <t xml:space="preserve">Personel Keselamatan Konstruksi : </t>
  </si>
  <si>
    <t>Petugas K3 Konstruksi</t>
  </si>
  <si>
    <t xml:space="preserve">Fasilitas, Sarana dan Prasarana Kesehatan: </t>
  </si>
  <si>
    <t>Peralatan P3K</t>
  </si>
  <si>
    <t xml:space="preserve">Rambu dan Perlengkapan Lalu Lintas yang Diperlukan atau Manajemen lalu lintas: </t>
  </si>
  <si>
    <t xml:space="preserve">Rambu Petunjuk </t>
  </si>
  <si>
    <t xml:space="preserve">Rambu Larangan </t>
  </si>
  <si>
    <t xml:space="preserve">Rambu Peringatan </t>
  </si>
  <si>
    <t>Konsultasi dengan Ahli terkait Keselamatan Konstruksi:</t>
  </si>
  <si>
    <t xml:space="preserve">Ahli Struktur </t>
  </si>
  <si>
    <t>Oj/Ok</t>
  </si>
  <si>
    <t>Lain- Lain Terkait Pengendalian Risiko Keselamatan Konstruksi:</t>
  </si>
  <si>
    <t xml:space="preserve">Bendera K3 </t>
  </si>
  <si>
    <t>Jumlah  I</t>
  </si>
  <si>
    <t>PEKERJAAN PENDAHULUAN</t>
  </si>
  <si>
    <t>Pembersihan Lapangan</t>
  </si>
  <si>
    <t>m²</t>
  </si>
  <si>
    <t>Pembongkaran Bangunan Eksisting</t>
  </si>
  <si>
    <t>m³</t>
  </si>
  <si>
    <t>Pemasangan Papan Proyek</t>
  </si>
  <si>
    <t>Pemasangan Pagar Sementara</t>
  </si>
  <si>
    <t>m¹</t>
  </si>
  <si>
    <t>Pembuatan Kantor Direksi Keet</t>
  </si>
  <si>
    <t>Pengukuran dan Pemasangan Bowplank</t>
  </si>
  <si>
    <t>Jumlah  II</t>
  </si>
  <si>
    <t>PEKERJAAN TANAH</t>
  </si>
  <si>
    <t>Galian Tanah</t>
  </si>
  <si>
    <t>Urugan Kembali Galian</t>
  </si>
  <si>
    <t>Urugan dengan Tanah Urug</t>
  </si>
  <si>
    <t>Pemadatan Tanah</t>
  </si>
  <si>
    <t>Urugan Pasir Di Bawah Pondasi</t>
  </si>
  <si>
    <t>Jumlah  III</t>
  </si>
  <si>
    <t>PEKERJAAN STRUKTUR</t>
  </si>
  <si>
    <t>Mini Pile 20 x 20 cm</t>
  </si>
  <si>
    <t>bh</t>
  </si>
  <si>
    <t>Pembesian</t>
  </si>
  <si>
    <t>Kg</t>
  </si>
  <si>
    <t>Cor Beton fc' 25 Mpa Ready Mix</t>
  </si>
  <si>
    <t>Bekisting Bata Merah</t>
  </si>
  <si>
    <t>Bekisting</t>
  </si>
  <si>
    <t>Lantai Beton Tebal 120 mm</t>
  </si>
  <si>
    <t>Lantai 2</t>
  </si>
  <si>
    <t>Lantai Atap</t>
  </si>
  <si>
    <t>Jumlah IV</t>
  </si>
  <si>
    <t>PEKERJAAN STRUKTUR ATAP</t>
  </si>
  <si>
    <t>Rangka Atap Baja Ringan</t>
  </si>
  <si>
    <t>Pemasangan Penutup Atap Ex. Fumira / Eq.</t>
  </si>
  <si>
    <t xml:space="preserve">Pemasangan Nok Atap </t>
  </si>
  <si>
    <t>Pek. Baja Atap</t>
  </si>
  <si>
    <t>-</t>
  </si>
  <si>
    <t>Struktur I / WF 300x150x6.5x9 mm</t>
  </si>
  <si>
    <t>Struktur I / WF 150x75x5x7 mm</t>
  </si>
  <si>
    <t>Struktur H/B 200x200x8 mm</t>
  </si>
  <si>
    <t>Base Plate tbl 6mm</t>
  </si>
  <si>
    <t>Siffener (Pengaku I/WF)</t>
  </si>
  <si>
    <t>Angkur kolom Dia. 16mm</t>
  </si>
  <si>
    <t>Unit</t>
  </si>
  <si>
    <t>Siku Penyangga Gording L 30 x 30 x 3 mm</t>
  </si>
  <si>
    <t>Sagrod diam. 12mm</t>
  </si>
  <si>
    <t>Trekstang diam. 12mm (Rod bracing + turn buckle)</t>
  </si>
  <si>
    <t>Jumlah  V</t>
  </si>
  <si>
    <t>PEKERJAAN ARSITEKTUR</t>
  </si>
  <si>
    <t>Pas. Dinding Bata Ringan</t>
  </si>
  <si>
    <t>Pas. Dinding Bata Merah Camp. 1 SP : 2 PP Tebal 1/2 Bata</t>
  </si>
  <si>
    <t>Plesteran Bata Merah</t>
  </si>
  <si>
    <t>Acian Bata Merah</t>
  </si>
  <si>
    <t>Plesteran Acian MSP</t>
  </si>
  <si>
    <t>Jumlah  VI</t>
  </si>
  <si>
    <t>PEKERJAAN PLUMBING</t>
  </si>
  <si>
    <t>Pemasangan Pipa Air Hujan PVC D 3 Inch</t>
  </si>
  <si>
    <t>Pemasangan Pipa Air Bekas PVC AW 3 Inch</t>
  </si>
  <si>
    <t>Pemasangan Pipa Air Kotor PVC AW 4 Inch</t>
  </si>
  <si>
    <t>Jumlah  VII</t>
  </si>
  <si>
    <t>BACKUP VOLUME</t>
  </si>
  <si>
    <t>Kegiatan</t>
  </si>
  <si>
    <t>Pekerjaan</t>
  </si>
  <si>
    <t>Lokasi</t>
  </si>
  <si>
    <t>URAIAN KEGIATAN</t>
  </si>
  <si>
    <t>PANJANG</t>
  </si>
  <si>
    <t>LEBAR</t>
  </si>
  <si>
    <t>TINGGI</t>
  </si>
  <si>
    <t>TITIK</t>
  </si>
  <si>
    <t>JUMLAH</t>
  </si>
  <si>
    <t>KOEF.</t>
  </si>
  <si>
    <t>LUAS</t>
  </si>
  <si>
    <t>LUAS 2</t>
  </si>
  <si>
    <t>KELURAHAN SAMBALIUNG</t>
  </si>
  <si>
    <t>Penyiapan RKK, RKPPL, dan RMLLP</t>
  </si>
  <si>
    <t>Pembongkaran Eksisting</t>
  </si>
  <si>
    <t>M3</t>
  </si>
  <si>
    <t>Galian Tanah Pondasi P1</t>
  </si>
  <si>
    <t>Galian Tanah Pondasi P2</t>
  </si>
  <si>
    <t>Galian Tanah Pondasi P3</t>
  </si>
  <si>
    <t>Galian Tanah Pondasi P4</t>
  </si>
  <si>
    <t>Galian Tanah Pondasi P5</t>
  </si>
  <si>
    <t>Galian Tanah Pondasi P6</t>
  </si>
  <si>
    <t>Galian Tanah Pondasi Menerus</t>
  </si>
  <si>
    <t>Total Pek. Galian</t>
  </si>
  <si>
    <t>Pondasi P1</t>
  </si>
  <si>
    <t>Pondasi P2</t>
  </si>
  <si>
    <t>Pondasi P3</t>
  </si>
  <si>
    <t>Pondasi P4</t>
  </si>
  <si>
    <t>Pondasi P5</t>
  </si>
  <si>
    <t>Pondasi P6</t>
  </si>
  <si>
    <t>Pondasi Menerus</t>
  </si>
  <si>
    <t>Total</t>
  </si>
  <si>
    <t>Pengadaan Minipile 20x20 cm</t>
  </si>
  <si>
    <t>Penetrasi Minipile 20x20 cm</t>
  </si>
  <si>
    <t>Penyambungan Tiang Pancang Pre-Cast 20x20 cm</t>
  </si>
  <si>
    <t>Cerucuk Kayu Kelas 1 Uk. 100 x 100 mm</t>
  </si>
  <si>
    <t>Pengadaan dan Pemancangan Kayu Kelas 1 Uk. 100 x 100 mm</t>
  </si>
  <si>
    <t>Pondasi Batu Gunung</t>
  </si>
  <si>
    <t>Aanstamping</t>
  </si>
  <si>
    <t>Pas. Batu Gunung</t>
  </si>
  <si>
    <t>Pondasi Pile Cap Uk. 600 x 600 x 500 mm (P1)</t>
  </si>
  <si>
    <t xml:space="preserve">Pembesian Pondasi Pile Cap </t>
  </si>
  <si>
    <t>Pembesian Tul. Atas 1</t>
  </si>
  <si>
    <t>Pembesian Tul. Atas 2</t>
  </si>
  <si>
    <t>Pembesian Tul. Bawah 1</t>
  </si>
  <si>
    <t>Pembesian Tul. Bawah 2</t>
  </si>
  <si>
    <t>Pembesian Tul. Horizontal</t>
  </si>
  <si>
    <t>Pembesian Tul. Samping</t>
  </si>
  <si>
    <t>Cor Beton Mutu fc' 25 Mpa</t>
  </si>
  <si>
    <t>Pondasi Pile Cap Uk. 600 x 1200 x 500 mm (P2)</t>
  </si>
  <si>
    <t>Pondasi Pile Cap Uk. 1200 x 1200 x 500 mm (P3)</t>
  </si>
  <si>
    <t>Pondasi Pile Cap Uk. 1200 x 1200 x 500 mm (P4)</t>
  </si>
  <si>
    <t>Pondasi Pile Cap Uk. 1450 x 1450 x 500 mm (P5)</t>
  </si>
  <si>
    <t>Pondasi Pile Cap Uk. 600 x 1200 x 500 mm (P6)</t>
  </si>
  <si>
    <t>Sloof Uk. 300 x 400 mm (1-G1)</t>
  </si>
  <si>
    <t>Pembesian Tie Beam</t>
  </si>
  <si>
    <t>Pembesian Tul. Left Support</t>
  </si>
  <si>
    <t>Pembesian Tul. Right Support</t>
  </si>
  <si>
    <t>Pembesian Tul. Midspan</t>
  </si>
  <si>
    <t>Pembesian Tul. Side Peminggang (Side Tor)</t>
  </si>
  <si>
    <t>Pembesian Tul. Sengkang Left Support</t>
  </si>
  <si>
    <t>Pembesian Tul. Sengkang Right Support</t>
  </si>
  <si>
    <t>Pembesian Tul. Sengkang Midspan</t>
  </si>
  <si>
    <t>Cor Beton Mutu fc'</t>
  </si>
  <si>
    <t>Sloof Uk. 250 x 300 mm (1-B2)</t>
  </si>
  <si>
    <t>Pembesian Lantai Beton</t>
  </si>
  <si>
    <t>Pembesian Vertikal</t>
  </si>
  <si>
    <t>Pembesian Horizontal</t>
  </si>
  <si>
    <t>Bekisting Samping</t>
  </si>
  <si>
    <t>Kolom Uk. 350 x 350 mm (1-K1)</t>
  </si>
  <si>
    <t>Pembesian Kolom</t>
  </si>
  <si>
    <t>Pembesian Tul. Utama Lapangan</t>
  </si>
  <si>
    <t>Pembesian Tul. Sengkang Suppurt</t>
  </si>
  <si>
    <t>Pembesian Tul. Ekstra Rebar</t>
  </si>
  <si>
    <t>Cor Beton</t>
  </si>
  <si>
    <t>Kolom Uk. 350 x 350 mm (1-K2)</t>
  </si>
  <si>
    <t>Kolom Uk. 350 x 350 mm (1-K3)</t>
  </si>
  <si>
    <t>Kolom Uk. 400 x 400 mm (1-K4)</t>
  </si>
  <si>
    <t>Kolom Uk. 250 x 250 mm (1-K5)</t>
  </si>
  <si>
    <t>Kolom Uk. 250 x 250 mm (1-K6)</t>
  </si>
  <si>
    <t>Kolom Praktis 150 x 150 mm (KP) Lt. Dasar</t>
  </si>
  <si>
    <t>Balok Uk. 300 x 400 mm (2-G1)</t>
  </si>
  <si>
    <t>Pembesian Tul. Utama Left Support</t>
  </si>
  <si>
    <t>Pembesian Tul. Utama Right Support</t>
  </si>
  <si>
    <t>Pembesian Tul. Utama Midspan</t>
  </si>
  <si>
    <t>Balok Uk. 250 x 300 mm (2-B2)</t>
  </si>
  <si>
    <t>Balok Uk. 200 x 250 mm (2-G3)</t>
  </si>
  <si>
    <t>Plat Beton Tebal 120 mm Lt. 1</t>
  </si>
  <si>
    <t>Bekisting Bawah</t>
  </si>
  <si>
    <t>Total Bekisting</t>
  </si>
  <si>
    <t>Pembongkaran Bekisting</t>
  </si>
  <si>
    <t>Kolom Uk. 350 x 350 mm (2-K1)</t>
  </si>
  <si>
    <t>Pembesian Extra Rebar</t>
  </si>
  <si>
    <t>Kolom Uk. 350 x 350 mm (2-K2)</t>
  </si>
  <si>
    <t>Kolom Uk. 350 x 350 mm (2-K3)</t>
  </si>
  <si>
    <t>Kolom Praktis 150 x 150 mm (KP) Lt. 1</t>
  </si>
  <si>
    <t>Ring Balk Uk. 300 x 400 mm (3-G1)</t>
  </si>
  <si>
    <t>Pembesian Tul. Peminggang (Side Tor)</t>
  </si>
  <si>
    <t>Plat Beton Tebal 120 mm (Talang)</t>
  </si>
  <si>
    <t>Tangga</t>
  </si>
  <si>
    <t>Pembesian Plat Di Bawah Pijakan Vertikal</t>
  </si>
  <si>
    <t>Pembesian Plat Di Bawah Pijakan Horizontal</t>
  </si>
  <si>
    <t>Pembesian Plat Pijakan</t>
  </si>
  <si>
    <t>Pembesian Plat Pijakan Horizontal</t>
  </si>
  <si>
    <t>Pembesian Plat Bordes Vertikal</t>
  </si>
  <si>
    <t>Pembesian Plat Bordes Horizontal</t>
  </si>
  <si>
    <t>Beton K-250 Plat Dibawah Pijakan</t>
  </si>
  <si>
    <t>Beton K-250 Pijakan</t>
  </si>
  <si>
    <t>Beton K-250 Plat Bordes</t>
  </si>
  <si>
    <t>Bekisting Plat Dibawah Pijakan</t>
  </si>
  <si>
    <t>Bekisting Plat Dibawah Pijakan Samping</t>
  </si>
  <si>
    <t>Bekisting Plat Pijakan</t>
  </si>
  <si>
    <t>Bekisting Plat Bordes</t>
  </si>
  <si>
    <t>Bekisting Plat Di Depan Pijakan</t>
  </si>
  <si>
    <t>PEKERJAAN ATAP</t>
  </si>
  <si>
    <t>Pemasangan Penutup Atap Onduline Gelombang</t>
  </si>
  <si>
    <t>Pemasangan Nok Atap Onduline Gelombang</t>
  </si>
  <si>
    <t>IWF 150x75x5x7 mm</t>
  </si>
  <si>
    <t>HB 200x200x8 mm</t>
  </si>
  <si>
    <t>IWF 300x150x6.5x9 mm</t>
  </si>
  <si>
    <t>Aksesories</t>
  </si>
  <si>
    <t>PEKERJAAN DINDING</t>
  </si>
  <si>
    <t>Dinding Lt. 1</t>
  </si>
  <si>
    <t>Pintu Jendela Uk. 1950x3500mm (PJ-01)</t>
  </si>
  <si>
    <t>Pintu Jendela Uk. 2625x3500mm (PJ-02)</t>
  </si>
  <si>
    <t>Pintu Jendela Uk. 2850x3500mm (PJ-03)</t>
  </si>
  <si>
    <t>Pintu Jendela Uk. 3850x2100mm (PJ-04)</t>
  </si>
  <si>
    <t>Pintu Jendela Uk. 3600x2100mm (PJ-05)</t>
  </si>
  <si>
    <t>Pintu Jendela Uk. 4400x2100mm (PJ-06)</t>
  </si>
  <si>
    <t>Pintu Frameless Uk. 1000x2100mm (P-01)</t>
  </si>
  <si>
    <t>Pintu Geser Uk. 2850x2100mm (P-02)</t>
  </si>
  <si>
    <t>Pintu PVC Uk. 650x2100mm (P-03)</t>
  </si>
  <si>
    <t>Pintu Uk. 950x3500mm (P-04)</t>
  </si>
  <si>
    <t>Jendela Uk. 1100x3500mm (J-01)</t>
  </si>
  <si>
    <t>Jendela Uk. 2250x3500mm (J-02)</t>
  </si>
  <si>
    <t>Jendela Uk. 3350x3500mm (J-03)</t>
  </si>
  <si>
    <t>Jendela Uk. 4400x3500mm (J-04)</t>
  </si>
  <si>
    <t>Jendela Uk. 1500x3500mm (J-05)</t>
  </si>
  <si>
    <t>Jendela Boven Uk. 500x400mm (JB-01)</t>
  </si>
  <si>
    <t>Total Opening</t>
  </si>
  <si>
    <t>Dinding Lt. 2</t>
  </si>
  <si>
    <t>Total Pas. Dinding</t>
  </si>
  <si>
    <t>Dinding Toilet Lt.1</t>
  </si>
  <si>
    <t>Dinding Toilet Lt.2</t>
  </si>
  <si>
    <t>Plesteran</t>
  </si>
  <si>
    <t>Acian</t>
  </si>
  <si>
    <t>Plesteran + Acian MSP</t>
  </si>
  <si>
    <t>PEKERJAAN LANGIT-LANGIT</t>
  </si>
  <si>
    <t>Pemasangan Rangka Langit-Langit</t>
  </si>
  <si>
    <t>Pemasangan Penutup Langit-Langit Gypsum Tebal 9 mm</t>
  </si>
  <si>
    <t>Pemasangan Penutup Langit-Langit Kalsiboard Tebal 12 mm</t>
  </si>
  <si>
    <t>Pengecatan Langit-Langit</t>
  </si>
  <si>
    <t>VIII</t>
  </si>
  <si>
    <t>PEKERJAAN PENUTUP LANTAI DAN DINDING</t>
  </si>
  <si>
    <t>Pemasangan Penutup Lantai Homogeneous Tile Uk. 600 x 600 Polish</t>
  </si>
  <si>
    <t>Lt. 1</t>
  </si>
  <si>
    <t>Lt. 2</t>
  </si>
  <si>
    <t>Pemasangan Penutup Lantai Homogeneous Tile Uk. 600 x 600 Unpolish</t>
  </si>
  <si>
    <t>Pemasangan Penutup Dinding Homogeneous Tile Uk. 600 x 600 Polish</t>
  </si>
  <si>
    <t>Dinding Aqua Panel</t>
  </si>
  <si>
    <t>Pemasangan Rangka Dinding Aqua Panel</t>
  </si>
  <si>
    <t>Pemasangan Penutup Dinding Aqua Panel</t>
  </si>
  <si>
    <t>Pengecatan Dinding Aquapanel</t>
  </si>
  <si>
    <t>IX</t>
  </si>
  <si>
    <t>PEKERJAAN PINTU DAN JENDELA</t>
  </si>
  <si>
    <t>Pintu Kaca 01 (P01) 1 Unit</t>
  </si>
  <si>
    <t>Pintu Kaca Tempered 12 mm</t>
  </si>
  <si>
    <t>Floor Hinges</t>
  </si>
  <si>
    <t>Kunci Pintu Kaca</t>
  </si>
  <si>
    <t>Handle Pintu Stainless Steel</t>
  </si>
  <si>
    <t>Set</t>
  </si>
  <si>
    <t>Pintu Kaca 02 (P02) 9 Unit</t>
  </si>
  <si>
    <t>Pintu Kaca Tempered 8 mm</t>
  </si>
  <si>
    <t>Sandblast Sticker</t>
  </si>
  <si>
    <t>Pintu Toilet (P03) 9 Unit</t>
  </si>
  <si>
    <t xml:space="preserve">Pintu Aluminium Strip </t>
  </si>
  <si>
    <t>Engsel Pintu</t>
  </si>
  <si>
    <t>Kunci + Handle Pintu</t>
  </si>
  <si>
    <t>Pintu Geser Toilet Difable dan Laktasi (P04) 3 Unit</t>
  </si>
  <si>
    <t>Sliding Door</t>
  </si>
  <si>
    <t>Pintu Cubical (P05) 12 Unit</t>
  </si>
  <si>
    <t>Pintu Cubical PVC</t>
  </si>
  <si>
    <t>Grendel</t>
  </si>
  <si>
    <t>Pintu Aluminium (P06) 3 Unit</t>
  </si>
  <si>
    <t>Pintu Aluminium</t>
  </si>
  <si>
    <t>Kaca Polos 8 mm</t>
  </si>
  <si>
    <t>Door Closer</t>
  </si>
  <si>
    <t>Pintu Darurat (PD) 4 Unit</t>
  </si>
  <si>
    <t>Pintu Tahan Api</t>
  </si>
  <si>
    <t>Pintu Kaca 07 (P07) 2 Unit</t>
  </si>
  <si>
    <t>Jendela Bouven 01 (JB01) 1 Unit</t>
  </si>
  <si>
    <t>Jendela Kaca Tebal 8 mm</t>
  </si>
  <si>
    <t>Jendela Bouven 02 (JB02) 6 Unit</t>
  </si>
  <si>
    <t>Jendela 01 (J01) 27 Unit</t>
  </si>
  <si>
    <t>Jendela Kaca tebal 10 mm</t>
  </si>
  <si>
    <t>Rambuncis</t>
  </si>
  <si>
    <t>Hook Jendela</t>
  </si>
  <si>
    <t>Engsel Jendela</t>
  </si>
  <si>
    <t>X</t>
  </si>
  <si>
    <t>PEKERJAAN PENGECATAN</t>
  </si>
  <si>
    <t>Pengecatan dengan Cat Interior</t>
  </si>
  <si>
    <t>Lt. Dasar Grid A - C</t>
  </si>
  <si>
    <t>Lt. Dasar Grid C - D</t>
  </si>
  <si>
    <t>Lt. Dasar Grid D - E</t>
  </si>
  <si>
    <t>Lt. 1 Grid A - C</t>
  </si>
  <si>
    <t>Lt. 1 Grid C - D</t>
  </si>
  <si>
    <t>Lt. 1 Grid D - E</t>
  </si>
  <si>
    <t>Lt. 2 Grid A - C</t>
  </si>
  <si>
    <t>Lt. 2 Grid C - D</t>
  </si>
  <si>
    <t>Lt. 2 Grid D - E</t>
  </si>
  <si>
    <t>Lt. 3</t>
  </si>
  <si>
    <t>Total Keseluruhan</t>
  </si>
  <si>
    <t>Pengecatan dengan Cat Eksterior</t>
  </si>
  <si>
    <t>XI</t>
  </si>
  <si>
    <t>PEKERJAAN SANITAIR</t>
  </si>
  <si>
    <t>Kloset Duduk Ex. Toto CW 637J</t>
  </si>
  <si>
    <t>Jet Shower Ex. Toto TB19 CS MCR</t>
  </si>
  <si>
    <t>Wastafel Ex. Toto L38V1</t>
  </si>
  <si>
    <t>Kran Air Ex. Toto TX 130 L</t>
  </si>
  <si>
    <t>Floor Drain Ex. Toto TX BV1N</t>
  </si>
  <si>
    <t>Urinoir Ex. Toto U57</t>
  </si>
  <si>
    <t>Grab Bar Ex. Toto TX 3A1</t>
  </si>
  <si>
    <t>Roofdrain</t>
  </si>
  <si>
    <t>XII</t>
  </si>
  <si>
    <t>PEKERJAAN MEKANIKAL ELEKTRIKAL</t>
  </si>
  <si>
    <t>Biaya Penyambungan Listrik dari PLN</t>
  </si>
  <si>
    <t>Test Commissioning</t>
  </si>
  <si>
    <t>Pengadaan dan Pemasangan Panel</t>
  </si>
  <si>
    <t>Instalasi Titik Lampu</t>
  </si>
  <si>
    <t>Instalasi Titik Stop Kontak</t>
  </si>
  <si>
    <t>Pemasangan Saklar Tunggal</t>
  </si>
  <si>
    <t>Pemasangan Saklar Ganda</t>
  </si>
  <si>
    <t>Pemasangan Lampu LED Panel Rc-SL Re295-40w-4000-WH IV</t>
  </si>
  <si>
    <t>Pemasangan Baret Lamp 11 W</t>
  </si>
  <si>
    <t>Pemasangan Downlight 9 w</t>
  </si>
  <si>
    <t>Pemasangan Exit Lamp</t>
  </si>
  <si>
    <t>Pemasangan Lampu Neon Flex Warm White 8 W</t>
  </si>
  <si>
    <t>Pemasangan Spot Real Lamp</t>
  </si>
  <si>
    <t>Pemasangan Stop Kontak</t>
  </si>
  <si>
    <t>Pemasangan Stop Kontak Lantai</t>
  </si>
  <si>
    <t>Pemasangan AC VRF</t>
  </si>
  <si>
    <t>Pemasangan AC Split</t>
  </si>
  <si>
    <t>Ceilling Speaker ZS-648R</t>
  </si>
  <si>
    <t>Coloum Speaker 20W 25-202C</t>
  </si>
  <si>
    <t>CCTV IPC322</t>
  </si>
  <si>
    <t>Penyambungan Air dari PDAM + Test Commissioning</t>
  </si>
  <si>
    <t>Pemasangan Pipa Air Bersih PVC AW 2 Inch</t>
  </si>
  <si>
    <t>XIV</t>
  </si>
  <si>
    <t>PEKERJAAN SITE DEVELOPMENT</t>
  </si>
  <si>
    <t>Pemasangan Kanstin</t>
  </si>
  <si>
    <t>Urugan dengan Sirtu Tebal 150 mm</t>
  </si>
  <si>
    <t>Beton Tebal 150 mm</t>
  </si>
  <si>
    <t>Wiremesh M8</t>
  </si>
  <si>
    <t>Cor Beton Fc' 25 Mpa</t>
  </si>
  <si>
    <t>Pekerjaan Lapis Antara (AC-BC)</t>
  </si>
  <si>
    <t>Ton</t>
  </si>
  <si>
    <t>Pekerjaan Lapis Aus (AW-WC)</t>
  </si>
  <si>
    <t>Penanaman Rumput</t>
  </si>
  <si>
    <t>XV</t>
  </si>
  <si>
    <t>PEKERJAAN LAIN-LAIN</t>
  </si>
  <si>
    <t xml:space="preserve">Pemasangan Rangka Dinding ACP Hollow </t>
  </si>
  <si>
    <t>Pemasangan Penutup Dinding ACP</t>
  </si>
  <si>
    <t>Pengecatan Kolom Kanopi dengan Cat Duco</t>
  </si>
  <si>
    <t>Pengadaan Rak Arsip</t>
  </si>
  <si>
    <t>Pengadaan Lift ex. KONE PL1 PW08/10 - 19</t>
  </si>
  <si>
    <t>Pemasangan Railling Tangga</t>
  </si>
  <si>
    <t>Pemasangan Railling Ramp</t>
  </si>
  <si>
    <t>Pengecatan Railling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</si>
</sst>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[Red]#,##0"/>
    <numFmt numFmtId="165" formatCode="General_)"/>
    <numFmt numFmtId="166" formatCode="_([$Rp-421]* #,##0.00_);_([$Rp-421]* \(#,##0.00\);_([$Rp-421]* &quot;-&quot;??_);_(@_)"/>
    <numFmt numFmtId="167" formatCode="_-* #,##0.00_-;\-* #,##0.00_-;_-* &quot;-&quot;??_-;_-@_-"/>
  </numFmts>
  <fonts count="22">
    <font>
      <sz val="11"/>
      <color rgb="FF000000"/>
      <name val="Calibri"/>
      <family val="2"/>
      <charset val="204"/>
    </font>
    <font>
      <sz val="12"/>
      <name val="Tms Rmn"/>
    </font>
    <font>
      <b/>
      <u/>
      <sz val="18"/>
      <name val="Arial Narrow"/>
      <family val="2"/>
    </font>
    <font>
      <sz val="11"/>
      <color rgb="FF000000"/>
      <name val="Calibri"/>
      <family val="2"/>
      <charset val="204"/>
    </font>
    <font>
      <b/>
      <sz val="12"/>
      <name val="Arial Narrow"/>
      <family val="2"/>
    </font>
    <font>
      <sz val="12"/>
      <name val="Arial Narrow"/>
      <family val="2"/>
    </font>
    <font>
      <sz val="10"/>
      <name val="Arial"/>
      <family val="2"/>
    </font>
    <font>
      <i/>
      <u/>
      <sz val="12"/>
      <name val="Arial Narrow"/>
      <family val="2"/>
    </font>
    <font>
      <b/>
      <i/>
      <sz val="13"/>
      <name val="Arial Narrow"/>
      <family val="2"/>
    </font>
    <font>
      <b/>
      <u/>
      <sz val="12"/>
      <name val="Arial Narrow"/>
      <family val="2"/>
    </font>
    <font>
      <u/>
      <sz val="12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1"/>
      <color theme="0"/>
      <name val="Calibri"/>
      <family val="2"/>
      <charset val="204"/>
    </font>
    <font>
      <b/>
      <u/>
      <sz val="12"/>
      <color theme="0"/>
      <name val="Arial Narrow"/>
      <family val="2"/>
    </font>
    <font>
      <u/>
      <sz val="12"/>
      <color theme="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67955565050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164" fontId="1" fillId="0" borderId="0"/>
    <xf numFmtId="43" fontId="6" fillId="0" borderId="0" applyFont="0" applyFill="0" applyBorder="0" applyAlignment="0" applyProtection="0"/>
    <xf numFmtId="0" fontId="18" fillId="0" borderId="0"/>
    <xf numFmtId="0" fontId="6" fillId="0" borderId="0"/>
  </cellStyleXfs>
  <cellXfs count="287">
    <xf numFmtId="0" fontId="0" fillId="0" borderId="0" xfId="0"/>
    <xf numFmtId="165" fontId="2" fillId="0" borderId="0" xfId="2" applyNumberFormat="1" applyFont="1" applyAlignment="1">
      <alignment horizontal="center" vertical="center"/>
    </xf>
    <xf numFmtId="165" fontId="4" fillId="0" borderId="0" xfId="2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 vertical="center"/>
    </xf>
    <xf numFmtId="165" fontId="4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vertical="center"/>
    </xf>
    <xf numFmtId="39" fontId="5" fillId="0" borderId="0" xfId="2" applyNumberFormat="1" applyFont="1" applyAlignment="1">
      <alignment vertical="center"/>
    </xf>
    <xf numFmtId="165" fontId="5" fillId="0" borderId="0" xfId="2" applyNumberFormat="1" applyFont="1" applyAlignment="1">
      <alignment horizontal="center" vertical="center"/>
    </xf>
    <xf numFmtId="166" fontId="5" fillId="0" borderId="0" xfId="2" applyNumberFormat="1" applyFont="1" applyAlignment="1">
      <alignment horizontal="centerContinuous" vertical="center"/>
    </xf>
    <xf numFmtId="165" fontId="5" fillId="0" borderId="0" xfId="2" applyNumberFormat="1" applyFont="1" applyAlignment="1">
      <alignment horizontal="centerContinuous" vertical="center"/>
    </xf>
    <xf numFmtId="165" fontId="4" fillId="2" borderId="1" xfId="2" applyNumberFormat="1" applyFont="1" applyFill="1" applyBorder="1" applyAlignment="1">
      <alignment horizontal="center" vertical="center"/>
    </xf>
    <xf numFmtId="165" fontId="4" fillId="2" borderId="2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165" fontId="4" fillId="2" borderId="4" xfId="2" applyNumberFormat="1" applyFont="1" applyFill="1" applyBorder="1" applyAlignment="1">
      <alignment horizontal="center" vertical="center"/>
    </xf>
    <xf numFmtId="165" fontId="4" fillId="2" borderId="5" xfId="2" applyNumberFormat="1" applyFont="1" applyFill="1" applyBorder="1" applyAlignment="1">
      <alignment horizontal="center" vertical="center"/>
    </xf>
    <xf numFmtId="165" fontId="4" fillId="2" borderId="6" xfId="2" applyNumberFormat="1" applyFont="1" applyFill="1" applyBorder="1" applyAlignment="1">
      <alignment horizontal="center" vertical="center"/>
    </xf>
    <xf numFmtId="165" fontId="4" fillId="2" borderId="7" xfId="2" applyNumberFormat="1" applyFont="1" applyFill="1" applyBorder="1" applyAlignment="1">
      <alignment horizontal="center" vertical="center"/>
    </xf>
    <xf numFmtId="165" fontId="4" fillId="2" borderId="8" xfId="2" applyNumberFormat="1" applyFont="1" applyFill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65" fontId="5" fillId="0" borderId="2" xfId="2" applyNumberFormat="1" applyFont="1" applyBorder="1" applyAlignment="1">
      <alignment vertical="center"/>
    </xf>
    <xf numFmtId="165" fontId="5" fillId="0" borderId="3" xfId="2" applyNumberFormat="1" applyFont="1" applyBorder="1" applyAlignment="1">
      <alignment vertical="center"/>
    </xf>
    <xf numFmtId="165" fontId="5" fillId="0" borderId="4" xfId="2" applyNumberFormat="1" applyFont="1" applyBorder="1" applyAlignment="1">
      <alignment vertical="center"/>
    </xf>
    <xf numFmtId="166" fontId="5" fillId="0" borderId="2" xfId="2" applyNumberFormat="1" applyFont="1" applyBorder="1" applyAlignment="1">
      <alignment vertical="center"/>
    </xf>
    <xf numFmtId="39" fontId="5" fillId="0" borderId="4" xfId="2" applyNumberFormat="1" applyFont="1" applyBorder="1" applyAlignment="1">
      <alignment vertical="center"/>
    </xf>
    <xf numFmtId="165" fontId="4" fillId="0" borderId="9" xfId="2" applyNumberFormat="1" applyFont="1" applyBorder="1" applyAlignment="1">
      <alignment horizontal="center" vertical="center"/>
    </xf>
    <xf numFmtId="165" fontId="5" fillId="0" borderId="10" xfId="2" applyNumberFormat="1" applyFont="1" applyBorder="1" applyAlignment="1">
      <alignment vertical="center"/>
    </xf>
    <xf numFmtId="165" fontId="5" fillId="0" borderId="11" xfId="2" applyNumberFormat="1" applyFont="1" applyBorder="1" applyAlignment="1">
      <alignment vertical="center"/>
    </xf>
    <xf numFmtId="166" fontId="5" fillId="0" borderId="10" xfId="2" applyNumberFormat="1" applyFont="1" applyBorder="1" applyAlignment="1">
      <alignment vertical="center"/>
    </xf>
    <xf numFmtId="39" fontId="5" fillId="0" borderId="11" xfId="2" applyNumberFormat="1" applyFont="1" applyBorder="1" applyAlignment="1">
      <alignment vertical="center"/>
    </xf>
    <xf numFmtId="165" fontId="5" fillId="0" borderId="9" xfId="2" applyNumberFormat="1" applyFont="1" applyBorder="1" applyAlignment="1">
      <alignment horizontal="center" vertical="center"/>
    </xf>
    <xf numFmtId="165" fontId="5" fillId="0" borderId="5" xfId="2" applyNumberFormat="1" applyFont="1" applyBorder="1" applyAlignment="1">
      <alignment horizontal="center" vertical="center"/>
    </xf>
    <xf numFmtId="165" fontId="5" fillId="0" borderId="6" xfId="2" applyNumberFormat="1" applyFont="1" applyBorder="1" applyAlignment="1">
      <alignment horizontal="left" vertical="center"/>
    </xf>
    <xf numFmtId="165" fontId="5" fillId="0" borderId="7" xfId="2" applyNumberFormat="1" applyFont="1" applyBorder="1" applyAlignment="1">
      <alignment horizontal="left" vertical="center"/>
    </xf>
    <xf numFmtId="165" fontId="5" fillId="0" borderId="7" xfId="2" applyNumberFormat="1" applyFont="1" applyBorder="1" applyAlignment="1">
      <alignment vertical="center"/>
    </xf>
    <xf numFmtId="165" fontId="5" fillId="0" borderId="8" xfId="2" applyNumberFormat="1" applyFont="1" applyBorder="1" applyAlignment="1">
      <alignment vertical="center"/>
    </xf>
    <xf numFmtId="166" fontId="4" fillId="0" borderId="6" xfId="2" applyNumberFormat="1" applyFont="1" applyBorder="1" applyAlignment="1">
      <alignment vertical="center"/>
    </xf>
    <xf numFmtId="43" fontId="5" fillId="0" borderId="8" xfId="3" applyFont="1" applyFill="1" applyBorder="1" applyAlignment="1">
      <alignment horizontal="right" vertical="center"/>
    </xf>
    <xf numFmtId="165" fontId="5" fillId="0" borderId="12" xfId="2" quotePrefix="1" applyNumberFormat="1" applyFont="1" applyBorder="1" applyAlignment="1">
      <alignment horizontal="center" vertical="center"/>
    </xf>
    <xf numFmtId="165" fontId="5" fillId="0" borderId="13" xfId="2" quotePrefix="1" applyNumberFormat="1" applyFont="1" applyBorder="1" applyAlignment="1">
      <alignment horizontal="center" vertical="center"/>
    </xf>
    <xf numFmtId="165" fontId="5" fillId="0" borderId="14" xfId="2" quotePrefix="1" applyNumberFormat="1" applyFont="1" applyBorder="1" applyAlignment="1">
      <alignment horizontal="center" vertical="center"/>
    </xf>
    <xf numFmtId="166" fontId="4" fillId="0" borderId="12" xfId="2" applyNumberFormat="1" applyFont="1" applyBorder="1" applyAlignment="1">
      <alignment vertical="center"/>
    </xf>
    <xf numFmtId="39" fontId="5" fillId="0" borderId="14" xfId="2" applyNumberFormat="1" applyFont="1" applyBorder="1" applyAlignment="1">
      <alignment vertical="center"/>
    </xf>
    <xf numFmtId="165" fontId="7" fillId="0" borderId="2" xfId="2" applyNumberFormat="1" applyFont="1" applyBorder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166" fontId="5" fillId="0" borderId="0" xfId="2" applyNumberFormat="1" applyFont="1" applyAlignment="1">
      <alignment vertical="center"/>
    </xf>
    <xf numFmtId="165" fontId="8" fillId="0" borderId="10" xfId="2" applyNumberFormat="1" applyFont="1" applyBorder="1" applyAlignment="1">
      <alignment vertical="center" wrapText="1"/>
    </xf>
    <xf numFmtId="165" fontId="8" fillId="0" borderId="0" xfId="2" applyNumberFormat="1" applyFont="1" applyAlignment="1">
      <alignment vertical="center" wrapText="1"/>
    </xf>
    <xf numFmtId="165" fontId="8" fillId="0" borderId="0" xfId="2" applyNumberFormat="1" applyFont="1" applyAlignment="1">
      <alignment horizontal="center" vertical="center" wrapText="1"/>
    </xf>
    <xf numFmtId="165" fontId="8" fillId="0" borderId="11" xfId="2" applyNumberFormat="1" applyFont="1" applyBorder="1" applyAlignment="1">
      <alignment vertical="center" wrapText="1"/>
    </xf>
    <xf numFmtId="165" fontId="5" fillId="0" borderId="6" xfId="2" applyNumberFormat="1" applyFont="1" applyBorder="1" applyAlignment="1">
      <alignment horizontal="left" vertical="center"/>
    </xf>
    <xf numFmtId="165" fontId="5" fillId="0" borderId="7" xfId="2" applyNumberFormat="1" applyFont="1" applyBorder="1" applyAlignment="1">
      <alignment horizontal="left" vertical="center"/>
    </xf>
    <xf numFmtId="165" fontId="5" fillId="0" borderId="8" xfId="2" applyNumberFormat="1" applyFont="1" applyBorder="1" applyAlignment="1">
      <alignment horizontal="left" vertical="center"/>
    </xf>
    <xf numFmtId="165" fontId="5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165" fontId="9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/>
    </xf>
    <xf numFmtId="165" fontId="11" fillId="0" borderId="0" xfId="2" applyNumberFormat="1" applyFont="1" applyAlignment="1">
      <alignment horizontal="center" vertical="center"/>
    </xf>
    <xf numFmtId="165" fontId="12" fillId="0" borderId="0" xfId="2" applyNumberFormat="1" applyFont="1" applyAlignment="1">
      <alignment horizontal="center" vertical="center"/>
    </xf>
    <xf numFmtId="0" fontId="13" fillId="0" borderId="0" xfId="0" applyFont="1"/>
    <xf numFmtId="165" fontId="12" fillId="0" borderId="0" xfId="2" applyNumberFormat="1" applyFont="1" applyAlignment="1">
      <alignment horizontal="center" vertical="center"/>
    </xf>
    <xf numFmtId="165" fontId="14" fillId="0" borderId="0" xfId="2" applyNumberFormat="1" applyFont="1" applyAlignment="1">
      <alignment horizontal="center" vertical="center"/>
    </xf>
    <xf numFmtId="165" fontId="15" fillId="0" borderId="0" xfId="2" applyNumberFormat="1" applyFont="1" applyAlignment="1">
      <alignment horizontal="center" vertical="center"/>
    </xf>
    <xf numFmtId="0" fontId="16" fillId="0" borderId="0" xfId="0" applyFont="1"/>
    <xf numFmtId="0" fontId="4" fillId="0" borderId="0" xfId="0" applyFont="1" applyAlignment="1">
      <alignment horizontal="left"/>
    </xf>
    <xf numFmtId="165" fontId="4" fillId="0" borderId="0" xfId="2" applyNumberFormat="1" applyFont="1" applyAlignment="1">
      <alignment horizontal="centerContinuous" vertical="center"/>
    </xf>
    <xf numFmtId="165" fontId="4" fillId="0" borderId="0" xfId="2" applyNumberFormat="1" applyFont="1" applyAlignment="1">
      <alignment vertical="center"/>
    </xf>
    <xf numFmtId="39" fontId="4" fillId="0" borderId="0" xfId="2" applyNumberFormat="1" applyFont="1" applyAlignment="1">
      <alignment horizontal="centerContinuous" vertical="center"/>
    </xf>
    <xf numFmtId="165" fontId="4" fillId="2" borderId="15" xfId="2" applyNumberFormat="1" applyFont="1" applyFill="1" applyBorder="1" applyAlignment="1">
      <alignment horizontal="center" vertical="center"/>
    </xf>
    <xf numFmtId="165" fontId="4" fillId="2" borderId="16" xfId="2" applyNumberFormat="1" applyFont="1" applyFill="1" applyBorder="1" applyAlignment="1">
      <alignment horizontal="center" vertical="center"/>
    </xf>
    <xf numFmtId="39" fontId="4" fillId="2" borderId="16" xfId="2" applyNumberFormat="1" applyFont="1" applyFill="1" applyBorder="1" applyAlignment="1">
      <alignment horizontal="center" vertical="center"/>
    </xf>
    <xf numFmtId="165" fontId="4" fillId="2" borderId="17" xfId="2" applyNumberFormat="1" applyFont="1" applyFill="1" applyBorder="1" applyAlignment="1">
      <alignment horizontal="center"/>
    </xf>
    <xf numFmtId="165" fontId="4" fillId="2" borderId="16" xfId="2" applyNumberFormat="1" applyFont="1" applyFill="1" applyBorder="1" applyAlignment="1">
      <alignment horizontal="center"/>
    </xf>
    <xf numFmtId="165" fontId="4" fillId="2" borderId="18" xfId="2" applyNumberFormat="1" applyFont="1" applyFill="1" applyBorder="1" applyAlignment="1">
      <alignment horizontal="center"/>
    </xf>
    <xf numFmtId="165" fontId="4" fillId="2" borderId="19" xfId="2" applyNumberFormat="1" applyFont="1" applyFill="1" applyBorder="1" applyAlignment="1">
      <alignment horizontal="center" vertical="center"/>
    </xf>
    <xf numFmtId="39" fontId="4" fillId="2" borderId="5" xfId="2" applyNumberFormat="1" applyFont="1" applyFill="1" applyBorder="1" applyAlignment="1">
      <alignment horizontal="center" vertical="center"/>
    </xf>
    <xf numFmtId="165" fontId="4" fillId="2" borderId="6" xfId="2" applyNumberFormat="1" applyFont="1" applyFill="1" applyBorder="1" applyAlignment="1">
      <alignment horizontal="center" vertical="top"/>
    </xf>
    <xf numFmtId="165" fontId="4" fillId="2" borderId="5" xfId="2" applyNumberFormat="1" applyFont="1" applyFill="1" applyBorder="1" applyAlignment="1">
      <alignment horizontal="center" vertical="top"/>
    </xf>
    <xf numFmtId="165" fontId="4" fillId="2" borderId="20" xfId="2" applyNumberFormat="1" applyFont="1" applyFill="1" applyBorder="1" applyAlignment="1">
      <alignment horizontal="center" vertical="top"/>
    </xf>
    <xf numFmtId="165" fontId="4" fillId="0" borderId="21" xfId="2" applyNumberFormat="1" applyFont="1" applyBorder="1" applyAlignment="1">
      <alignment horizontal="center" vertical="center"/>
    </xf>
    <xf numFmtId="165" fontId="4" fillId="0" borderId="22" xfId="2" applyNumberFormat="1" applyFont="1" applyBorder="1" applyAlignment="1">
      <alignment horizontal="center" vertical="center"/>
    </xf>
    <xf numFmtId="165" fontId="4" fillId="0" borderId="12" xfId="2" applyNumberFormat="1" applyFont="1" applyBorder="1" applyAlignment="1">
      <alignment horizontal="center" vertical="center"/>
    </xf>
    <xf numFmtId="165" fontId="4" fillId="0" borderId="13" xfId="2" applyNumberFormat="1" applyFont="1" applyBorder="1" applyAlignment="1">
      <alignment horizontal="center" vertical="center"/>
    </xf>
    <xf numFmtId="165" fontId="4" fillId="0" borderId="14" xfId="2" applyNumberFormat="1" applyFont="1" applyBorder="1" applyAlignment="1">
      <alignment horizontal="center" vertical="center"/>
    </xf>
    <xf numFmtId="0" fontId="4" fillId="0" borderId="22" xfId="2" applyNumberFormat="1" applyFont="1" applyBorder="1" applyAlignment="1">
      <alignment horizontal="center" vertical="center"/>
    </xf>
    <xf numFmtId="165" fontId="4" fillId="0" borderId="12" xfId="2" applyNumberFormat="1" applyFont="1" applyBorder="1" applyAlignment="1">
      <alignment horizontal="center" vertical="center"/>
    </xf>
    <xf numFmtId="165" fontId="4" fillId="0" borderId="23" xfId="2" applyNumberFormat="1" applyFont="1" applyBorder="1" applyAlignment="1">
      <alignment horizontal="center" vertical="center"/>
    </xf>
    <xf numFmtId="165" fontId="4" fillId="0" borderId="24" xfId="2" applyNumberFormat="1" applyFont="1" applyBorder="1" applyAlignment="1">
      <alignment horizontal="center" vertical="center"/>
    </xf>
    <xf numFmtId="165" fontId="4" fillId="0" borderId="25" xfId="2" applyNumberFormat="1" applyFont="1" applyBorder="1" applyAlignment="1">
      <alignment horizontal="center" vertical="center"/>
    </xf>
    <xf numFmtId="165" fontId="9" fillId="0" borderId="26" xfId="2" applyNumberFormat="1" applyFont="1" applyBorder="1" applyAlignment="1">
      <alignment vertical="center"/>
    </xf>
    <xf numFmtId="165" fontId="4" fillId="0" borderId="27" xfId="2" quotePrefix="1" applyNumberFormat="1" applyFont="1" applyBorder="1" applyAlignment="1">
      <alignment horizontal="left" vertical="center"/>
    </xf>
    <xf numFmtId="165" fontId="9" fillId="0" borderId="27" xfId="2" quotePrefix="1" applyNumberFormat="1" applyFont="1" applyBorder="1" applyAlignment="1">
      <alignment horizontal="left" vertical="center"/>
    </xf>
    <xf numFmtId="165" fontId="5" fillId="0" borderId="28" xfId="2" applyNumberFormat="1" applyFont="1" applyBorder="1" applyAlignment="1">
      <alignment vertical="center"/>
    </xf>
    <xf numFmtId="165" fontId="4" fillId="0" borderId="29" xfId="2" applyNumberFormat="1" applyFont="1" applyBorder="1" applyAlignment="1">
      <alignment horizontal="center" vertical="center"/>
    </xf>
    <xf numFmtId="0" fontId="4" fillId="0" borderId="29" xfId="2" applyNumberFormat="1" applyFont="1" applyBorder="1" applyAlignment="1">
      <alignment horizontal="center" vertical="center"/>
    </xf>
    <xf numFmtId="165" fontId="4" fillId="0" borderId="30" xfId="2" applyNumberFormat="1" applyFont="1" applyBorder="1" applyAlignment="1">
      <alignment horizontal="center" vertical="center"/>
    </xf>
    <xf numFmtId="165" fontId="4" fillId="0" borderId="31" xfId="2" applyNumberFormat="1" applyFont="1" applyBorder="1" applyAlignment="1">
      <alignment horizontal="center" vertical="center"/>
    </xf>
    <xf numFmtId="165" fontId="4" fillId="0" borderId="27" xfId="2" applyNumberFormat="1" applyFont="1" applyBorder="1" applyAlignment="1">
      <alignment horizontal="left" vertical="center"/>
    </xf>
    <xf numFmtId="165" fontId="4" fillId="0" borderId="32" xfId="2" applyNumberFormat="1" applyFont="1" applyBorder="1" applyAlignment="1">
      <alignment horizontal="center" vertical="center"/>
    </xf>
    <xf numFmtId="165" fontId="5" fillId="0" borderId="25" xfId="2" applyNumberFormat="1" applyFont="1" applyBorder="1" applyAlignment="1">
      <alignment vertical="center"/>
    </xf>
    <xf numFmtId="39" fontId="5" fillId="0" borderId="25" xfId="2" applyNumberFormat="1" applyFont="1" applyBorder="1" applyAlignment="1">
      <alignment vertical="center"/>
    </xf>
    <xf numFmtId="39" fontId="5" fillId="0" borderId="26" xfId="2" applyNumberFormat="1" applyFont="1" applyBorder="1" applyAlignment="1">
      <alignment vertical="center"/>
    </xf>
    <xf numFmtId="165" fontId="5" fillId="0" borderId="33" xfId="2" applyNumberFormat="1" applyFont="1" applyBorder="1" applyAlignment="1">
      <alignment vertical="center"/>
    </xf>
    <xf numFmtId="165" fontId="5" fillId="0" borderId="24" xfId="2" applyNumberFormat="1" applyFont="1" applyBorder="1" applyAlignment="1">
      <alignment horizontal="center" vertical="center"/>
    </xf>
    <xf numFmtId="165" fontId="5" fillId="0" borderId="25" xfId="2" applyNumberFormat="1" applyFont="1" applyBorder="1" applyAlignment="1">
      <alignment horizontal="right" vertical="center"/>
    </xf>
    <xf numFmtId="165" fontId="5" fillId="0" borderId="26" xfId="2" applyNumberFormat="1" applyFont="1" applyBorder="1" applyAlignment="1">
      <alignment vertical="center"/>
    </xf>
    <xf numFmtId="165" fontId="5" fillId="0" borderId="27" xfId="2" applyNumberFormat="1" applyFont="1" applyBorder="1" applyAlignment="1">
      <alignment vertical="center"/>
    </xf>
    <xf numFmtId="39" fontId="5" fillId="0" borderId="25" xfId="2" applyNumberFormat="1" applyFont="1" applyBorder="1" applyAlignment="1">
      <alignment horizontal="center" vertical="center"/>
    </xf>
    <xf numFmtId="43" fontId="5" fillId="0" borderId="25" xfId="3" applyFont="1" applyFill="1" applyBorder="1" applyAlignment="1" applyProtection="1">
      <alignment vertical="center"/>
    </xf>
    <xf numFmtId="43" fontId="5" fillId="0" borderId="25" xfId="3" applyFont="1" applyFill="1" applyBorder="1" applyAlignment="1">
      <alignment horizontal="center" vertical="center"/>
    </xf>
    <xf numFmtId="43" fontId="5" fillId="0" borderId="26" xfId="3" applyFont="1" applyFill="1" applyBorder="1" applyAlignment="1" applyProtection="1">
      <alignment vertical="center"/>
    </xf>
    <xf numFmtId="43" fontId="5" fillId="0" borderId="33" xfId="3" applyFont="1" applyFill="1" applyBorder="1" applyAlignment="1">
      <alignment vertical="center"/>
    </xf>
    <xf numFmtId="165" fontId="5" fillId="0" borderId="34" xfId="2" applyNumberFormat="1" applyFont="1" applyBorder="1" applyAlignment="1">
      <alignment horizontal="center" vertical="center"/>
    </xf>
    <xf numFmtId="43" fontId="5" fillId="0" borderId="25" xfId="3" applyFont="1" applyFill="1" applyBorder="1" applyAlignment="1">
      <alignment vertical="center"/>
    </xf>
    <xf numFmtId="165" fontId="5" fillId="0" borderId="27" xfId="2" applyNumberFormat="1" applyFont="1" applyBorder="1" applyAlignment="1">
      <alignment horizontal="left" vertical="center" indent="1"/>
    </xf>
    <xf numFmtId="165" fontId="5" fillId="0" borderId="27" xfId="2" applyNumberFormat="1" applyFont="1" applyBorder="1" applyAlignment="1">
      <alignment horizontal="left" vertical="center"/>
    </xf>
    <xf numFmtId="165" fontId="4" fillId="0" borderId="26" xfId="2" quotePrefix="1" applyNumberFormat="1" applyFont="1" applyBorder="1" applyAlignment="1">
      <alignment vertical="center"/>
    </xf>
    <xf numFmtId="165" fontId="4" fillId="0" borderId="27" xfId="2" quotePrefix="1" applyNumberFormat="1" applyFont="1" applyBorder="1" applyAlignment="1">
      <alignment vertical="center"/>
    </xf>
    <xf numFmtId="165" fontId="4" fillId="0" borderId="28" xfId="2" quotePrefix="1" applyNumberFormat="1" applyFont="1" applyBorder="1" applyAlignment="1">
      <alignment vertical="center"/>
    </xf>
    <xf numFmtId="165" fontId="4" fillId="0" borderId="12" xfId="2" quotePrefix="1" applyNumberFormat="1" applyFont="1" applyBorder="1" applyAlignment="1">
      <alignment horizontal="center" vertical="center"/>
    </xf>
    <xf numFmtId="165" fontId="4" fillId="0" borderId="13" xfId="2" quotePrefix="1" applyNumberFormat="1" applyFont="1" applyBorder="1" applyAlignment="1">
      <alignment horizontal="center" vertical="center"/>
    </xf>
    <xf numFmtId="43" fontId="4" fillId="0" borderId="12" xfId="3" applyFont="1" applyFill="1" applyBorder="1" applyAlignment="1" applyProtection="1">
      <alignment vertical="center"/>
    </xf>
    <xf numFmtId="39" fontId="4" fillId="0" borderId="23" xfId="2" applyNumberFormat="1" applyFont="1" applyBorder="1" applyAlignment="1">
      <alignment vertical="center"/>
    </xf>
    <xf numFmtId="165" fontId="10" fillId="0" borderId="26" xfId="2" applyNumberFormat="1" applyFont="1" applyBorder="1" applyAlignment="1">
      <alignment vertical="center"/>
    </xf>
    <xf numFmtId="165" fontId="4" fillId="0" borderId="27" xfId="2" quotePrefix="1" applyNumberFormat="1" applyFont="1" applyBorder="1" applyAlignment="1">
      <alignment horizontal="center" vertical="center"/>
    </xf>
    <xf numFmtId="165" fontId="4" fillId="0" borderId="28" xfId="2" quotePrefix="1" applyNumberFormat="1" applyFont="1" applyBorder="1" applyAlignment="1">
      <alignment horizontal="center" vertical="center"/>
    </xf>
    <xf numFmtId="165" fontId="4" fillId="0" borderId="35" xfId="2" quotePrefix="1" applyNumberFormat="1" applyFont="1" applyBorder="1" applyAlignment="1">
      <alignment horizontal="center" vertical="center"/>
    </xf>
    <xf numFmtId="165" fontId="4" fillId="0" borderId="30" xfId="2" quotePrefix="1" applyNumberFormat="1" applyFont="1" applyBorder="1" applyAlignment="1">
      <alignment horizontal="center" vertical="center"/>
    </xf>
    <xf numFmtId="43" fontId="4" fillId="0" borderId="30" xfId="3" applyFont="1" applyFill="1" applyBorder="1" applyAlignment="1" applyProtection="1">
      <alignment vertical="center"/>
    </xf>
    <xf numFmtId="39" fontId="4" fillId="0" borderId="36" xfId="2" applyNumberFormat="1" applyFont="1" applyBorder="1" applyAlignment="1">
      <alignment vertical="center"/>
    </xf>
    <xf numFmtId="165" fontId="5" fillId="0" borderId="33" xfId="2" applyNumberFormat="1" applyFont="1" applyBorder="1" applyAlignment="1">
      <alignment horizontal="centerContinuous" vertical="center"/>
    </xf>
    <xf numFmtId="39" fontId="5" fillId="0" borderId="29" xfId="2" applyNumberFormat="1" applyFont="1" applyBorder="1" applyAlignment="1">
      <alignment horizontal="center" vertical="center"/>
    </xf>
    <xf numFmtId="165" fontId="4" fillId="0" borderId="27" xfId="2" applyNumberFormat="1" applyFont="1" applyBorder="1" applyAlignment="1">
      <alignment vertical="center"/>
    </xf>
    <xf numFmtId="165" fontId="4" fillId="0" borderId="28" xfId="2" applyNumberFormat="1" applyFont="1" applyBorder="1" applyAlignment="1">
      <alignment vertical="center"/>
    </xf>
    <xf numFmtId="165" fontId="5" fillId="0" borderId="25" xfId="2" applyNumberFormat="1" applyFont="1" applyBorder="1" applyAlignment="1">
      <alignment horizontal="center" vertical="center"/>
    </xf>
    <xf numFmtId="39" fontId="4" fillId="0" borderId="33" xfId="2" applyNumberFormat="1" applyFont="1" applyBorder="1" applyAlignment="1">
      <alignment vertical="center"/>
    </xf>
    <xf numFmtId="39" fontId="4" fillId="0" borderId="37" xfId="2" applyNumberFormat="1" applyFont="1" applyBorder="1" applyAlignment="1">
      <alignment vertical="center"/>
    </xf>
    <xf numFmtId="165" fontId="5" fillId="0" borderId="38" xfId="2" applyNumberFormat="1" applyFont="1" applyBorder="1" applyAlignment="1">
      <alignment horizontal="center" vertical="center"/>
    </xf>
    <xf numFmtId="165" fontId="5" fillId="0" borderId="29" xfId="2" applyNumberFormat="1" applyFont="1" applyBorder="1" applyAlignment="1">
      <alignment horizontal="right" vertical="center"/>
    </xf>
    <xf numFmtId="165" fontId="5" fillId="0" borderId="32" xfId="2" applyNumberFormat="1" applyFont="1" applyBorder="1" applyAlignment="1">
      <alignment vertical="center"/>
    </xf>
    <xf numFmtId="165" fontId="5" fillId="0" borderId="39" xfId="2" applyNumberFormat="1" applyFont="1" applyBorder="1" applyAlignment="1">
      <alignment vertical="center"/>
    </xf>
    <xf numFmtId="165" fontId="4" fillId="0" borderId="39" xfId="2" applyNumberFormat="1" applyFont="1" applyBorder="1" applyAlignment="1">
      <alignment vertical="center"/>
    </xf>
    <xf numFmtId="165" fontId="4" fillId="0" borderId="40" xfId="2" applyNumberFormat="1" applyFont="1" applyBorder="1" applyAlignment="1">
      <alignment vertical="center"/>
    </xf>
    <xf numFmtId="165" fontId="5" fillId="0" borderId="29" xfId="2" applyNumberFormat="1" applyFont="1" applyBorder="1" applyAlignment="1">
      <alignment horizontal="center" vertical="center"/>
    </xf>
    <xf numFmtId="43" fontId="5" fillId="0" borderId="29" xfId="3" applyFont="1" applyFill="1" applyBorder="1" applyAlignment="1" applyProtection="1">
      <alignment vertical="center"/>
    </xf>
    <xf numFmtId="43" fontId="5" fillId="0" borderId="29" xfId="3" applyFont="1" applyFill="1" applyBorder="1" applyAlignment="1">
      <alignment horizontal="center" vertical="center"/>
    </xf>
    <xf numFmtId="43" fontId="5" fillId="0" borderId="32" xfId="3" applyFont="1" applyFill="1" applyBorder="1" applyAlignment="1" applyProtection="1">
      <alignment vertical="center"/>
    </xf>
    <xf numFmtId="165" fontId="5" fillId="0" borderId="31" xfId="2" applyNumberFormat="1" applyFont="1" applyBorder="1" applyAlignment="1">
      <alignment horizontal="centerContinuous" vertical="center"/>
    </xf>
    <xf numFmtId="165" fontId="4" fillId="0" borderId="25" xfId="2" applyNumberFormat="1" applyFont="1" applyBorder="1" applyAlignment="1">
      <alignment horizontal="right" vertical="center"/>
    </xf>
    <xf numFmtId="165" fontId="4" fillId="0" borderId="26" xfId="2" applyNumberFormat="1" applyFont="1" applyBorder="1" applyAlignment="1">
      <alignment vertical="center"/>
    </xf>
    <xf numFmtId="165" fontId="4" fillId="0" borderId="27" xfId="2" applyNumberFormat="1" applyFont="1" applyBorder="1" applyAlignment="1">
      <alignment horizontal="left" vertical="center" indent="1"/>
    </xf>
    <xf numFmtId="39" fontId="4" fillId="0" borderId="25" xfId="2" applyNumberFormat="1" applyFont="1" applyBorder="1" applyAlignment="1">
      <alignment horizontal="center" vertical="center"/>
    </xf>
    <xf numFmtId="43" fontId="4" fillId="0" borderId="25" xfId="3" applyFont="1" applyFill="1" applyBorder="1" applyAlignment="1" applyProtection="1">
      <alignment vertical="center"/>
    </xf>
    <xf numFmtId="43" fontId="4" fillId="0" borderId="25" xfId="3" applyFont="1" applyFill="1" applyBorder="1" applyAlignment="1">
      <alignment horizontal="center" vertical="center"/>
    </xf>
    <xf numFmtId="43" fontId="4" fillId="0" borderId="26" xfId="3" applyFont="1" applyFill="1" applyBorder="1" applyAlignment="1" applyProtection="1">
      <alignment vertical="center"/>
    </xf>
    <xf numFmtId="165" fontId="4" fillId="0" borderId="33" xfId="2" applyNumberFormat="1" applyFont="1" applyBorder="1" applyAlignment="1">
      <alignment horizontal="centerContinuous" vertical="center"/>
    </xf>
    <xf numFmtId="0" fontId="17" fillId="0" borderId="0" xfId="0" applyFont="1"/>
    <xf numFmtId="165" fontId="4" fillId="0" borderId="14" xfId="2" quotePrefix="1" applyNumberFormat="1" applyFont="1" applyBorder="1" applyAlignment="1">
      <alignment horizontal="center" vertical="center"/>
    </xf>
    <xf numFmtId="165" fontId="4" fillId="0" borderId="38" xfId="2" applyNumberFormat="1" applyFont="1" applyBorder="1" applyAlignment="1">
      <alignment horizontal="center" vertical="center"/>
    </xf>
    <xf numFmtId="165" fontId="4" fillId="0" borderId="39" xfId="2" quotePrefix="1" applyNumberFormat="1" applyFont="1" applyBorder="1" applyAlignment="1">
      <alignment vertical="center"/>
    </xf>
    <xf numFmtId="165" fontId="4" fillId="0" borderId="40" xfId="2" quotePrefix="1" applyNumberFormat="1" applyFont="1" applyBorder="1" applyAlignment="1">
      <alignment vertical="center"/>
    </xf>
    <xf numFmtId="39" fontId="4" fillId="0" borderId="41" xfId="2" applyNumberFormat="1" applyFont="1" applyBorder="1" applyAlignment="1">
      <alignment vertical="center"/>
    </xf>
    <xf numFmtId="165" fontId="10" fillId="0" borderId="32" xfId="2" applyNumberFormat="1" applyFont="1" applyBorder="1" applyAlignment="1">
      <alignment vertical="center"/>
    </xf>
    <xf numFmtId="165" fontId="4" fillId="0" borderId="39" xfId="2" applyNumberFormat="1" applyFont="1" applyBorder="1" applyAlignment="1">
      <alignment horizontal="left" vertical="center"/>
    </xf>
    <xf numFmtId="165" fontId="4" fillId="0" borderId="39" xfId="2" quotePrefix="1" applyNumberFormat="1" applyFont="1" applyBorder="1" applyAlignment="1">
      <alignment horizontal="center" vertical="center"/>
    </xf>
    <xf numFmtId="165" fontId="4" fillId="0" borderId="40" xfId="2" quotePrefix="1" applyNumberFormat="1" applyFont="1" applyBorder="1" applyAlignment="1">
      <alignment horizontal="center" vertical="center"/>
    </xf>
    <xf numFmtId="165" fontId="4" fillId="0" borderId="29" xfId="2" quotePrefix="1" applyNumberFormat="1" applyFont="1" applyBorder="1" applyAlignment="1">
      <alignment horizontal="center" vertical="center"/>
    </xf>
    <xf numFmtId="165" fontId="4" fillId="0" borderId="32" xfId="2" quotePrefix="1" applyNumberFormat="1" applyFont="1" applyBorder="1" applyAlignment="1">
      <alignment horizontal="center" vertical="center"/>
    </xf>
    <xf numFmtId="43" fontId="4" fillId="0" borderId="32" xfId="3" applyFont="1" applyFill="1" applyBorder="1" applyAlignment="1" applyProtection="1">
      <alignment vertical="center"/>
    </xf>
    <xf numFmtId="39" fontId="4" fillId="0" borderId="31" xfId="2" applyNumberFormat="1" applyFont="1" applyBorder="1" applyAlignment="1">
      <alignment vertical="center"/>
    </xf>
    <xf numFmtId="43" fontId="16" fillId="0" borderId="0" xfId="1" applyFont="1"/>
    <xf numFmtId="167" fontId="16" fillId="0" borderId="0" xfId="0" applyNumberFormat="1" applyFont="1"/>
    <xf numFmtId="165" fontId="4" fillId="0" borderId="0" xfId="2" quotePrefix="1" applyNumberFormat="1" applyFont="1" applyAlignment="1">
      <alignment vertical="center"/>
    </xf>
    <xf numFmtId="165" fontId="4" fillId="0" borderId="0" xfId="2" quotePrefix="1" applyNumberFormat="1" applyFont="1" applyAlignment="1">
      <alignment horizontal="center" vertical="center"/>
    </xf>
    <xf numFmtId="39" fontId="4" fillId="0" borderId="0" xfId="2" applyNumberFormat="1" applyFont="1" applyAlignment="1">
      <alignment vertical="center"/>
    </xf>
    <xf numFmtId="165" fontId="5" fillId="0" borderId="11" xfId="2" applyNumberFormat="1" applyFont="1" applyBorder="1" applyAlignment="1">
      <alignment horizontal="centerContinuous" vertical="center"/>
    </xf>
    <xf numFmtId="0" fontId="19" fillId="0" borderId="0" xfId="4" applyFont="1" applyAlignment="1">
      <alignment horizontal="center" vertical="center"/>
    </xf>
    <xf numFmtId="0" fontId="6" fillId="0" borderId="0" xfId="5"/>
    <xf numFmtId="0" fontId="17" fillId="0" borderId="0" xfId="4" applyFont="1" applyAlignment="1">
      <alignment horizontal="center" vertical="center"/>
    </xf>
    <xf numFmtId="0" fontId="16" fillId="0" borderId="0" xfId="4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6" fillId="0" borderId="0" xfId="4" applyFont="1" applyAlignment="1">
      <alignment horizontal="center" vertical="center"/>
    </xf>
    <xf numFmtId="0" fontId="16" fillId="0" borderId="0" xfId="4" applyFont="1" applyAlignment="1">
      <alignment vertical="center"/>
    </xf>
    <xf numFmtId="0" fontId="16" fillId="0" borderId="0" xfId="4" applyFont="1" applyAlignment="1">
      <alignment horizontal="right" vertical="center"/>
    </xf>
    <xf numFmtId="0" fontId="17" fillId="3" borderId="42" xfId="4" applyFont="1" applyFill="1" applyBorder="1" applyAlignment="1">
      <alignment horizontal="center" vertical="center" wrapText="1"/>
    </xf>
    <xf numFmtId="0" fontId="17" fillId="3" borderId="43" xfId="4" applyFont="1" applyFill="1" applyBorder="1" applyAlignment="1">
      <alignment horizontal="center" vertical="center"/>
    </xf>
    <xf numFmtId="0" fontId="17" fillId="3" borderId="44" xfId="4" applyFont="1" applyFill="1" applyBorder="1" applyAlignment="1">
      <alignment horizontal="center" vertical="center"/>
    </xf>
    <xf numFmtId="0" fontId="17" fillId="3" borderId="45" xfId="4" applyFont="1" applyFill="1" applyBorder="1" applyAlignment="1">
      <alignment horizontal="center" vertical="center"/>
    </xf>
    <xf numFmtId="0" fontId="17" fillId="3" borderId="45" xfId="4" applyFont="1" applyFill="1" applyBorder="1" applyAlignment="1">
      <alignment horizontal="center" vertical="center" wrapText="1"/>
    </xf>
    <xf numFmtId="0" fontId="17" fillId="3" borderId="46" xfId="4" applyFont="1" applyFill="1" applyBorder="1" applyAlignment="1">
      <alignment horizontal="center" vertical="center" wrapText="1"/>
    </xf>
    <xf numFmtId="0" fontId="17" fillId="3" borderId="15" xfId="4" applyFont="1" applyFill="1" applyBorder="1" applyAlignment="1">
      <alignment horizontal="center" vertical="center" wrapText="1"/>
    </xf>
    <xf numFmtId="0" fontId="17" fillId="3" borderId="47" xfId="4" applyFont="1" applyFill="1" applyBorder="1" applyAlignment="1">
      <alignment horizontal="center" vertical="center"/>
    </xf>
    <xf numFmtId="0" fontId="17" fillId="3" borderId="16" xfId="4" applyFont="1" applyFill="1" applyBorder="1" applyAlignment="1">
      <alignment horizontal="center" vertical="center"/>
    </xf>
    <xf numFmtId="0" fontId="17" fillId="3" borderId="16" xfId="4" applyFont="1" applyFill="1" applyBorder="1" applyAlignment="1">
      <alignment horizontal="center" vertical="center" wrapText="1"/>
    </xf>
    <xf numFmtId="0" fontId="17" fillId="3" borderId="18" xfId="4" applyFont="1" applyFill="1" applyBorder="1" applyAlignment="1">
      <alignment horizontal="center" vertical="center" wrapText="1"/>
    </xf>
    <xf numFmtId="0" fontId="16" fillId="0" borderId="48" xfId="4" applyFont="1" applyBorder="1" applyAlignment="1">
      <alignment horizontal="center" vertical="center" wrapText="1"/>
    </xf>
    <xf numFmtId="0" fontId="16" fillId="0" borderId="49" xfId="4" applyFont="1" applyBorder="1" applyAlignment="1">
      <alignment horizontal="center" vertical="center" wrapText="1"/>
    </xf>
    <xf numFmtId="0" fontId="16" fillId="0" borderId="50" xfId="4" applyFont="1" applyBorder="1"/>
    <xf numFmtId="0" fontId="16" fillId="0" borderId="51" xfId="4" applyFont="1" applyBorder="1" applyAlignment="1">
      <alignment horizontal="center" vertical="center"/>
    </xf>
    <xf numFmtId="0" fontId="16" fillId="0" borderId="52" xfId="4" applyFont="1" applyBorder="1" applyAlignment="1">
      <alignment horizontal="center" vertical="center" wrapText="1"/>
    </xf>
    <xf numFmtId="0" fontId="16" fillId="0" borderId="53" xfId="4" applyFont="1" applyBorder="1" applyAlignment="1">
      <alignment horizontal="center" vertical="center" wrapText="1"/>
    </xf>
    <xf numFmtId="0" fontId="16" fillId="0" borderId="38" xfId="4" applyFont="1" applyBorder="1" applyAlignment="1">
      <alignment horizontal="center" vertical="center" wrapText="1"/>
    </xf>
    <xf numFmtId="0" fontId="16" fillId="0" borderId="32" xfId="4" applyFont="1" applyBorder="1" applyAlignment="1">
      <alignment horizontal="center" vertical="center" wrapText="1"/>
    </xf>
    <xf numFmtId="0" fontId="16" fillId="0" borderId="39" xfId="4" applyFont="1" applyBorder="1"/>
    <xf numFmtId="0" fontId="16" fillId="0" borderId="40" xfId="4" applyFont="1" applyBorder="1" applyAlignment="1">
      <alignment horizontal="center" vertical="center"/>
    </xf>
    <xf numFmtId="43" fontId="16" fillId="0" borderId="25" xfId="4" applyNumberFormat="1" applyFont="1" applyBorder="1" applyAlignment="1">
      <alignment horizontal="center" vertical="center"/>
    </xf>
    <xf numFmtId="0" fontId="16" fillId="0" borderId="29" xfId="4" applyFont="1" applyBorder="1" applyAlignment="1">
      <alignment horizontal="center" vertical="center" wrapText="1"/>
    </xf>
    <xf numFmtId="43" fontId="16" fillId="0" borderId="54" xfId="4" applyNumberFormat="1" applyFont="1" applyBorder="1" applyAlignment="1">
      <alignment horizontal="center" vertical="center" wrapText="1"/>
    </xf>
    <xf numFmtId="0" fontId="17" fillId="0" borderId="38" xfId="4" applyFont="1" applyBorder="1" applyAlignment="1">
      <alignment horizontal="center" vertical="center" wrapText="1"/>
    </xf>
    <xf numFmtId="0" fontId="17" fillId="0" borderId="32" xfId="4" applyFont="1" applyBorder="1" applyAlignment="1">
      <alignment horizontal="center" vertical="center" wrapText="1"/>
    </xf>
    <xf numFmtId="0" fontId="17" fillId="0" borderId="39" xfId="4" applyFont="1" applyBorder="1"/>
    <xf numFmtId="0" fontId="17" fillId="0" borderId="40" xfId="4" applyFont="1" applyBorder="1" applyAlignment="1">
      <alignment horizontal="center" vertical="center"/>
    </xf>
    <xf numFmtId="0" fontId="16" fillId="0" borderId="39" xfId="4" applyFont="1" applyBorder="1" applyAlignment="1">
      <alignment horizontal="left" indent="1"/>
    </xf>
    <xf numFmtId="0" fontId="16" fillId="0" borderId="55" xfId="4" applyFont="1" applyBorder="1" applyAlignment="1">
      <alignment horizontal="center" vertical="center" wrapText="1"/>
    </xf>
    <xf numFmtId="0" fontId="16" fillId="0" borderId="56" xfId="4" applyFont="1" applyBorder="1" applyAlignment="1">
      <alignment horizontal="center" vertical="center" wrapText="1"/>
    </xf>
    <xf numFmtId="0" fontId="16" fillId="0" borderId="57" xfId="4" applyFont="1" applyBorder="1"/>
    <xf numFmtId="0" fontId="16" fillId="0" borderId="58" xfId="4" applyFont="1" applyBorder="1" applyAlignment="1">
      <alignment horizontal="center" vertical="center"/>
    </xf>
    <xf numFmtId="43" fontId="16" fillId="0" borderId="34" xfId="4" applyNumberFormat="1" applyFont="1" applyBorder="1" applyAlignment="1">
      <alignment horizontal="center" vertical="center"/>
    </xf>
    <xf numFmtId="0" fontId="16" fillId="0" borderId="34" xfId="4" applyFont="1" applyBorder="1" applyAlignment="1">
      <alignment horizontal="center" vertical="center" wrapText="1"/>
    </xf>
    <xf numFmtId="43" fontId="16" fillId="0" borderId="59" xfId="4" applyNumberFormat="1" applyFont="1" applyBorder="1" applyAlignment="1">
      <alignment horizontal="center" vertical="center" wrapText="1"/>
    </xf>
    <xf numFmtId="0" fontId="17" fillId="0" borderId="24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0" fontId="17" fillId="0" borderId="27" xfId="4" applyFont="1" applyBorder="1"/>
    <xf numFmtId="0" fontId="17" fillId="0" borderId="28" xfId="4" applyFont="1" applyBorder="1" applyAlignment="1">
      <alignment horizontal="center" vertical="center"/>
    </xf>
    <xf numFmtId="0" fontId="16" fillId="0" borderId="25" xfId="4" applyFont="1" applyBorder="1" applyAlignment="1">
      <alignment horizontal="center" vertical="center" wrapText="1"/>
    </xf>
    <xf numFmtId="43" fontId="16" fillId="0" borderId="60" xfId="4" applyNumberFormat="1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16" fillId="0" borderId="26" xfId="4" applyFont="1" applyBorder="1" applyAlignment="1">
      <alignment horizontal="center" vertical="center" wrapText="1"/>
    </xf>
    <xf numFmtId="0" fontId="16" fillId="0" borderId="27" xfId="4" applyFont="1" applyBorder="1"/>
    <xf numFmtId="0" fontId="16" fillId="0" borderId="28" xfId="4" applyFont="1" applyBorder="1" applyAlignment="1">
      <alignment horizontal="center" vertical="center"/>
    </xf>
    <xf numFmtId="43" fontId="16" fillId="0" borderId="58" xfId="4" applyNumberFormat="1" applyFont="1" applyBorder="1" applyAlignment="1">
      <alignment horizontal="center" vertical="center"/>
    </xf>
    <xf numFmtId="43" fontId="16" fillId="0" borderId="28" xfId="4" applyNumberFormat="1" applyFont="1" applyBorder="1" applyAlignment="1">
      <alignment horizontal="center" vertical="center"/>
    </xf>
    <xf numFmtId="43" fontId="16" fillId="0" borderId="40" xfId="4" applyNumberFormat="1" applyFont="1" applyBorder="1" applyAlignment="1">
      <alignment horizontal="center" vertical="center"/>
    </xf>
    <xf numFmtId="43" fontId="16" fillId="0" borderId="29" xfId="4" applyNumberFormat="1" applyFont="1" applyBorder="1" applyAlignment="1">
      <alignment horizontal="center" vertical="center"/>
    </xf>
    <xf numFmtId="0" fontId="16" fillId="0" borderId="61" xfId="4" applyFont="1" applyBorder="1" applyAlignment="1">
      <alignment horizontal="center" vertical="center" wrapText="1"/>
    </xf>
    <xf numFmtId="0" fontId="16" fillId="0" borderId="10" xfId="4" applyFont="1" applyBorder="1" applyAlignment="1">
      <alignment horizontal="center" vertical="center" wrapText="1"/>
    </xf>
    <xf numFmtId="0" fontId="16" fillId="0" borderId="0" xfId="4" applyFont="1"/>
    <xf numFmtId="0" fontId="16" fillId="0" borderId="11" xfId="4" applyFont="1" applyBorder="1" applyAlignment="1">
      <alignment horizontal="center" vertical="center"/>
    </xf>
    <xf numFmtId="43" fontId="16" fillId="0" borderId="11" xfId="4" applyNumberFormat="1" applyFont="1" applyBorder="1" applyAlignment="1">
      <alignment horizontal="center" vertical="center"/>
    </xf>
    <xf numFmtId="43" fontId="16" fillId="0" borderId="9" xfId="4" applyNumberFormat="1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 wrapText="1"/>
    </xf>
    <xf numFmtId="43" fontId="16" fillId="0" borderId="62" xfId="4" applyNumberFormat="1" applyFont="1" applyBorder="1" applyAlignment="1">
      <alignment horizontal="center" vertical="center" wrapText="1"/>
    </xf>
    <xf numFmtId="0" fontId="16" fillId="0" borderId="27" xfId="4" applyFont="1" applyBorder="1" applyAlignment="1">
      <alignment horizontal="left" vertical="center" indent="1"/>
    </xf>
    <xf numFmtId="0" fontId="16" fillId="0" borderId="27" xfId="4" applyFont="1" applyBorder="1" applyAlignment="1">
      <alignment vertical="center"/>
    </xf>
    <xf numFmtId="0" fontId="16" fillId="0" borderId="28" xfId="4" applyFont="1" applyBorder="1" applyAlignment="1">
      <alignment vertical="center"/>
    </xf>
    <xf numFmtId="167" fontId="16" fillId="0" borderId="60" xfId="4" applyNumberFormat="1" applyFont="1" applyBorder="1" applyAlignment="1">
      <alignment vertical="center"/>
    </xf>
    <xf numFmtId="0" fontId="16" fillId="0" borderId="27" xfId="4" applyFont="1" applyBorder="1" applyAlignment="1">
      <alignment horizontal="left" vertical="center" indent="2"/>
    </xf>
    <xf numFmtId="43" fontId="16" fillId="0" borderId="25" xfId="4" applyNumberFormat="1" applyFont="1" applyBorder="1" applyAlignment="1">
      <alignment horizontal="left" vertical="center"/>
    </xf>
    <xf numFmtId="0" fontId="16" fillId="0" borderId="39" xfId="4" applyFont="1" applyBorder="1" applyAlignment="1">
      <alignment horizontal="left" vertical="center" indent="1"/>
    </xf>
    <xf numFmtId="0" fontId="16" fillId="0" borderId="39" xfId="4" applyFont="1" applyBorder="1" applyAlignment="1">
      <alignment vertical="center"/>
    </xf>
    <xf numFmtId="0" fontId="16" fillId="0" borderId="40" xfId="4" applyFont="1" applyBorder="1" applyAlignment="1">
      <alignment vertical="center"/>
    </xf>
    <xf numFmtId="167" fontId="16" fillId="0" borderId="54" xfId="4" applyNumberFormat="1" applyFont="1" applyBorder="1" applyAlignment="1">
      <alignment vertical="center"/>
    </xf>
    <xf numFmtId="0" fontId="16" fillId="0" borderId="57" xfId="4" applyFont="1" applyBorder="1" applyAlignment="1">
      <alignment horizontal="left" vertical="center" indent="1"/>
    </xf>
    <xf numFmtId="0" fontId="16" fillId="0" borderId="57" xfId="4" applyFont="1" applyBorder="1" applyAlignment="1">
      <alignment vertical="center"/>
    </xf>
    <xf numFmtId="0" fontId="16" fillId="0" borderId="58" xfId="4" applyFont="1" applyBorder="1" applyAlignment="1">
      <alignment vertical="center"/>
    </xf>
    <xf numFmtId="43" fontId="16" fillId="0" borderId="34" xfId="4" applyNumberFormat="1" applyFont="1" applyBorder="1" applyAlignment="1">
      <alignment horizontal="left" vertical="center"/>
    </xf>
    <xf numFmtId="167" fontId="16" fillId="0" borderId="59" xfId="4" applyNumberFormat="1" applyFont="1" applyBorder="1" applyAlignment="1">
      <alignment vertical="center"/>
    </xf>
    <xf numFmtId="0" fontId="17" fillId="0" borderId="39" xfId="4" applyFont="1" applyBorder="1" applyAlignment="1">
      <alignment vertical="center"/>
    </xf>
    <xf numFmtId="0" fontId="17" fillId="0" borderId="40" xfId="4" applyFont="1" applyBorder="1" applyAlignment="1">
      <alignment vertical="center"/>
    </xf>
    <xf numFmtId="0" fontId="17" fillId="0" borderId="27" xfId="4" applyFont="1" applyBorder="1" applyAlignment="1">
      <alignment vertical="center"/>
    </xf>
    <xf numFmtId="0" fontId="17" fillId="0" borderId="28" xfId="4" applyFont="1" applyBorder="1" applyAlignment="1">
      <alignment vertical="center"/>
    </xf>
    <xf numFmtId="0" fontId="16" fillId="0" borderId="0" xfId="4" applyFont="1" applyAlignment="1">
      <alignment horizontal="left" vertical="center" indent="1"/>
    </xf>
    <xf numFmtId="165" fontId="5" fillId="0" borderId="57" xfId="2" applyNumberFormat="1" applyFont="1" applyBorder="1" applyAlignment="1">
      <alignment vertical="center"/>
    </xf>
    <xf numFmtId="0" fontId="16" fillId="0" borderId="11" xfId="4" applyFont="1" applyBorder="1" applyAlignment="1">
      <alignment vertical="center"/>
    </xf>
    <xf numFmtId="43" fontId="16" fillId="0" borderId="26" xfId="4" applyNumberFormat="1" applyFont="1" applyBorder="1" applyAlignment="1">
      <alignment horizontal="center" vertical="center"/>
    </xf>
    <xf numFmtId="43" fontId="16" fillId="0" borderId="28" xfId="4" applyNumberFormat="1" applyFont="1" applyBorder="1" applyAlignment="1">
      <alignment horizontal="center" vertical="center"/>
    </xf>
    <xf numFmtId="167" fontId="16" fillId="0" borderId="62" xfId="4" applyNumberFormat="1" applyFont="1" applyBorder="1" applyAlignment="1">
      <alignment vertical="center"/>
    </xf>
    <xf numFmtId="0" fontId="16" fillId="0" borderId="27" xfId="4" applyFont="1" applyBorder="1" applyAlignment="1">
      <alignment horizontal="left" vertical="center"/>
    </xf>
    <xf numFmtId="0" fontId="16" fillId="0" borderId="39" xfId="4" applyFont="1" applyBorder="1" applyAlignment="1">
      <alignment horizontal="left" vertical="center"/>
    </xf>
    <xf numFmtId="0" fontId="17" fillId="0" borderId="27" xfId="4" applyFont="1" applyBorder="1" applyAlignment="1">
      <alignment horizontal="left" vertical="center"/>
    </xf>
    <xf numFmtId="0" fontId="16" fillId="0" borderId="57" xfId="4" applyFont="1" applyBorder="1" applyAlignment="1">
      <alignment horizontal="left" vertical="center"/>
    </xf>
    <xf numFmtId="0" fontId="16" fillId="0" borderId="63" xfId="4" applyFont="1" applyBorder="1" applyAlignment="1">
      <alignment horizontal="center" vertical="center" wrapText="1"/>
    </xf>
    <xf numFmtId="0" fontId="16" fillId="0" borderId="64" xfId="4" applyFont="1" applyBorder="1" applyAlignment="1">
      <alignment horizontal="center" vertical="center" wrapText="1"/>
    </xf>
    <xf numFmtId="0" fontId="16" fillId="0" borderId="65" xfId="4" applyFont="1" applyBorder="1" applyAlignment="1">
      <alignment horizontal="left" vertical="center" indent="1"/>
    </xf>
    <xf numFmtId="0" fontId="16" fillId="0" borderId="65" xfId="4" applyFont="1" applyBorder="1" applyAlignment="1">
      <alignment vertical="center"/>
    </xf>
    <xf numFmtId="0" fontId="16" fillId="0" borderId="66" xfId="4" applyFont="1" applyBorder="1" applyAlignment="1">
      <alignment vertical="center"/>
    </xf>
    <xf numFmtId="43" fontId="16" fillId="0" borderId="66" xfId="4" applyNumberFormat="1" applyFont="1" applyBorder="1" applyAlignment="1">
      <alignment horizontal="center" vertical="center"/>
    </xf>
    <xf numFmtId="43" fontId="16" fillId="0" borderId="67" xfId="4" applyNumberFormat="1" applyFont="1" applyBorder="1" applyAlignment="1">
      <alignment horizontal="center" vertical="center"/>
    </xf>
    <xf numFmtId="167" fontId="16" fillId="0" borderId="68" xfId="4" applyNumberFormat="1" applyFont="1" applyBorder="1" applyAlignment="1">
      <alignment vertical="center"/>
    </xf>
    <xf numFmtId="0" fontId="17" fillId="0" borderId="39" xfId="4" applyFont="1" applyBorder="1" applyAlignment="1">
      <alignment horizontal="left" vertical="center"/>
    </xf>
    <xf numFmtId="0" fontId="16" fillId="0" borderId="65" xfId="4" applyFont="1" applyBorder="1" applyAlignment="1">
      <alignment horizontal="left" vertical="center"/>
    </xf>
    <xf numFmtId="0" fontId="16" fillId="0" borderId="24" xfId="4" applyFont="1" applyBorder="1" applyAlignment="1">
      <alignment horizontal="center" vertical="center"/>
    </xf>
    <xf numFmtId="0" fontId="16" fillId="0" borderId="26" xfId="4" applyFont="1" applyBorder="1" applyAlignment="1">
      <alignment horizontal="center" vertical="center"/>
    </xf>
    <xf numFmtId="43" fontId="16" fillId="0" borderId="60" xfId="4" applyNumberFormat="1" applyFont="1" applyBorder="1" applyAlignment="1">
      <alignment horizontal="center" vertical="center"/>
    </xf>
    <xf numFmtId="0" fontId="16" fillId="0" borderId="63" xfId="4" applyFont="1" applyBorder="1" applyAlignment="1">
      <alignment horizontal="center" vertical="center"/>
    </xf>
    <xf numFmtId="0" fontId="16" fillId="0" borderId="64" xfId="4" applyFont="1" applyBorder="1" applyAlignment="1">
      <alignment horizontal="center" vertical="center"/>
    </xf>
    <xf numFmtId="43" fontId="16" fillId="0" borderId="68" xfId="4" applyNumberFormat="1" applyFont="1" applyBorder="1" applyAlignment="1">
      <alignment horizontal="center" vertical="center"/>
    </xf>
  </cellXfs>
  <cellStyles count="6">
    <cellStyle name="Comma" xfId="1" builtinId="3"/>
    <cellStyle name="Comma 10" xfId="3" xr:uid="{EF4A6DCE-209F-7843-84B9-91D79E1EC2E1}"/>
    <cellStyle name="Normal" xfId="0" builtinId="0"/>
    <cellStyle name="Normal 2 2" xfId="5" xr:uid="{F1FE7C44-2AAC-B047-BD39-7401CD59AA8E}"/>
    <cellStyle name="Normal 3 2" xfId="4" xr:uid="{02C7739B-9E06-544E-AE2E-A642347940AC}"/>
    <cellStyle name="Normal_Drainase Bahagia" xfId="2" xr:uid="{C0246FBC-9302-4A4A-B3AD-FD700D452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463550</xdr:colOff>
      <xdr:row>35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0E5C71-3D36-9947-A993-0E746C2D3A6F}"/>
            </a:ext>
          </a:extLst>
        </xdr:cNvPr>
        <xdr:cNvSpPr txBox="1"/>
      </xdr:nvSpPr>
      <xdr:spPr>
        <a:xfrm>
          <a:off x="8451850" y="7086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7</xdr:col>
      <xdr:colOff>95250</xdr:colOff>
      <xdr:row>30</xdr:row>
      <xdr:rowOff>171450</xdr:rowOff>
    </xdr:from>
    <xdr:to>
      <xdr:col>8</xdr:col>
      <xdr:colOff>1266825</xdr:colOff>
      <xdr:row>35</xdr:row>
      <xdr:rowOff>15686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B1B07C-5CB9-554F-A11A-DC75F07CD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8" r="-924"/>
        <a:stretch/>
      </xdr:blipFill>
      <xdr:spPr bwMode="auto">
        <a:xfrm>
          <a:off x="4781550" y="6242050"/>
          <a:ext cx="2670175" cy="86023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797</xdr:row>
      <xdr:rowOff>1</xdr:rowOff>
    </xdr:from>
    <xdr:to>
      <xdr:col>6</xdr:col>
      <xdr:colOff>249767</xdr:colOff>
      <xdr:row>807</xdr:row>
      <xdr:rowOff>69661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560BD-79D2-7746-B987-D6633C17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201" y="132346701"/>
          <a:ext cx="4897966" cy="1720660"/>
        </a:xfrm>
        <a:prstGeom prst="rect">
          <a:avLst/>
        </a:prstGeom>
      </xdr:spPr>
    </xdr:pic>
    <xdr:clientData/>
  </xdr:twoCellAnchor>
  <xdr:twoCellAnchor editAs="oneCell">
    <xdr:from>
      <xdr:col>15</xdr:col>
      <xdr:colOff>452438</xdr:colOff>
      <xdr:row>818</xdr:row>
      <xdr:rowOff>23813</xdr:rowOff>
    </xdr:from>
    <xdr:to>
      <xdr:col>23</xdr:col>
      <xdr:colOff>91102</xdr:colOff>
      <xdr:row>851</xdr:row>
      <xdr:rowOff>153186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B2DF2A-2D8A-B94A-97E4-92CB436DB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52438" y="135837613"/>
          <a:ext cx="5125064" cy="5590373"/>
        </a:xfrm>
        <a:prstGeom prst="rect">
          <a:avLst/>
        </a:prstGeom>
      </xdr:spPr>
    </xdr:pic>
    <xdr:clientData/>
  </xdr:twoCellAnchor>
  <xdr:twoCellAnchor editAs="oneCell">
    <xdr:from>
      <xdr:col>23</xdr:col>
      <xdr:colOff>452437</xdr:colOff>
      <xdr:row>824</xdr:row>
      <xdr:rowOff>119063</xdr:rowOff>
    </xdr:from>
    <xdr:to>
      <xdr:col>33</xdr:col>
      <xdr:colOff>34109</xdr:colOff>
      <xdr:row>843</xdr:row>
      <xdr:rowOff>48057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70ED1D-3F85-494B-AB64-C0E2CC9B5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38837" y="136923463"/>
          <a:ext cx="6439672" cy="30785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1.%20Kerjaan/1.%20Kumpulan%20Analisa/2.%202024/EE%20DPU%20GP%202024.xlsx" TargetMode="External"/><Relationship Id="rId1" Type="http://schemas.openxmlformats.org/officeDocument/2006/relationships/externalLinkPath" Target="file:///D:/1.%20Kerjaan/1.%20Kumpulan%20Analisa/2.%202024/EE%20DPU%20GP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awam/Documents/Documents%20-%20Awam&#8217;s%20MacBook%20Air/Working%20Files/99_Review/02_Existing_Folders_To_Check/produk%20konsultan/Engineering%20Estimate%20(EE)/EE%20Kantor%20Lurah%20Sambaliung%202024%20(Tender)%20Alternatif%202%20(version%201).xlsx" TargetMode="External"/><Relationship Id="rId2" Type="http://schemas.microsoft.com/office/2019/04/relationships/externalLinkLongPath" Target="/Users/awam/Documents/Documents%20-%20Awam&#8217;s%20MacBook%20Air/Working%20Files/99_Review/02_Existing_Folders_To_Check/produk%20konsultan/Engineering%20Estimate%20(EE)/EE%20Kantor%20Lurah%20Sambaliung%202024%20(Tender)%20Alternatif%202%20(version%201).xlsx?518AE636" TargetMode="External"/><Relationship Id="rId1" Type="http://schemas.openxmlformats.org/officeDocument/2006/relationships/externalLinkPath" Target="file:///518AE636/EE%20Kantor%20Lurah%20Sambaliung%202024%20(Tender)%20Alternatif%202%20(version%201).xlsx" TargetMode="External"/><Relationship Id="rId4" Type="http://schemas.openxmlformats.org/officeDocument/2006/relationships/externalLinkPath" Target="../Documents/Documents%20-%20Awam&#8217;s%20MacBook%20Air/Working%20Files/99_Review/02_Existing_Folders_To_Check/produk%20konsultan/Engineering%20Estimate%20(EE)/EE%20Kantor%20Lurah%20Sambaliung%202024%20(Tender)%20Alternatif%202%20(version%20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oltekes%20Siteba%20Project/Mr.%20U/Wisma%20PATI/RAP/DOCUME~1/Victor/LOCALS~1/Temp/DOCUME~1/Victor/LOCALS~1/Temp/2001/AMBASADOR/BQ-10%20MECH%2010-11-20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u2ng/Nu2nG/Nu2nG/NISSAN%20BSD%20Tender/NISSAN%20BSD%20PI/BQ_TIMAHR1.xls" TargetMode="External"/><Relationship Id="rId1" Type="http://schemas.openxmlformats.org/officeDocument/2006/relationships/externalLinkPath" Target="/Nu2ng/Nu2nG/Nu2nG/NISSAN%20BSD%20Tender/NISSAN%20BSD%20PI/BQ_TIMAHR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/d/m-form/BQ-FORM.xls" TargetMode="External"/><Relationship Id="rId1" Type="http://schemas.openxmlformats.org/officeDocument/2006/relationships/externalLinkPath" Target="/User/d/m-form/BQ-FOR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h%20baru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ation42/c/My%20Documents/acd/PATI-REMBANG/PATI-RMBG/DC%20AM-02(baru).XLS" TargetMode="External"/><Relationship Id="rId1" Type="http://schemas.openxmlformats.org/officeDocument/2006/relationships/externalLinkPath" Target="/Station42/c/My%20Documents/acd/PATI-REMBANG/PATI-RMBG/DC%20AM-02(baru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@Proyek%202006/BQ%202007/BQ%20elektrikal%202007(%2024%20jan%202007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EffryanN/RAB/2022/18.%20BLK%20Pali/(RAB2022)%20BLK%20PALI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ation45/estimating/Sipil/Irigasi/Sumbawa/Batu%20Bulan%20kiri%20(CP-4)/Direct%20Cost/DCost-4.xls" TargetMode="External"/><Relationship Id="rId1" Type="http://schemas.openxmlformats.org/officeDocument/2006/relationships/externalLinkPath" Target="/Station45/estimating/Sipil/Irigasi/Sumbawa/Batu%20Bulan%20kiri%20(CP-4)/Direct%20Cost/DCost-4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ation45/estimating/My%20Documents/Suryana/Format%20DC/Kr%20tengahDiva.xls" TargetMode="External"/><Relationship Id="rId1" Type="http://schemas.openxmlformats.org/officeDocument/2006/relationships/externalLinkPath" Target="/Station45/estimating/My%20Documents/Suryana/Format%20DC/Kr%20tengahDiv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ation69/c/My%20Documents/Iwan/Akses%20bandara%20tgr/tangerang%20hatta/DC-akses%20bandara.xls" TargetMode="External"/><Relationship Id="rId1" Type="http://schemas.openxmlformats.org/officeDocument/2006/relationships/externalLinkPath" Target="/Station69/c/My%20Documents/Iwan/Akses%20bandara%20tgr/tangerang%20hatta/DC-akses%20bandara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d_sc_5/hdd-c/schedule-ugm/Schedule/Master%20Sch%201.0-sro2.Adari%20disket.xls" TargetMode="External"/><Relationship Id="rId1" Type="http://schemas.openxmlformats.org/officeDocument/2006/relationships/externalLinkPath" Target="/Sd_sc_5/hdd-c/schedule-ugm/Schedule/Master%20Sch%201.0-sro2.Adari%20diske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OYEK/FNC/AHSP/7.%20LAPORAN%20AKHIR/LAPORAN%20AKHIR_AHSP%20AP/AHSP%20V7_FINAL%20FNC/HS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omputer1/jorr/JORR%20-%20JAKON/SECTION%20E3/ELEVATED/ELEVATED%20SLAB.xls" TargetMode="External"/><Relationship Id="rId1" Type="http://schemas.openxmlformats.org/officeDocument/2006/relationships/externalLinkPath" Target="/Komputer1/jorr/JORR%20-%20JAKON/SECTION%20E3/ELEVATED/ELEVATED%20SLA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ownloads/EE%20Pasar%20Klandasan%20Blok%20C_Sesuai%20Pagu%20Rev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%20NEW%20TAHAP%20PADANG%20II/Htg%20Gbr%20New%2003-06-2011/S4LM4N/RAPK/RAPK%20proses/RAPK,RC%20GOR%20Lebong/CAIXA%20&amp;%20HUSNI/CONSULTANT%20FILE/ANALISA%20STANDAR%20BINA%20MARGA/BINA%20MARGA%20FILE/OE-EE/6-AGGR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ation58/d/TEMPAT%20TITIP/isyanto/DC%20HOT%20MIX2.xls" TargetMode="External"/><Relationship Id="rId1" Type="http://schemas.openxmlformats.org/officeDocument/2006/relationships/externalLinkPath" Target="/Station58/d/TEMPAT%20TITIP/isyanto/DC%20HOT%20MIX2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ATION71/C/A..Khola/Project/sipil/Jalan/Jateng/Dmk-gdng-Pwd/DC_JL-Demak-GD-Pwdd.xls" TargetMode="External"/><Relationship Id="rId1" Type="http://schemas.openxmlformats.org/officeDocument/2006/relationships/externalLinkPath" Target="/STATION71/C/A..Khola/Project/sipil/Jalan/Jateng/Dmk-gdng-Pwd/DC_JL-Demak-GD-Pwd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"/>
      <sheetName val="UPAH"/>
      <sheetName val="X-1"/>
      <sheetName val="X-10"/>
      <sheetName val="REKAP BAHAN"/>
      <sheetName val="Sheet1"/>
      <sheetName val="Contoh Rekap RAB"/>
      <sheetName val="X-1.1"/>
      <sheetName val="Contoh RAB"/>
      <sheetName val="Rekap SNI GP"/>
      <sheetName val="Anl. SNI "/>
      <sheetName val="NON SNI"/>
      <sheetName val="BAHAN"/>
      <sheetName val="BAHAN ME"/>
      <sheetName val="cross"/>
    </sheetNames>
    <sheetDataSet>
      <sheetData sheetId="0" refreshError="1">
        <row r="4">
          <cell r="B4" t="str">
            <v>Kegiatan</v>
          </cell>
        </row>
        <row r="5">
          <cell r="B5" t="str">
            <v>Pekerjaan</v>
          </cell>
        </row>
        <row r="6">
          <cell r="B6" t="str">
            <v>Lokasi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Kegiatan</v>
          </cell>
          <cell r="B3">
            <v>0</v>
          </cell>
          <cell r="C3">
            <v>0</v>
          </cell>
          <cell r="D3">
            <v>0</v>
          </cell>
        </row>
        <row r="4">
          <cell r="A4" t="str">
            <v>Pekerjaan</v>
          </cell>
          <cell r="B4">
            <v>0</v>
          </cell>
          <cell r="C4">
            <v>0</v>
          </cell>
          <cell r="D4">
            <v>0</v>
          </cell>
        </row>
        <row r="5">
          <cell r="A5" t="str">
            <v>Lokasi</v>
          </cell>
          <cell r="B5">
            <v>0</v>
          </cell>
          <cell r="C5">
            <v>0</v>
          </cell>
          <cell r="D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Rekap BOQ"/>
      <sheetName val="BOQ"/>
      <sheetName val="Time Schedule"/>
      <sheetName val="Rekap"/>
      <sheetName val="RAB"/>
      <sheetName val="BV"/>
      <sheetName val="K3 Gedung"/>
      <sheetName val="AHSP"/>
      <sheetName val="Analisa 23"/>
      <sheetName val="Analisa Tambahan"/>
      <sheetName val="Analisa 16"/>
      <sheetName val="Bahan"/>
      <sheetName val="Bahan+TKDN"/>
      <sheetName val="Upah"/>
      <sheetName val="Tabel Fc"/>
      <sheetName val="Jasa 2024"/>
      <sheetName val="ssh 2024"/>
      <sheetName val="pupr 23"/>
      <sheetName val="EE DPU 24"/>
      <sheetName val="Prov 2021"/>
      <sheetName val="ref 2024"/>
    </sheetNames>
    <sheetDataSet>
      <sheetData sheetId="0"/>
      <sheetData sheetId="1"/>
      <sheetData sheetId="2"/>
      <sheetData sheetId="3"/>
      <sheetData sheetId="4"/>
      <sheetData sheetId="5"/>
      <sheetData sheetId="6">
        <row r="18">
          <cell r="K18">
            <v>1500000</v>
          </cell>
        </row>
        <row r="21">
          <cell r="J21">
            <v>100000</v>
          </cell>
        </row>
        <row r="22">
          <cell r="J22">
            <v>100000</v>
          </cell>
        </row>
        <row r="23">
          <cell r="J23">
            <v>100000</v>
          </cell>
        </row>
        <row r="48">
          <cell r="J48">
            <v>50000</v>
          </cell>
        </row>
        <row r="54">
          <cell r="J54">
            <v>15000</v>
          </cell>
        </row>
        <row r="55">
          <cell r="J55">
            <v>200000</v>
          </cell>
        </row>
        <row r="58">
          <cell r="J58">
            <v>140000</v>
          </cell>
        </row>
        <row r="64">
          <cell r="J64">
            <v>22500000</v>
          </cell>
        </row>
        <row r="72">
          <cell r="J72">
            <v>5000000</v>
          </cell>
        </row>
        <row r="81">
          <cell r="J81">
            <v>500000</v>
          </cell>
        </row>
        <row r="91">
          <cell r="J91">
            <v>75000</v>
          </cell>
        </row>
        <row r="92">
          <cell r="J92">
            <v>75000</v>
          </cell>
        </row>
        <row r="93">
          <cell r="J93">
            <v>75000</v>
          </cell>
        </row>
        <row r="113">
          <cell r="I113">
            <v>3</v>
          </cell>
          <cell r="J113">
            <v>1000000</v>
          </cell>
        </row>
        <row r="132">
          <cell r="J132">
            <v>100000</v>
          </cell>
        </row>
      </sheetData>
      <sheetData sheetId="7">
        <row r="15">
          <cell r="D15">
            <v>470311.64211428579</v>
          </cell>
        </row>
        <row r="24">
          <cell r="D24">
            <v>605764.5</v>
          </cell>
        </row>
        <row r="26">
          <cell r="D26">
            <v>2525219.1760714287</v>
          </cell>
        </row>
        <row r="32">
          <cell r="D32">
            <v>17985</v>
          </cell>
        </row>
        <row r="52">
          <cell r="D52">
            <v>66724.350000000006</v>
          </cell>
        </row>
        <row r="70">
          <cell r="D70">
            <v>82793.7</v>
          </cell>
        </row>
        <row r="130">
          <cell r="D130">
            <v>89925</v>
          </cell>
        </row>
        <row r="131">
          <cell r="D131">
            <v>317955</v>
          </cell>
        </row>
        <row r="133">
          <cell r="D133">
            <v>142230</v>
          </cell>
        </row>
        <row r="137">
          <cell r="D137">
            <v>89925</v>
          </cell>
        </row>
        <row r="193">
          <cell r="D193">
            <v>107289.60000000001</v>
          </cell>
        </row>
        <row r="201">
          <cell r="D201">
            <v>434604.63199999998</v>
          </cell>
        </row>
        <row r="219">
          <cell r="D219">
            <v>22481.963777777779</v>
          </cell>
        </row>
        <row r="233">
          <cell r="D233">
            <v>195485.4</v>
          </cell>
        </row>
        <row r="239">
          <cell r="D239">
            <v>229436.07500000001</v>
          </cell>
        </row>
        <row r="266">
          <cell r="D266">
            <v>2343759</v>
          </cell>
        </row>
        <row r="340">
          <cell r="D340">
            <v>116909.95642857143</v>
          </cell>
        </row>
        <row r="369">
          <cell r="D369">
            <v>45296.79</v>
          </cell>
        </row>
        <row r="483">
          <cell r="D483">
            <v>395402.7</v>
          </cell>
        </row>
        <row r="489">
          <cell r="D489">
            <v>210254</v>
          </cell>
        </row>
        <row r="545">
          <cell r="D545">
            <v>194161.27499999999</v>
          </cell>
        </row>
        <row r="567">
          <cell r="D567">
            <v>198581.83583333332</v>
          </cell>
        </row>
        <row r="576">
          <cell r="D576">
            <v>79202.42</v>
          </cell>
        </row>
        <row r="581">
          <cell r="D581">
            <v>113104.47500000001</v>
          </cell>
        </row>
        <row r="582">
          <cell r="D582">
            <v>61952.824999999997</v>
          </cell>
        </row>
        <row r="1599">
          <cell r="D1599">
            <v>166489.8125</v>
          </cell>
        </row>
        <row r="1600">
          <cell r="D1600">
            <v>258027.96249999999</v>
          </cell>
        </row>
      </sheetData>
      <sheetData sheetId="8">
        <row r="35">
          <cell r="H35">
            <v>0.1</v>
          </cell>
        </row>
      </sheetData>
      <sheetData sheetId="9">
        <row r="20">
          <cell r="J20">
            <v>350196.55</v>
          </cell>
        </row>
        <row r="39">
          <cell r="J39">
            <v>185852.47999999998</v>
          </cell>
        </row>
      </sheetData>
      <sheetData sheetId="10">
        <row r="23">
          <cell r="H23">
            <v>172591.53999999998</v>
          </cell>
        </row>
        <row r="44">
          <cell r="H44">
            <v>157809.41</v>
          </cell>
        </row>
        <row r="65">
          <cell r="H65">
            <v>190404.72</v>
          </cell>
        </row>
        <row r="86">
          <cell r="H86">
            <v>148902.82</v>
          </cell>
        </row>
      </sheetData>
      <sheetData sheetId="11">
        <row r="8">
          <cell r="B8">
            <v>1</v>
          </cell>
          <cell r="C8" t="str">
            <v xml:space="preserve"> Air</v>
          </cell>
          <cell r="D8" t="str">
            <v>Ltr</v>
          </cell>
          <cell r="E8">
            <v>200</v>
          </cell>
        </row>
        <row r="9">
          <cell r="B9">
            <v>2</v>
          </cell>
          <cell r="C9" t="str">
            <v xml:space="preserve"> Agregat Kasar Uk. 38mm</v>
          </cell>
          <cell r="D9" t="str">
            <v>m3</v>
          </cell>
          <cell r="E9">
            <v>500000</v>
          </cell>
        </row>
        <row r="10">
          <cell r="B10">
            <v>3</v>
          </cell>
          <cell r="C10" t="str">
            <v xml:space="preserve"> Agregat Kasar Uk. 38mm</v>
          </cell>
          <cell r="D10" t="str">
            <v>Kg</v>
          </cell>
          <cell r="E10">
            <v>370.37037037037038</v>
          </cell>
        </row>
        <row r="11">
          <cell r="B11">
            <v>4</v>
          </cell>
          <cell r="C11" t="str">
            <v xml:space="preserve"> Agregat Pokok</v>
          </cell>
          <cell r="D11" t="str">
            <v>m3</v>
          </cell>
          <cell r="E11">
            <v>500000</v>
          </cell>
        </row>
        <row r="12">
          <cell r="B12">
            <v>5</v>
          </cell>
          <cell r="C12" t="str">
            <v xml:space="preserve"> Agregat Pengunci</v>
          </cell>
          <cell r="D12" t="str">
            <v>m3</v>
          </cell>
          <cell r="E12">
            <v>500000</v>
          </cell>
        </row>
        <row r="13">
          <cell r="B13">
            <v>6</v>
          </cell>
          <cell r="C13" t="str">
            <v xml:space="preserve"> Aggregat Penutup</v>
          </cell>
          <cell r="D13" t="str">
            <v>Kg</v>
          </cell>
          <cell r="E13">
            <v>370.37037037037038</v>
          </cell>
        </row>
        <row r="14">
          <cell r="B14">
            <v>7</v>
          </cell>
          <cell r="C14" t="str">
            <v xml:space="preserve"> Aspal</v>
          </cell>
          <cell r="D14" t="str">
            <v>Kg</v>
          </cell>
          <cell r="E14">
            <v>17600</v>
          </cell>
        </row>
        <row r="15">
          <cell r="B15">
            <v>8</v>
          </cell>
          <cell r="C15" t="str">
            <v xml:space="preserve"> Ampelas</v>
          </cell>
          <cell r="D15" t="str">
            <v>Lbr</v>
          </cell>
          <cell r="E15">
            <v>6100</v>
          </cell>
        </row>
        <row r="16">
          <cell r="B16">
            <v>9</v>
          </cell>
          <cell r="C16" t="str">
            <v xml:space="preserve"> Anyaman Bambu (Geribig)</v>
          </cell>
          <cell r="D16" t="str">
            <v>Lbr</v>
          </cell>
          <cell r="E16">
            <v>10500</v>
          </cell>
        </row>
        <row r="17">
          <cell r="B17">
            <v>10</v>
          </cell>
          <cell r="C17" t="str">
            <v xml:space="preserve"> Bambu Panjang 2m</v>
          </cell>
          <cell r="D17" t="str">
            <v>Btg</v>
          </cell>
          <cell r="E17">
            <v>2500</v>
          </cell>
        </row>
        <row r="18">
          <cell r="B18">
            <v>11</v>
          </cell>
          <cell r="C18" t="str">
            <v xml:space="preserve"> Bambu Panjang 4m</v>
          </cell>
          <cell r="D18" t="str">
            <v>Btg</v>
          </cell>
          <cell r="E18">
            <v>5000</v>
          </cell>
        </row>
        <row r="19">
          <cell r="B19">
            <v>12</v>
          </cell>
          <cell r="C19" t="str">
            <v xml:space="preserve"> Bambu Panjang 4.5m</v>
          </cell>
          <cell r="D19" t="str">
            <v>Btg</v>
          </cell>
          <cell r="E19">
            <v>6000</v>
          </cell>
        </row>
        <row r="20">
          <cell r="B20">
            <v>13</v>
          </cell>
          <cell r="C20" t="str">
            <v xml:space="preserve"> Bambu Panjang 5m</v>
          </cell>
          <cell r="D20" t="str">
            <v>Btg</v>
          </cell>
          <cell r="E20">
            <v>7500</v>
          </cell>
        </row>
        <row r="21">
          <cell r="B21">
            <v>14</v>
          </cell>
          <cell r="C21" t="str">
            <v xml:space="preserve"> Batu Uk. 12 - 25cm</v>
          </cell>
          <cell r="D21" t="str">
            <v>m3</v>
          </cell>
          <cell r="E21">
            <v>500000</v>
          </cell>
        </row>
        <row r="22">
          <cell r="B22">
            <v>15</v>
          </cell>
          <cell r="C22" t="str">
            <v xml:space="preserve"> Dolken Kayu 8/10cm Panjang 4m</v>
          </cell>
          <cell r="D22" t="str">
            <v>Btg</v>
          </cell>
          <cell r="E22">
            <v>29100</v>
          </cell>
        </row>
        <row r="23">
          <cell r="B23">
            <v>16</v>
          </cell>
          <cell r="C23" t="str">
            <v xml:space="preserve"> Batu Belah</v>
          </cell>
          <cell r="D23" t="str">
            <v>m3</v>
          </cell>
          <cell r="E23">
            <v>500000</v>
          </cell>
        </row>
        <row r="24">
          <cell r="B24">
            <v>17</v>
          </cell>
          <cell r="C24" t="str">
            <v xml:space="preserve"> Ijuk</v>
          </cell>
          <cell r="D24" t="str">
            <v>Kg</v>
          </cell>
          <cell r="E24">
            <v>10000</v>
          </cell>
        </row>
        <row r="25">
          <cell r="B25">
            <v>18</v>
          </cell>
          <cell r="C25" t="str">
            <v xml:space="preserve"> Kerikil</v>
          </cell>
          <cell r="D25" t="str">
            <v>m3</v>
          </cell>
          <cell r="E25">
            <v>698100</v>
          </cell>
        </row>
        <row r="26">
          <cell r="B26">
            <v>19</v>
          </cell>
          <cell r="C26" t="str">
            <v xml:space="preserve"> Kerikil (Maks 19mm)</v>
          </cell>
          <cell r="D26" t="str">
            <v>m3</v>
          </cell>
          <cell r="E26">
            <v>698100</v>
          </cell>
        </row>
        <row r="27">
          <cell r="B27">
            <v>20</v>
          </cell>
          <cell r="C27" t="str">
            <v xml:space="preserve"> Kerikil (Maks 30mm)</v>
          </cell>
          <cell r="D27" t="str">
            <v>m3</v>
          </cell>
          <cell r="E27">
            <v>698100</v>
          </cell>
        </row>
        <row r="28">
          <cell r="B28">
            <v>21</v>
          </cell>
          <cell r="C28" t="str">
            <v xml:space="preserve"> Kerikil (Maks 19mm)</v>
          </cell>
          <cell r="D28" t="str">
            <v>Kg</v>
          </cell>
          <cell r="E28">
            <v>517.11111111111109</v>
          </cell>
        </row>
        <row r="29">
          <cell r="B29">
            <v>22</v>
          </cell>
          <cell r="C29" t="str">
            <v xml:space="preserve"> Kerikil (Maks 30mm)</v>
          </cell>
          <cell r="D29" t="str">
            <v>Kg</v>
          </cell>
          <cell r="E29">
            <v>517.11111111111109</v>
          </cell>
        </row>
        <row r="30">
          <cell r="B30">
            <v>23</v>
          </cell>
          <cell r="C30" t="str">
            <v xml:space="preserve"> Kuas</v>
          </cell>
          <cell r="D30" t="str">
            <v>Buah</v>
          </cell>
          <cell r="E30">
            <v>25000</v>
          </cell>
        </row>
        <row r="31">
          <cell r="B31">
            <v>24</v>
          </cell>
          <cell r="C31" t="str">
            <v xml:space="preserve"> Pasir Beton</v>
          </cell>
          <cell r="D31" t="str">
            <v>m3</v>
          </cell>
          <cell r="E31">
            <v>623200</v>
          </cell>
        </row>
        <row r="32">
          <cell r="B32">
            <v>25</v>
          </cell>
          <cell r="C32" t="str">
            <v xml:space="preserve"> Pasir Beton</v>
          </cell>
          <cell r="D32" t="str">
            <v>Kg</v>
          </cell>
          <cell r="E32">
            <v>445.14285714285717</v>
          </cell>
        </row>
        <row r="33">
          <cell r="B33">
            <v>26</v>
          </cell>
          <cell r="C33" t="str">
            <v xml:space="preserve"> Pasir Filler</v>
          </cell>
          <cell r="D33" t="str">
            <v>m3</v>
          </cell>
          <cell r="E33">
            <v>575922</v>
          </cell>
        </row>
        <row r="34">
          <cell r="B34">
            <v>27</v>
          </cell>
          <cell r="C34" t="str">
            <v xml:space="preserve"> Pasir Urug</v>
          </cell>
          <cell r="D34" t="str">
            <v>m3</v>
          </cell>
          <cell r="E34">
            <v>200000</v>
          </cell>
        </row>
        <row r="35">
          <cell r="B35">
            <v>28</v>
          </cell>
          <cell r="C35" t="str">
            <v xml:space="preserve"> Pasir Pasang</v>
          </cell>
          <cell r="D35" t="str">
            <v>m3</v>
          </cell>
          <cell r="E35">
            <v>200000</v>
          </cell>
        </row>
        <row r="36">
          <cell r="B36">
            <v>29</v>
          </cell>
          <cell r="C36" t="str">
            <v xml:space="preserve"> Pasir Pasang </v>
          </cell>
          <cell r="D36" t="str">
            <v>Kg</v>
          </cell>
          <cell r="E36">
            <v>142.85714285714286</v>
          </cell>
        </row>
        <row r="37">
          <cell r="B37">
            <v>30</v>
          </cell>
          <cell r="C37" t="str">
            <v xml:space="preserve"> Pondasi Pasangan Batu (Rollag Bata)</v>
          </cell>
          <cell r="D37" t="str">
            <v>m3</v>
          </cell>
          <cell r="E37">
            <v>1799999.9999999995</v>
          </cell>
        </row>
        <row r="38">
          <cell r="B38">
            <v>31</v>
          </cell>
          <cell r="C38" t="str">
            <v xml:space="preserve"> Semen Grout Non Shrink</v>
          </cell>
          <cell r="D38" t="str">
            <v>Kg</v>
          </cell>
          <cell r="E38">
            <v>2600</v>
          </cell>
        </row>
        <row r="39">
          <cell r="B39">
            <v>32</v>
          </cell>
          <cell r="C39" t="str">
            <v xml:space="preserve"> Semen Portland</v>
          </cell>
          <cell r="D39" t="str">
            <v>Sak</v>
          </cell>
          <cell r="E39">
            <v>67000</v>
          </cell>
        </row>
        <row r="40">
          <cell r="B40">
            <v>33</v>
          </cell>
          <cell r="C40" t="str">
            <v xml:space="preserve"> Semen Portland</v>
          </cell>
          <cell r="D40" t="str">
            <v>Kg</v>
          </cell>
          <cell r="E40">
            <v>1675</v>
          </cell>
        </row>
        <row r="41">
          <cell r="B41">
            <v>34</v>
          </cell>
          <cell r="C41" t="str">
            <v xml:space="preserve"> Semen Warna</v>
          </cell>
          <cell r="D41" t="str">
            <v>Kg</v>
          </cell>
          <cell r="E41">
            <v>25000</v>
          </cell>
        </row>
        <row r="42">
          <cell r="B42">
            <v>35</v>
          </cell>
          <cell r="C42" t="str">
            <v xml:space="preserve"> Bata Merah</v>
          </cell>
          <cell r="D42" t="str">
            <v>Buah</v>
          </cell>
          <cell r="E42">
            <v>1200</v>
          </cell>
        </row>
        <row r="43">
          <cell r="B43">
            <v>36</v>
          </cell>
          <cell r="C43" t="str">
            <v xml:space="preserve"> Bata Merah</v>
          </cell>
          <cell r="D43" t="str">
            <v>m3</v>
          </cell>
          <cell r="E43">
            <v>1199999.9999999998</v>
          </cell>
        </row>
        <row r="44">
          <cell r="B44">
            <v>37</v>
          </cell>
          <cell r="C44" t="str">
            <v xml:space="preserve"> Bata Pelapis</v>
          </cell>
          <cell r="D44" t="str">
            <v>Buah</v>
          </cell>
          <cell r="E44">
            <v>1200</v>
          </cell>
        </row>
        <row r="45">
          <cell r="B45">
            <v>38</v>
          </cell>
          <cell r="C45" t="str">
            <v xml:space="preserve"> Bata Ringan Tebal 7.5cm</v>
          </cell>
          <cell r="D45" t="str">
            <v>Buah</v>
          </cell>
          <cell r="E45">
            <v>11006.306306306305</v>
          </cell>
        </row>
        <row r="46">
          <cell r="B46">
            <v>39</v>
          </cell>
          <cell r="C46" t="str">
            <v xml:space="preserve"> Bata Ringan Tebal 10cm</v>
          </cell>
          <cell r="D46" t="str">
            <v>Buah</v>
          </cell>
          <cell r="E46">
            <v>14544.047619047618</v>
          </cell>
        </row>
        <row r="47">
          <cell r="B47">
            <v>40</v>
          </cell>
          <cell r="C47" t="str">
            <v xml:space="preserve"> Bata Ringan Tebal 20cm</v>
          </cell>
          <cell r="D47" t="str">
            <v>Buah</v>
          </cell>
          <cell r="E47">
            <v>35700</v>
          </cell>
        </row>
        <row r="48">
          <cell r="B48">
            <v>41</v>
          </cell>
          <cell r="C48" t="str">
            <v xml:space="preserve"> Bata Rooster</v>
          </cell>
          <cell r="D48" t="str">
            <v>Buah</v>
          </cell>
          <cell r="E48">
            <v>13000</v>
          </cell>
        </row>
        <row r="49">
          <cell r="B49">
            <v>42</v>
          </cell>
          <cell r="C49" t="str">
            <v xml:space="preserve"> Batako</v>
          </cell>
          <cell r="D49" t="str">
            <v>Buah</v>
          </cell>
          <cell r="E49">
            <v>8500</v>
          </cell>
        </row>
        <row r="50">
          <cell r="B50">
            <v>43</v>
          </cell>
          <cell r="C50" t="str">
            <v xml:space="preserve"> Cat Antara</v>
          </cell>
          <cell r="D50" t="str">
            <v>Kg</v>
          </cell>
          <cell r="E50">
            <v>108910</v>
          </cell>
        </row>
        <row r="51">
          <cell r="B51">
            <v>44</v>
          </cell>
          <cell r="C51" t="str">
            <v xml:space="preserve"> Cat Besi</v>
          </cell>
          <cell r="D51" t="str">
            <v>Kg</v>
          </cell>
          <cell r="E51">
            <v>80300</v>
          </cell>
        </row>
        <row r="52">
          <cell r="B52">
            <v>45</v>
          </cell>
          <cell r="C52" t="str">
            <v xml:space="preserve"> Cat Dasar</v>
          </cell>
          <cell r="D52" t="str">
            <v>Kg</v>
          </cell>
          <cell r="E52">
            <v>28571.428571428572</v>
          </cell>
        </row>
        <row r="53">
          <cell r="B53">
            <v>46</v>
          </cell>
          <cell r="C53" t="str">
            <v xml:space="preserve"> Cat Epoxy</v>
          </cell>
          <cell r="D53" t="str">
            <v>Kg</v>
          </cell>
          <cell r="E53">
            <v>445000</v>
          </cell>
        </row>
        <row r="54">
          <cell r="B54">
            <v>47</v>
          </cell>
          <cell r="C54" t="str">
            <v xml:space="preserve"> Cat Kayu</v>
          </cell>
          <cell r="D54" t="str">
            <v>Kg</v>
          </cell>
          <cell r="E54">
            <v>69000</v>
          </cell>
        </row>
        <row r="55">
          <cell r="B55">
            <v>48</v>
          </cell>
          <cell r="C55" t="str">
            <v xml:space="preserve"> Cat Penutup Interior</v>
          </cell>
          <cell r="D55" t="str">
            <v>Kg</v>
          </cell>
          <cell r="E55">
            <v>32000</v>
          </cell>
        </row>
        <row r="56">
          <cell r="B56">
            <v>49</v>
          </cell>
          <cell r="C56" t="str">
            <v xml:space="preserve"> Cat Plafond</v>
          </cell>
          <cell r="D56" t="str">
            <v>Kg</v>
          </cell>
          <cell r="E56">
            <v>43500</v>
          </cell>
        </row>
        <row r="57">
          <cell r="B57">
            <v>50</v>
          </cell>
          <cell r="C57" t="str">
            <v xml:space="preserve"> Cat Thermoplast</v>
          </cell>
          <cell r="D57" t="str">
            <v>Kg</v>
          </cell>
          <cell r="E57">
            <v>144500</v>
          </cell>
        </row>
        <row r="58">
          <cell r="B58">
            <v>51</v>
          </cell>
          <cell r="C58" t="str">
            <v xml:space="preserve"> Cat Zyncromate</v>
          </cell>
          <cell r="D58" t="str">
            <v>Kg</v>
          </cell>
          <cell r="E58">
            <v>46800</v>
          </cell>
        </row>
        <row r="59">
          <cell r="B59">
            <v>52</v>
          </cell>
          <cell r="C59" t="str">
            <v xml:space="preserve"> Fondasi Pasangan Batu (Rollag Bata)</v>
          </cell>
          <cell r="D59" t="str">
            <v>m3</v>
          </cell>
          <cell r="E59">
            <v>1799999.9999999995</v>
          </cell>
        </row>
        <row r="60">
          <cell r="B60">
            <v>53</v>
          </cell>
          <cell r="C60" t="str">
            <v xml:space="preserve"> Glass Beads</v>
          </cell>
          <cell r="D60" t="str">
            <v>Kg</v>
          </cell>
          <cell r="E60">
            <v>114100</v>
          </cell>
        </row>
        <row r="61">
          <cell r="B61">
            <v>54</v>
          </cell>
          <cell r="C61" t="str">
            <v xml:space="preserve"> Paku</v>
          </cell>
          <cell r="D61" t="str">
            <v>Kg</v>
          </cell>
          <cell r="E61">
            <v>29100</v>
          </cell>
        </row>
        <row r="62">
          <cell r="B62">
            <v>55</v>
          </cell>
          <cell r="C62" t="str">
            <v xml:space="preserve"> Paku 1 - 2.5cm</v>
          </cell>
          <cell r="D62" t="str">
            <v>Kg</v>
          </cell>
          <cell r="E62">
            <v>30300</v>
          </cell>
        </row>
        <row r="63">
          <cell r="B63">
            <v>56</v>
          </cell>
          <cell r="C63" t="str">
            <v xml:space="preserve"> Paku 2 - 5cm</v>
          </cell>
          <cell r="D63" t="str">
            <v>Kg</v>
          </cell>
          <cell r="E63">
            <v>30300</v>
          </cell>
        </row>
        <row r="64">
          <cell r="B64">
            <v>57</v>
          </cell>
          <cell r="C64" t="str">
            <v xml:space="preserve"> Paku 5 - 7cm</v>
          </cell>
          <cell r="D64" t="str">
            <v>Kg</v>
          </cell>
          <cell r="E64">
            <v>30300</v>
          </cell>
        </row>
        <row r="65">
          <cell r="B65">
            <v>58</v>
          </cell>
          <cell r="C65" t="str">
            <v xml:space="preserve"> Paku 5 - 10cm</v>
          </cell>
          <cell r="D65" t="str">
            <v>Kg</v>
          </cell>
          <cell r="E65">
            <v>30300</v>
          </cell>
        </row>
        <row r="66">
          <cell r="B66">
            <v>59</v>
          </cell>
          <cell r="C66" t="str">
            <v xml:space="preserve"> Paku 5 - 12cm</v>
          </cell>
          <cell r="D66" t="str">
            <v>Kg</v>
          </cell>
          <cell r="E66">
            <v>30300</v>
          </cell>
        </row>
        <row r="67">
          <cell r="B67">
            <v>60</v>
          </cell>
          <cell r="C67" t="str">
            <v xml:space="preserve"> Paku Asbes</v>
          </cell>
          <cell r="D67" t="str">
            <v>Kg</v>
          </cell>
          <cell r="E67">
            <v>52000</v>
          </cell>
        </row>
        <row r="68">
          <cell r="B68">
            <v>61</v>
          </cell>
          <cell r="C68" t="str">
            <v xml:space="preserve"> Paku Pancing</v>
          </cell>
          <cell r="D68" t="str">
            <v>Kg</v>
          </cell>
          <cell r="E68">
            <v>45000</v>
          </cell>
        </row>
        <row r="69">
          <cell r="B69">
            <v>62</v>
          </cell>
          <cell r="C69" t="str">
            <v xml:space="preserve"> Paku Pancing 6x23</v>
          </cell>
          <cell r="D69" t="str">
            <v>Kg</v>
          </cell>
          <cell r="E69">
            <v>45000</v>
          </cell>
        </row>
        <row r="70">
          <cell r="B70">
            <v>63</v>
          </cell>
          <cell r="C70" t="str">
            <v xml:space="preserve"> Paku Payung</v>
          </cell>
          <cell r="D70" t="str">
            <v>Kg</v>
          </cell>
          <cell r="E70">
            <v>58900</v>
          </cell>
        </row>
        <row r="71">
          <cell r="B71">
            <v>64</v>
          </cell>
          <cell r="C71" t="str">
            <v xml:space="preserve"> Paku Payung</v>
          </cell>
          <cell r="D71" t="str">
            <v>Buah</v>
          </cell>
          <cell r="E71">
            <v>235.6</v>
          </cell>
        </row>
        <row r="72">
          <cell r="B72">
            <v>65</v>
          </cell>
          <cell r="C72" t="str">
            <v xml:space="preserve"> Paku Rivet</v>
          </cell>
          <cell r="D72" t="str">
            <v>Buah</v>
          </cell>
          <cell r="E72">
            <v>300</v>
          </cell>
        </row>
        <row r="73">
          <cell r="B73">
            <v>66</v>
          </cell>
          <cell r="C73" t="str">
            <v xml:space="preserve"> Paku Sekrup</v>
          </cell>
          <cell r="D73" t="str">
            <v>Kg</v>
          </cell>
          <cell r="E73">
            <v>206200</v>
          </cell>
        </row>
        <row r="74">
          <cell r="B74">
            <v>67</v>
          </cell>
          <cell r="C74" t="str">
            <v xml:space="preserve"> Paku Sekrup</v>
          </cell>
          <cell r="D74" t="str">
            <v>Buah</v>
          </cell>
          <cell r="E74">
            <v>2062</v>
          </cell>
        </row>
        <row r="75">
          <cell r="B75">
            <v>68</v>
          </cell>
          <cell r="C75" t="str">
            <v xml:space="preserve"> Paku Sekrup Fixer</v>
          </cell>
          <cell r="D75" t="str">
            <v>Buah</v>
          </cell>
          <cell r="E75">
            <v>1300</v>
          </cell>
        </row>
        <row r="76">
          <cell r="B76">
            <v>69</v>
          </cell>
          <cell r="C76" t="str">
            <v xml:space="preserve"> Paku Sekrup 2"</v>
          </cell>
          <cell r="D76" t="str">
            <v>Kg</v>
          </cell>
          <cell r="E76">
            <v>299900</v>
          </cell>
        </row>
        <row r="77">
          <cell r="B77">
            <v>70</v>
          </cell>
          <cell r="C77" t="str">
            <v xml:space="preserve"> Paku Sekrup 3.5”</v>
          </cell>
          <cell r="D77" t="str">
            <v>Buah</v>
          </cell>
          <cell r="E77">
            <v>5998</v>
          </cell>
        </row>
        <row r="78">
          <cell r="B78">
            <v>71</v>
          </cell>
          <cell r="C78" t="str">
            <v xml:space="preserve"> Paku Seng</v>
          </cell>
          <cell r="D78" t="str">
            <v>Kg</v>
          </cell>
          <cell r="E78">
            <v>44500</v>
          </cell>
        </row>
        <row r="79">
          <cell r="B79">
            <v>72</v>
          </cell>
          <cell r="C79" t="str">
            <v xml:space="preserve"> Paku Tripleks</v>
          </cell>
          <cell r="D79" t="str">
            <v>Kg</v>
          </cell>
          <cell r="E79">
            <v>35000</v>
          </cell>
        </row>
        <row r="80">
          <cell r="B80">
            <v>73</v>
          </cell>
          <cell r="C80" t="str">
            <v xml:space="preserve"> Pen Kuningan Titik Acuan</v>
          </cell>
          <cell r="D80" t="str">
            <v>Buah</v>
          </cell>
          <cell r="E80">
            <v>25000</v>
          </cell>
        </row>
        <row r="81">
          <cell r="B81">
            <v>74</v>
          </cell>
          <cell r="C81" t="str">
            <v xml:space="preserve"> Plastik Aerator</v>
          </cell>
          <cell r="D81" t="str">
            <v>Buah</v>
          </cell>
          <cell r="E81">
            <v>816</v>
          </cell>
        </row>
        <row r="82">
          <cell r="B82">
            <v>75</v>
          </cell>
          <cell r="C82" t="str">
            <v xml:space="preserve"> Lem Epoxy</v>
          </cell>
          <cell r="D82" t="str">
            <v>Kg</v>
          </cell>
          <cell r="E82">
            <v>121700</v>
          </cell>
        </row>
        <row r="83">
          <cell r="B83">
            <v>76</v>
          </cell>
          <cell r="C83" t="str">
            <v xml:space="preserve"> Lem Karet</v>
          </cell>
          <cell r="D83" t="str">
            <v>Kg</v>
          </cell>
          <cell r="E83">
            <v>137600</v>
          </cell>
        </row>
        <row r="84">
          <cell r="B84">
            <v>77</v>
          </cell>
          <cell r="C84" t="str">
            <v xml:space="preserve"> Lem Kayu</v>
          </cell>
          <cell r="D84" t="str">
            <v>Kg</v>
          </cell>
          <cell r="E84">
            <v>58200</v>
          </cell>
        </row>
        <row r="85">
          <cell r="B85">
            <v>78</v>
          </cell>
          <cell r="C85" t="str">
            <v xml:space="preserve"> Makadam (Batu Pecah)</v>
          </cell>
          <cell r="D85" t="str">
            <v>m3</v>
          </cell>
          <cell r="E85">
            <v>500000</v>
          </cell>
        </row>
        <row r="86">
          <cell r="B86">
            <v>79</v>
          </cell>
          <cell r="C86" t="str">
            <v xml:space="preserve"> Menie Besi</v>
          </cell>
          <cell r="D86" t="str">
            <v>Kg</v>
          </cell>
          <cell r="E86">
            <v>69000</v>
          </cell>
        </row>
        <row r="87">
          <cell r="B87">
            <v>80</v>
          </cell>
          <cell r="C87" t="str">
            <v xml:space="preserve"> Menie Kayu</v>
          </cell>
          <cell r="D87" t="str">
            <v>Kg</v>
          </cell>
          <cell r="E87">
            <v>62400</v>
          </cell>
        </row>
        <row r="88">
          <cell r="B88">
            <v>81</v>
          </cell>
          <cell r="C88" t="str">
            <v xml:space="preserve"> Minyak Bekisting</v>
          </cell>
          <cell r="D88" t="str">
            <v>Ltr</v>
          </cell>
          <cell r="E88">
            <v>5250</v>
          </cell>
        </row>
        <row r="89">
          <cell r="B89">
            <v>82</v>
          </cell>
          <cell r="C89" t="str">
            <v xml:space="preserve"> Mortar Perekat Bata Ringan</v>
          </cell>
          <cell r="D89" t="str">
            <v>Kg</v>
          </cell>
          <cell r="E89">
            <v>3125</v>
          </cell>
        </row>
        <row r="90">
          <cell r="B90">
            <v>83</v>
          </cell>
          <cell r="C90" t="str">
            <v xml:space="preserve"> Mortar Siap Pakai</v>
          </cell>
          <cell r="D90" t="str">
            <v>Kg</v>
          </cell>
          <cell r="E90">
            <v>3625</v>
          </cell>
        </row>
        <row r="91">
          <cell r="B91">
            <v>84</v>
          </cell>
          <cell r="C91" t="str">
            <v xml:space="preserve"> Penjaga Jarak Bekisting/Spacer</v>
          </cell>
          <cell r="D91" t="str">
            <v>Buah</v>
          </cell>
          <cell r="E91">
            <v>17000</v>
          </cell>
        </row>
        <row r="92">
          <cell r="B92">
            <v>85</v>
          </cell>
          <cell r="C92" t="str">
            <v xml:space="preserve"> Tinner</v>
          </cell>
          <cell r="D92" t="str">
            <v>Ltr</v>
          </cell>
          <cell r="E92">
            <v>57942</v>
          </cell>
        </row>
        <row r="93">
          <cell r="B93">
            <v>86</v>
          </cell>
          <cell r="C93" t="str">
            <v xml:space="preserve"> Pengencer</v>
          </cell>
          <cell r="D93" t="str">
            <v>Ltr</v>
          </cell>
          <cell r="E93">
            <v>60000</v>
          </cell>
        </row>
        <row r="94">
          <cell r="B94">
            <v>87</v>
          </cell>
          <cell r="C94" t="str">
            <v xml:space="preserve"> Plywood 6mm</v>
          </cell>
          <cell r="D94" t="str">
            <v>Lbr</v>
          </cell>
          <cell r="E94">
            <v>133900</v>
          </cell>
        </row>
        <row r="95">
          <cell r="B95">
            <v>88</v>
          </cell>
          <cell r="C95" t="str">
            <v xml:space="preserve"> Plywood Tebal 4mm</v>
          </cell>
          <cell r="D95" t="str">
            <v>Lbr</v>
          </cell>
          <cell r="E95">
            <v>133900</v>
          </cell>
        </row>
        <row r="96">
          <cell r="B96">
            <v>89</v>
          </cell>
          <cell r="C96" t="str">
            <v xml:space="preserve"> Plywood Tebal 9mm</v>
          </cell>
          <cell r="D96" t="str">
            <v>Lbr</v>
          </cell>
          <cell r="E96">
            <v>126500</v>
          </cell>
        </row>
        <row r="97">
          <cell r="B97">
            <v>90</v>
          </cell>
          <cell r="C97" t="str">
            <v xml:space="preserve"> Plywood Tebal 12mm</v>
          </cell>
          <cell r="D97" t="str">
            <v>Lbr</v>
          </cell>
          <cell r="E97">
            <v>252000</v>
          </cell>
        </row>
        <row r="98">
          <cell r="B98">
            <v>91</v>
          </cell>
          <cell r="C98" t="str">
            <v xml:space="preserve"> Plywood Tebal 18mm</v>
          </cell>
          <cell r="D98" t="str">
            <v>Lbr</v>
          </cell>
          <cell r="E98">
            <v>374000.00000000006</v>
          </cell>
        </row>
        <row r="99">
          <cell r="B99">
            <v>92</v>
          </cell>
          <cell r="C99" t="str">
            <v xml:space="preserve"> Triplek 4mm</v>
          </cell>
          <cell r="D99" t="str">
            <v>Lbr</v>
          </cell>
          <cell r="E99">
            <v>133900</v>
          </cell>
        </row>
        <row r="100">
          <cell r="B100">
            <v>93</v>
          </cell>
          <cell r="C100" t="str">
            <v xml:space="preserve"> Hollow Galvanis 4x4 (Plafond)</v>
          </cell>
          <cell r="D100" t="str">
            <v>Btg</v>
          </cell>
          <cell r="E100">
            <v>54900</v>
          </cell>
        </row>
        <row r="101">
          <cell r="B101">
            <v>94</v>
          </cell>
          <cell r="C101" t="str">
            <v xml:space="preserve"> Hollow Galvanis 4x4 (Plafond)</v>
          </cell>
          <cell r="D101" t="str">
            <v>m1</v>
          </cell>
          <cell r="E101">
            <v>13725</v>
          </cell>
        </row>
        <row r="102">
          <cell r="B102">
            <v>95</v>
          </cell>
          <cell r="C102" t="str">
            <v xml:space="preserve"> Residu atau Ter</v>
          </cell>
          <cell r="D102" t="str">
            <v>Ltr</v>
          </cell>
          <cell r="E102">
            <v>13600</v>
          </cell>
        </row>
        <row r="103">
          <cell r="B103">
            <v>96</v>
          </cell>
          <cell r="C103" t="str">
            <v xml:space="preserve"> Sirtu</v>
          </cell>
          <cell r="D103" t="str">
            <v>m3</v>
          </cell>
          <cell r="E103">
            <v>324500</v>
          </cell>
        </row>
        <row r="104">
          <cell r="B104">
            <v>97</v>
          </cell>
          <cell r="C104" t="str">
            <v xml:space="preserve"> Plamur Kayu</v>
          </cell>
          <cell r="D104" t="str">
            <v>Kg</v>
          </cell>
          <cell r="E104">
            <v>54500</v>
          </cell>
        </row>
        <row r="105">
          <cell r="B105">
            <v>98</v>
          </cell>
          <cell r="C105" t="str">
            <v xml:space="preserve"> Tanah Liat (Lempung)</v>
          </cell>
          <cell r="D105" t="str">
            <v>m3</v>
          </cell>
          <cell r="E105">
            <v>145300</v>
          </cell>
        </row>
        <row r="106">
          <cell r="B106">
            <v>99</v>
          </cell>
          <cell r="C106" t="str">
            <v xml:space="preserve"> Tanah Timbunan</v>
          </cell>
          <cell r="D106" t="str">
            <v>m3</v>
          </cell>
          <cell r="E106">
            <v>80000</v>
          </cell>
        </row>
        <row r="107">
          <cell r="B107">
            <v>100</v>
          </cell>
          <cell r="C107" t="str">
            <v xml:space="preserve"> Soda Api</v>
          </cell>
          <cell r="D107" t="str">
            <v>Kg</v>
          </cell>
          <cell r="E107">
            <v>35200</v>
          </cell>
        </row>
        <row r="108">
          <cell r="B108">
            <v>101</v>
          </cell>
          <cell r="C108" t="str">
            <v xml:space="preserve"> Teak Oil</v>
          </cell>
          <cell r="D108" t="str">
            <v>Ltr</v>
          </cell>
          <cell r="E108">
            <v>85300</v>
          </cell>
        </row>
        <row r="109">
          <cell r="B109">
            <v>102</v>
          </cell>
          <cell r="C109" t="str">
            <v xml:space="preserve"> Politur</v>
          </cell>
          <cell r="D109" t="str">
            <v>Ltr</v>
          </cell>
          <cell r="E109">
            <v>71000</v>
          </cell>
        </row>
        <row r="110">
          <cell r="B110">
            <v>103</v>
          </cell>
          <cell r="C110" t="str">
            <v xml:space="preserve"> Politur Jadi</v>
          </cell>
          <cell r="D110" t="str">
            <v>Ltr</v>
          </cell>
          <cell r="E110">
            <v>78700</v>
          </cell>
        </row>
        <row r="111">
          <cell r="B111">
            <v>104</v>
          </cell>
          <cell r="C111" t="str">
            <v xml:space="preserve"> Vernis</v>
          </cell>
          <cell r="D111" t="str">
            <v>Ltr</v>
          </cell>
          <cell r="E111">
            <v>84800</v>
          </cell>
        </row>
        <row r="112">
          <cell r="B112">
            <v>105</v>
          </cell>
          <cell r="C112" t="str">
            <v xml:space="preserve"> Dempul</v>
          </cell>
          <cell r="D112" t="str">
            <v>Kg</v>
          </cell>
          <cell r="E112">
            <v>52600</v>
          </cell>
        </row>
        <row r="113">
          <cell r="B113">
            <v>106</v>
          </cell>
          <cell r="C113" t="str">
            <v xml:space="preserve"> Alang-alang</v>
          </cell>
          <cell r="D113" t="str">
            <v>Ikat</v>
          </cell>
          <cell r="E113">
            <v>21000</v>
          </cell>
        </row>
        <row r="114">
          <cell r="B114">
            <v>107</v>
          </cell>
          <cell r="C114" t="str">
            <v xml:space="preserve"> Wallpaper</v>
          </cell>
          <cell r="D114" t="str">
            <v>m2</v>
          </cell>
          <cell r="E114">
            <v>75500</v>
          </cell>
        </row>
        <row r="115">
          <cell r="B115">
            <v>108</v>
          </cell>
          <cell r="C115" t="str">
            <v xml:space="preserve"> Kanstin Uk. 10x20x40cm Beton f'c 20 MPa</v>
          </cell>
          <cell r="D115" t="str">
            <v>Buah</v>
          </cell>
          <cell r="E115">
            <v>54300</v>
          </cell>
        </row>
        <row r="116">
          <cell r="B116">
            <v>109</v>
          </cell>
          <cell r="C116" t="str">
            <v xml:space="preserve"> Kanstin Uk. 15x40x60cm Beton f'c 25 MPa</v>
          </cell>
          <cell r="D116" t="str">
            <v>Buah</v>
          </cell>
          <cell r="E116">
            <v>60900</v>
          </cell>
        </row>
        <row r="117">
          <cell r="B117">
            <v>110</v>
          </cell>
          <cell r="C117" t="str">
            <v>Cat Eksterior</v>
          </cell>
          <cell r="D117" t="str">
            <v>Kg</v>
          </cell>
          <cell r="E117">
            <v>135000</v>
          </cell>
        </row>
        <row r="118">
          <cell r="B118" t="str">
            <v/>
          </cell>
        </row>
        <row r="122">
          <cell r="B122" t="str">
            <v>No</v>
          </cell>
          <cell r="C122" t="str">
            <v>Uraian</v>
          </cell>
          <cell r="D122" t="str">
            <v>Satuan</v>
          </cell>
          <cell r="E122" t="str">
            <v>Harga</v>
          </cell>
        </row>
        <row r="123">
          <cell r="C123" t="str">
            <v xml:space="preserve"> HARGA BAHAN ARSITEKTURAL</v>
          </cell>
        </row>
        <row r="124">
          <cell r="B124">
            <v>111</v>
          </cell>
          <cell r="C124" t="str">
            <v xml:space="preserve"> Akrilik</v>
          </cell>
          <cell r="D124" t="str">
            <v>m2</v>
          </cell>
          <cell r="E124">
            <v>98200</v>
          </cell>
        </row>
        <row r="125">
          <cell r="B125">
            <v>112</v>
          </cell>
          <cell r="C125" t="str">
            <v xml:space="preserve"> Akustik Uk. 30x30cm</v>
          </cell>
          <cell r="D125" t="str">
            <v>Lbr</v>
          </cell>
          <cell r="E125">
            <v>21900</v>
          </cell>
        </row>
        <row r="126">
          <cell r="B126">
            <v>113</v>
          </cell>
          <cell r="C126" t="str">
            <v xml:space="preserve"> Akustik Uk. 30x60cm</v>
          </cell>
          <cell r="D126" t="str">
            <v>Lbr</v>
          </cell>
          <cell r="E126">
            <v>43800</v>
          </cell>
        </row>
        <row r="127">
          <cell r="B127">
            <v>114</v>
          </cell>
          <cell r="C127" t="str">
            <v xml:space="preserve"> Akustik Uk. 60x120cm</v>
          </cell>
          <cell r="D127" t="str">
            <v>Lbr</v>
          </cell>
          <cell r="E127">
            <v>98000</v>
          </cell>
        </row>
        <row r="128">
          <cell r="B128">
            <v>115</v>
          </cell>
          <cell r="C128" t="str">
            <v xml:space="preserve"> Alumunium Foil</v>
          </cell>
          <cell r="D128" t="str">
            <v>m2</v>
          </cell>
          <cell r="E128">
            <v>36780</v>
          </cell>
        </row>
        <row r="129">
          <cell r="B129">
            <v>116</v>
          </cell>
          <cell r="C129" t="str">
            <v xml:space="preserve"> Alumunium Foil Double Side</v>
          </cell>
          <cell r="D129" t="str">
            <v>m2</v>
          </cell>
          <cell r="E129">
            <v>36780</v>
          </cell>
        </row>
        <row r="130">
          <cell r="B130">
            <v>117</v>
          </cell>
          <cell r="C130" t="str">
            <v xml:space="preserve"> Aluminium Gelombang Uk. 95x180cm</v>
          </cell>
          <cell r="D130" t="str">
            <v>Lbr</v>
          </cell>
          <cell r="E130">
            <v>86900</v>
          </cell>
        </row>
        <row r="131">
          <cell r="B131">
            <v>118</v>
          </cell>
          <cell r="C131" t="str">
            <v xml:space="preserve"> Aluminium Spandrel 0.1m x 6m</v>
          </cell>
          <cell r="D131" t="str">
            <v>Lbr</v>
          </cell>
          <cell r="E131">
            <v>185000</v>
          </cell>
        </row>
        <row r="132">
          <cell r="B132">
            <v>119</v>
          </cell>
          <cell r="C132" t="str">
            <v xml:space="preserve"> Aluminium Strip</v>
          </cell>
          <cell r="D132" t="str">
            <v>m1</v>
          </cell>
          <cell r="E132">
            <v>13800</v>
          </cell>
        </row>
        <row r="133">
          <cell r="B133">
            <v>120</v>
          </cell>
          <cell r="C133" t="str">
            <v xml:space="preserve"> Asbes Gelombang</v>
          </cell>
          <cell r="D133" t="str">
            <v>Lbr</v>
          </cell>
          <cell r="E133">
            <v>68700</v>
          </cell>
        </row>
        <row r="134">
          <cell r="B134">
            <v>121</v>
          </cell>
          <cell r="C134" t="str">
            <v xml:space="preserve"> Atap Metal Berpasir</v>
          </cell>
          <cell r="D134" t="str">
            <v>m2</v>
          </cell>
          <cell r="E134">
            <v>95000</v>
          </cell>
        </row>
        <row r="135">
          <cell r="B135">
            <v>122</v>
          </cell>
          <cell r="C135" t="str">
            <v xml:space="preserve"> Atap Metal Menerus Tebal 0.4mm</v>
          </cell>
          <cell r="D135" t="str">
            <v>m2</v>
          </cell>
          <cell r="E135">
            <v>181000</v>
          </cell>
        </row>
        <row r="136">
          <cell r="B136">
            <v>123</v>
          </cell>
          <cell r="C136" t="str">
            <v xml:space="preserve"> Atap UPVC Uk. 86x1190cm</v>
          </cell>
          <cell r="D136" t="str">
            <v>Lbr</v>
          </cell>
          <cell r="E136">
            <v>2080000</v>
          </cell>
        </row>
        <row r="137">
          <cell r="B137">
            <v>124</v>
          </cell>
          <cell r="C137" t="str">
            <v xml:space="preserve"> Batu Paras</v>
          </cell>
          <cell r="D137" t="str">
            <v>m2</v>
          </cell>
          <cell r="E137">
            <v>436500</v>
          </cell>
        </row>
        <row r="138">
          <cell r="B138">
            <v>125</v>
          </cell>
          <cell r="C138" t="str">
            <v xml:space="preserve"> Banner Plastik 0.6x0.8 m2</v>
          </cell>
          <cell r="D138" t="str">
            <v>m2</v>
          </cell>
          <cell r="E138">
            <v>85000</v>
          </cell>
        </row>
        <row r="139">
          <cell r="B139">
            <v>126</v>
          </cell>
          <cell r="C139" t="str">
            <v xml:space="preserve"> Batu Tempel Hitam</v>
          </cell>
          <cell r="D139" t="str">
            <v>m2</v>
          </cell>
          <cell r="E139">
            <v>396000</v>
          </cell>
        </row>
        <row r="140">
          <cell r="B140">
            <v>127</v>
          </cell>
          <cell r="C140" t="str">
            <v xml:space="preserve"> Block Board Tebal 2x18mm</v>
          </cell>
          <cell r="D140" t="str">
            <v>m2</v>
          </cell>
          <cell r="E140">
            <v>280000</v>
          </cell>
        </row>
        <row r="141">
          <cell r="B141">
            <v>128</v>
          </cell>
          <cell r="C141" t="str">
            <v xml:space="preserve"> Bubuk Poles</v>
          </cell>
          <cell r="D141" t="str">
            <v>Kg</v>
          </cell>
          <cell r="E141">
            <v>12500</v>
          </cell>
        </row>
        <row r="142">
          <cell r="B142">
            <v>129</v>
          </cell>
          <cell r="C142" t="str">
            <v xml:space="preserve"> Bubung Setel Gelombang 92cm</v>
          </cell>
          <cell r="D142" t="str">
            <v>Lbr</v>
          </cell>
          <cell r="E142">
            <v>129200</v>
          </cell>
        </row>
        <row r="143">
          <cell r="B143">
            <v>130</v>
          </cell>
          <cell r="C143" t="str">
            <v xml:space="preserve"> Bubung Setel Gelombang 105cm</v>
          </cell>
          <cell r="D143" t="str">
            <v>Lbr</v>
          </cell>
          <cell r="E143">
            <v>129200</v>
          </cell>
        </row>
        <row r="144">
          <cell r="B144">
            <v>131</v>
          </cell>
          <cell r="C144" t="str">
            <v xml:space="preserve"> Bubung Setel Gelombang 108cm</v>
          </cell>
          <cell r="D144" t="str">
            <v>Lbr</v>
          </cell>
          <cell r="E144">
            <v>129200</v>
          </cell>
        </row>
        <row r="145">
          <cell r="B145">
            <v>132</v>
          </cell>
          <cell r="C145" t="str">
            <v xml:space="preserve"> Cutting Stiker</v>
          </cell>
          <cell r="D145" t="str">
            <v>Set</v>
          </cell>
          <cell r="E145">
            <v>250000</v>
          </cell>
        </row>
        <row r="146">
          <cell r="B146">
            <v>133</v>
          </cell>
          <cell r="C146" t="str">
            <v xml:space="preserve"> Cutting Stiker</v>
          </cell>
          <cell r="D146" t="str">
            <v>m2</v>
          </cell>
          <cell r="E146">
            <v>250000</v>
          </cell>
        </row>
        <row r="147">
          <cell r="B147">
            <v>134</v>
          </cell>
          <cell r="C147" t="str">
            <v xml:space="preserve"> Cairan Primer</v>
          </cell>
          <cell r="D147" t="str">
            <v>Kg</v>
          </cell>
          <cell r="E147">
            <v>60000</v>
          </cell>
        </row>
        <row r="148">
          <cell r="B148">
            <v>135</v>
          </cell>
          <cell r="C148" t="str">
            <v xml:space="preserve"> Formika Uk. 120x240cm</v>
          </cell>
          <cell r="D148" t="str">
            <v>Lbr</v>
          </cell>
          <cell r="E148">
            <v>462000</v>
          </cell>
        </row>
        <row r="149">
          <cell r="B149">
            <v>136</v>
          </cell>
          <cell r="C149" t="str">
            <v xml:space="preserve"> Engineering Wood</v>
          </cell>
          <cell r="D149" t="str">
            <v>m2</v>
          </cell>
          <cell r="E149">
            <v>330000</v>
          </cell>
        </row>
        <row r="150">
          <cell r="B150">
            <v>137</v>
          </cell>
          <cell r="C150" t="str">
            <v xml:space="preserve"> Genteng Aspal Uk. 0.8x1m</v>
          </cell>
          <cell r="D150" t="str">
            <v>Buah</v>
          </cell>
          <cell r="E150">
            <v>113600</v>
          </cell>
        </row>
        <row r="151">
          <cell r="B151">
            <v>138</v>
          </cell>
          <cell r="C151" t="str">
            <v xml:space="preserve"> Genteng Beton</v>
          </cell>
          <cell r="D151" t="str">
            <v>Buah</v>
          </cell>
          <cell r="E151">
            <v>5300</v>
          </cell>
        </row>
        <row r="152">
          <cell r="B152">
            <v>139</v>
          </cell>
          <cell r="C152" t="str">
            <v xml:space="preserve"> Genteng Bubung</v>
          </cell>
          <cell r="D152" t="str">
            <v>Buah</v>
          </cell>
          <cell r="E152">
            <v>5300</v>
          </cell>
        </row>
        <row r="153">
          <cell r="B153">
            <v>140</v>
          </cell>
          <cell r="C153" t="str">
            <v xml:space="preserve"> Genteng Kodok</v>
          </cell>
          <cell r="D153" t="str">
            <v>Buah</v>
          </cell>
          <cell r="E153">
            <v>14600</v>
          </cell>
        </row>
        <row r="154">
          <cell r="B154">
            <v>141</v>
          </cell>
          <cell r="C154" t="str">
            <v xml:space="preserve"> Genteng Palentong</v>
          </cell>
          <cell r="D154" t="str">
            <v>Buah</v>
          </cell>
          <cell r="E154">
            <v>18200</v>
          </cell>
        </row>
        <row r="155">
          <cell r="B155">
            <v>142</v>
          </cell>
          <cell r="C155" t="str">
            <v xml:space="preserve"> Genteng Palentong Besar (Morando)</v>
          </cell>
          <cell r="D155" t="str">
            <v>Buah</v>
          </cell>
          <cell r="E155">
            <v>27100</v>
          </cell>
        </row>
        <row r="156">
          <cell r="B156">
            <v>143</v>
          </cell>
          <cell r="C156" t="str">
            <v xml:space="preserve"> Glasswool Tebal 8cm</v>
          </cell>
          <cell r="D156" t="str">
            <v>m2</v>
          </cell>
          <cell r="E156">
            <v>111750</v>
          </cell>
        </row>
        <row r="157">
          <cell r="B157">
            <v>144</v>
          </cell>
          <cell r="C157" t="str">
            <v xml:space="preserve"> GRC Pelat. t=4mm. Uk 122x244cm</v>
          </cell>
          <cell r="D157" t="str">
            <v>Lbr</v>
          </cell>
          <cell r="E157">
            <v>90000</v>
          </cell>
        </row>
        <row r="158">
          <cell r="B158">
            <v>145</v>
          </cell>
          <cell r="C158" t="str">
            <v xml:space="preserve"> HB-10</v>
          </cell>
          <cell r="D158" t="str">
            <v>Buah</v>
          </cell>
          <cell r="E158">
            <v>6250</v>
          </cell>
        </row>
        <row r="159">
          <cell r="B159">
            <v>146</v>
          </cell>
          <cell r="C159" t="str">
            <v xml:space="preserve"> HB-15</v>
          </cell>
          <cell r="D159" t="str">
            <v>Buah</v>
          </cell>
          <cell r="E159">
            <v>7500</v>
          </cell>
        </row>
        <row r="160">
          <cell r="B160">
            <v>147</v>
          </cell>
          <cell r="C160" t="str">
            <v xml:space="preserve"> HB-20</v>
          </cell>
          <cell r="D160" t="str">
            <v>Buah</v>
          </cell>
          <cell r="E160">
            <v>10000</v>
          </cell>
        </row>
        <row r="161">
          <cell r="B161">
            <v>148</v>
          </cell>
          <cell r="C161" t="str">
            <v xml:space="preserve"> Jendela Nako (Rangka + Kaca 5mm. Lebar 15cm)</v>
          </cell>
          <cell r="D161" t="str">
            <v>Buah</v>
          </cell>
          <cell r="E161">
            <v>255000</v>
          </cell>
        </row>
        <row r="162">
          <cell r="B162">
            <v>149</v>
          </cell>
          <cell r="C162" t="str">
            <v xml:space="preserve"> Jendela Nako Rangka Aluminium (Rangka + Kaca 5mm)</v>
          </cell>
          <cell r="D162" t="str">
            <v>m2</v>
          </cell>
          <cell r="E162">
            <v>1264705.8823529412</v>
          </cell>
        </row>
        <row r="163">
          <cell r="B163">
            <v>150</v>
          </cell>
          <cell r="C163" t="str">
            <v xml:space="preserve"> Karpet</v>
          </cell>
          <cell r="D163" t="str">
            <v>m2</v>
          </cell>
          <cell r="E163">
            <v>242100</v>
          </cell>
        </row>
        <row r="164">
          <cell r="B164">
            <v>151</v>
          </cell>
          <cell r="C164" t="str">
            <v xml:space="preserve"> Keramik Artistik Uk. 8x8cm</v>
          </cell>
          <cell r="D164" t="str">
            <v>Buah</v>
          </cell>
          <cell r="E164">
            <v>2880</v>
          </cell>
        </row>
        <row r="165">
          <cell r="B165">
            <v>152</v>
          </cell>
          <cell r="C165" t="str">
            <v xml:space="preserve"> Keramik Artistik Uk. 10x10cm</v>
          </cell>
          <cell r="D165" t="str">
            <v>Buah</v>
          </cell>
          <cell r="E165">
            <v>4500.0000000000009</v>
          </cell>
        </row>
        <row r="166">
          <cell r="B166">
            <v>153</v>
          </cell>
          <cell r="C166" t="str">
            <v xml:space="preserve"> Keramik Artistik Uk. 10x20cm</v>
          </cell>
          <cell r="D166" t="str">
            <v>Buah</v>
          </cell>
          <cell r="E166">
            <v>5300</v>
          </cell>
        </row>
        <row r="167">
          <cell r="B167">
            <v>154</v>
          </cell>
          <cell r="C167" t="str">
            <v xml:space="preserve"> Keramik Artistik Uk. 20x20cm</v>
          </cell>
          <cell r="D167" t="str">
            <v>Buah</v>
          </cell>
          <cell r="E167">
            <v>18000.000000000004</v>
          </cell>
        </row>
        <row r="168">
          <cell r="B168">
            <v>155</v>
          </cell>
          <cell r="C168" t="str">
            <v xml:space="preserve"> Keramik Artistik Uk. 30x30cm</v>
          </cell>
          <cell r="D168" t="str">
            <v>Buah</v>
          </cell>
          <cell r="E168">
            <v>40500</v>
          </cell>
        </row>
        <row r="169">
          <cell r="B169">
            <v>156</v>
          </cell>
          <cell r="C169" t="str">
            <v xml:space="preserve"> Keramik Artistik Uk. 40x40cm</v>
          </cell>
          <cell r="D169" t="str">
            <v>Buah</v>
          </cell>
          <cell r="E169">
            <v>72000.000000000015</v>
          </cell>
        </row>
        <row r="170">
          <cell r="B170">
            <v>157</v>
          </cell>
          <cell r="C170" t="str">
            <v xml:space="preserve"> Keramik Uk. 10x20cm</v>
          </cell>
          <cell r="D170" t="str">
            <v>Buah</v>
          </cell>
          <cell r="E170">
            <v>3000</v>
          </cell>
        </row>
        <row r="171">
          <cell r="B171">
            <v>158</v>
          </cell>
          <cell r="C171" t="str">
            <v xml:space="preserve"> Keramik Uk. 20x20cm</v>
          </cell>
          <cell r="D171" t="str">
            <v>Buah</v>
          </cell>
          <cell r="E171">
            <v>3408.0000000000005</v>
          </cell>
        </row>
        <row r="172">
          <cell r="B172">
            <v>159</v>
          </cell>
          <cell r="C172" t="str">
            <v xml:space="preserve"> Keramik Uk. 30x30cm</v>
          </cell>
          <cell r="D172" t="str">
            <v>Buah</v>
          </cell>
          <cell r="E172">
            <v>14040</v>
          </cell>
        </row>
        <row r="173">
          <cell r="B173">
            <v>160</v>
          </cell>
          <cell r="C173" t="str">
            <v xml:space="preserve"> Keramik Uk. 40x40cm</v>
          </cell>
          <cell r="D173" t="str">
            <v>Buah</v>
          </cell>
          <cell r="E173">
            <v>24960.000000000004</v>
          </cell>
        </row>
        <row r="174">
          <cell r="B174">
            <v>161</v>
          </cell>
          <cell r="C174" t="str">
            <v xml:space="preserve"> Lantai UPVC Decking</v>
          </cell>
          <cell r="D174" t="str">
            <v>m2</v>
          </cell>
          <cell r="E174">
            <v>180000</v>
          </cell>
        </row>
        <row r="175">
          <cell r="B175">
            <v>162</v>
          </cell>
          <cell r="C175" t="str">
            <v xml:space="preserve"> List kayu 2x4cm</v>
          </cell>
          <cell r="D175" t="str">
            <v>m3</v>
          </cell>
          <cell r="E175">
            <v>2422700</v>
          </cell>
        </row>
        <row r="176">
          <cell r="B176">
            <v>163</v>
          </cell>
          <cell r="C176" t="str">
            <v xml:space="preserve"> List Kayu Profil</v>
          </cell>
          <cell r="D176" t="str">
            <v>m1</v>
          </cell>
          <cell r="E176">
            <v>48500</v>
          </cell>
        </row>
        <row r="177">
          <cell r="B177">
            <v>164</v>
          </cell>
          <cell r="C177" t="str">
            <v xml:space="preserve"> List Gypsum</v>
          </cell>
          <cell r="D177" t="str">
            <v>m1</v>
          </cell>
          <cell r="E177">
            <v>22600</v>
          </cell>
        </row>
        <row r="178">
          <cell r="B178">
            <v>165</v>
          </cell>
          <cell r="C178" t="str">
            <v xml:space="preserve"> Marmer Uk. 100x100cm</v>
          </cell>
          <cell r="D178" t="str">
            <v>Buah</v>
          </cell>
          <cell r="E178">
            <v>1750000</v>
          </cell>
        </row>
        <row r="179">
          <cell r="B179">
            <v>166</v>
          </cell>
          <cell r="C179" t="str">
            <v xml:space="preserve"> Marmer Graphir Uk. 10x10cm</v>
          </cell>
          <cell r="D179" t="str">
            <v>Buah</v>
          </cell>
          <cell r="E179">
            <v>250000</v>
          </cell>
        </row>
        <row r="180">
          <cell r="B180">
            <v>167</v>
          </cell>
          <cell r="C180" t="str">
            <v xml:space="preserve"> Marmer Graphir Uk. 12x12cm</v>
          </cell>
          <cell r="D180" t="str">
            <v>Buah</v>
          </cell>
          <cell r="E180">
            <v>350000</v>
          </cell>
        </row>
        <row r="181">
          <cell r="B181">
            <v>168</v>
          </cell>
          <cell r="C181" t="str">
            <v xml:space="preserve"> Material Insulasi Foam</v>
          </cell>
          <cell r="D181" t="str">
            <v>m2</v>
          </cell>
          <cell r="E181">
            <v>90000</v>
          </cell>
        </row>
        <row r="182">
          <cell r="B182">
            <v>169</v>
          </cell>
          <cell r="C182" t="str">
            <v xml:space="preserve"> Melamic</v>
          </cell>
          <cell r="D182" t="str">
            <v>Kg</v>
          </cell>
          <cell r="E182">
            <v>143125</v>
          </cell>
        </row>
        <row r="183">
          <cell r="B183">
            <v>170</v>
          </cell>
          <cell r="C183" t="str">
            <v xml:space="preserve"> Nok Genteng Aspal</v>
          </cell>
          <cell r="D183" t="str">
            <v>Buah</v>
          </cell>
          <cell r="E183">
            <v>40000</v>
          </cell>
        </row>
        <row r="184">
          <cell r="B184">
            <v>171</v>
          </cell>
          <cell r="C184" t="str">
            <v xml:space="preserve"> Nok Genteng Beton</v>
          </cell>
          <cell r="D184" t="str">
            <v>Buah</v>
          </cell>
          <cell r="E184">
            <v>45000</v>
          </cell>
        </row>
        <row r="185">
          <cell r="B185">
            <v>172</v>
          </cell>
          <cell r="C185" t="str">
            <v xml:space="preserve"> Nok Genteng Metal Panjang 100cm</v>
          </cell>
          <cell r="D185" t="str">
            <v>Buah</v>
          </cell>
          <cell r="E185">
            <v>110000</v>
          </cell>
        </row>
        <row r="186">
          <cell r="B186">
            <v>173</v>
          </cell>
          <cell r="C186" t="str">
            <v xml:space="preserve"> Nok Paten 92cm</v>
          </cell>
          <cell r="D186" t="str">
            <v>Lbr</v>
          </cell>
          <cell r="E186">
            <v>105000</v>
          </cell>
        </row>
        <row r="187">
          <cell r="B187">
            <v>174</v>
          </cell>
          <cell r="C187" t="str">
            <v xml:space="preserve"> Nok Paten 105cm</v>
          </cell>
          <cell r="D187" t="str">
            <v>Lbr</v>
          </cell>
          <cell r="E187">
            <v>143750</v>
          </cell>
        </row>
        <row r="188">
          <cell r="B188">
            <v>175</v>
          </cell>
          <cell r="C188" t="str">
            <v xml:space="preserve"> Nok Paten 108cm</v>
          </cell>
          <cell r="D188" t="str">
            <v>Lbr</v>
          </cell>
          <cell r="E188">
            <v>162500</v>
          </cell>
        </row>
        <row r="189">
          <cell r="B189">
            <v>176</v>
          </cell>
          <cell r="C189" t="str">
            <v xml:space="preserve"> Nok Setel rata 92cm</v>
          </cell>
          <cell r="D189" t="str">
            <v>Lbr</v>
          </cell>
          <cell r="E189">
            <v>125000</v>
          </cell>
        </row>
        <row r="190">
          <cell r="B190">
            <v>177</v>
          </cell>
          <cell r="C190" t="str">
            <v xml:space="preserve"> Nok Setel Rata 105cm</v>
          </cell>
          <cell r="D190" t="str">
            <v>Lbr</v>
          </cell>
          <cell r="E190">
            <v>150000</v>
          </cell>
        </row>
        <row r="191">
          <cell r="B191">
            <v>178</v>
          </cell>
          <cell r="C191" t="str">
            <v xml:space="preserve"> Nok Setel Rata 108cm</v>
          </cell>
          <cell r="D191" t="str">
            <v>Lbr</v>
          </cell>
          <cell r="E191">
            <v>181250</v>
          </cell>
        </row>
        <row r="192">
          <cell r="B192">
            <v>179</v>
          </cell>
          <cell r="C192" t="str">
            <v xml:space="preserve"> Nok Standar</v>
          </cell>
          <cell r="D192" t="str">
            <v>Buah</v>
          </cell>
          <cell r="E192">
            <v>45400</v>
          </cell>
        </row>
        <row r="193">
          <cell r="B193">
            <v>180</v>
          </cell>
          <cell r="C193" t="str">
            <v xml:space="preserve"> Nok Standar</v>
          </cell>
          <cell r="D193" t="str">
            <v>Lbr</v>
          </cell>
          <cell r="E193">
            <v>45400</v>
          </cell>
        </row>
        <row r="194">
          <cell r="B194">
            <v>181</v>
          </cell>
          <cell r="C194" t="str">
            <v xml:space="preserve"> Parquet Kayu</v>
          </cell>
          <cell r="D194" t="str">
            <v>m2</v>
          </cell>
          <cell r="E194">
            <v>625800</v>
          </cell>
        </row>
        <row r="195">
          <cell r="B195">
            <v>182</v>
          </cell>
          <cell r="C195" t="str">
            <v xml:space="preserve"> Paving Block Tebal 6cm f'c 20 MPa</v>
          </cell>
          <cell r="D195" t="str">
            <v>m2</v>
          </cell>
          <cell r="E195">
            <v>119300</v>
          </cell>
        </row>
        <row r="196">
          <cell r="B196">
            <v>183</v>
          </cell>
          <cell r="C196" t="str">
            <v xml:space="preserve"> Paving Block Tebal 6cm f'c 25 MPa</v>
          </cell>
          <cell r="D196" t="str">
            <v>m2</v>
          </cell>
          <cell r="E196">
            <v>161700</v>
          </cell>
        </row>
        <row r="197">
          <cell r="B197">
            <v>184</v>
          </cell>
          <cell r="C197" t="str">
            <v xml:space="preserve"> Paving Block Tebal 8cm f'c 20 MPa</v>
          </cell>
          <cell r="D197" t="str">
            <v>m2</v>
          </cell>
          <cell r="E197">
            <v>151300</v>
          </cell>
        </row>
        <row r="198">
          <cell r="B198">
            <v>185</v>
          </cell>
          <cell r="C198" t="str">
            <v xml:space="preserve"> Paving Block Tebal 8cm f'c 25 MPa</v>
          </cell>
          <cell r="D198" t="str">
            <v>m2</v>
          </cell>
          <cell r="E198">
            <v>280000</v>
          </cell>
        </row>
        <row r="199">
          <cell r="B199">
            <v>186</v>
          </cell>
          <cell r="C199" t="str">
            <v xml:space="preserve"> Pen Akrilik dan Baut</v>
          </cell>
          <cell r="D199" t="str">
            <v>Buah</v>
          </cell>
          <cell r="E199">
            <v>25000</v>
          </cell>
        </row>
        <row r="200">
          <cell r="B200">
            <v>187</v>
          </cell>
          <cell r="C200" t="str">
            <v xml:space="preserve"> Pintu Double Teakwood Rangka Kayu</v>
          </cell>
          <cell r="D200" t="str">
            <v>m2</v>
          </cell>
          <cell r="E200">
            <v>600000</v>
          </cell>
        </row>
        <row r="201">
          <cell r="B201">
            <v>188</v>
          </cell>
          <cell r="C201" t="str">
            <v xml:space="preserve"> Pintu Lipat</v>
          </cell>
          <cell r="D201" t="str">
            <v>m2</v>
          </cell>
          <cell r="E201">
            <v>1300000</v>
          </cell>
        </row>
        <row r="202">
          <cell r="B202">
            <v>189</v>
          </cell>
          <cell r="C202" t="str">
            <v xml:space="preserve"> Plint Homogeneous Tile Uk. 10 sd 15cm x 30cm</v>
          </cell>
          <cell r="D202" t="str">
            <v>Buah</v>
          </cell>
          <cell r="E202">
            <v>18001.800180018003</v>
          </cell>
        </row>
        <row r="203">
          <cell r="B203">
            <v>190</v>
          </cell>
          <cell r="C203" t="str">
            <v xml:space="preserve"> Plint Homogeneous Tile Uk. 10 sd 15cm x 40cm</v>
          </cell>
          <cell r="D203" t="str">
            <v>Buah</v>
          </cell>
          <cell r="E203">
            <v>21333.333333333332</v>
          </cell>
        </row>
        <row r="204">
          <cell r="B204">
            <v>191</v>
          </cell>
          <cell r="C204" t="str">
            <v xml:space="preserve"> Plint Homogeneous Tile Uk. 10 sd 15cm x 60cm</v>
          </cell>
          <cell r="D204" t="str">
            <v>Buah</v>
          </cell>
          <cell r="E204">
            <v>35971.223021582737</v>
          </cell>
        </row>
        <row r="205">
          <cell r="B205">
            <v>192</v>
          </cell>
          <cell r="C205" t="str">
            <v xml:space="preserve"> Plint Internal Cove</v>
          </cell>
          <cell r="D205" t="str">
            <v>Buah</v>
          </cell>
          <cell r="E205">
            <v>50000</v>
          </cell>
        </row>
        <row r="206">
          <cell r="B206">
            <v>193</v>
          </cell>
          <cell r="C206" t="str">
            <v xml:space="preserve"> Plint Keramik Uk. 20cm</v>
          </cell>
          <cell r="D206" t="str">
            <v>Buah</v>
          </cell>
          <cell r="E206">
            <v>8500</v>
          </cell>
        </row>
        <row r="207">
          <cell r="B207">
            <v>194</v>
          </cell>
          <cell r="C207" t="str">
            <v xml:space="preserve"> Plint Keramik Uk. 30cm</v>
          </cell>
          <cell r="D207" t="str">
            <v>Buah</v>
          </cell>
          <cell r="E207">
            <v>8500</v>
          </cell>
        </row>
        <row r="208">
          <cell r="B208">
            <v>195</v>
          </cell>
          <cell r="C208" t="str">
            <v xml:space="preserve"> Plint Keramik Uk. 40cm</v>
          </cell>
          <cell r="D208" t="str">
            <v>Buah</v>
          </cell>
          <cell r="E208">
            <v>9500</v>
          </cell>
        </row>
        <row r="209">
          <cell r="B209">
            <v>196</v>
          </cell>
          <cell r="C209" t="str">
            <v xml:space="preserve"> Plint Keramik Uk. 60cm</v>
          </cell>
          <cell r="D209" t="str">
            <v>Buah</v>
          </cell>
          <cell r="E209">
            <v>11000</v>
          </cell>
        </row>
        <row r="210">
          <cell r="B210">
            <v>197</v>
          </cell>
          <cell r="C210" t="str">
            <v xml:space="preserve"> Plint Teralux Marmer Uk. 30cm</v>
          </cell>
          <cell r="D210" t="str">
            <v>Buah</v>
          </cell>
          <cell r="E210">
            <v>13501.350135013503</v>
          </cell>
        </row>
        <row r="211">
          <cell r="B211">
            <v>198</v>
          </cell>
          <cell r="C211" t="str">
            <v xml:space="preserve"> Plint Teralux Marmer Uk. 40cm</v>
          </cell>
          <cell r="D211" t="str">
            <v>Buah</v>
          </cell>
          <cell r="E211">
            <v>16000</v>
          </cell>
        </row>
        <row r="212">
          <cell r="B212">
            <v>199</v>
          </cell>
          <cell r="C212" t="str">
            <v xml:space="preserve"> Plint Teralux Marmer Uk. 60cm</v>
          </cell>
          <cell r="D212" t="str">
            <v>Buah</v>
          </cell>
          <cell r="E212">
            <v>26978.417266187051</v>
          </cell>
        </row>
        <row r="213">
          <cell r="B213">
            <v>200</v>
          </cell>
          <cell r="C213" t="str">
            <v xml:space="preserve"> Plint Ubin Granit Uk. 30cm</v>
          </cell>
          <cell r="D213" t="str">
            <v>Buah</v>
          </cell>
          <cell r="E213">
            <v>10250</v>
          </cell>
        </row>
        <row r="214">
          <cell r="B214">
            <v>201</v>
          </cell>
          <cell r="C214" t="str">
            <v xml:space="preserve"> Plint Ubin Granit Uk. 40cm</v>
          </cell>
          <cell r="D214" t="str">
            <v>Buah</v>
          </cell>
          <cell r="E214">
            <v>16750</v>
          </cell>
        </row>
        <row r="215">
          <cell r="B215">
            <v>202</v>
          </cell>
          <cell r="C215" t="str">
            <v xml:space="preserve"> Plint Ubin Granit Uk. 60cm</v>
          </cell>
          <cell r="D215" t="str">
            <v>Buah</v>
          </cell>
          <cell r="E215">
            <v>35750</v>
          </cell>
        </row>
        <row r="216">
          <cell r="B216">
            <v>203</v>
          </cell>
          <cell r="C216" t="str">
            <v xml:space="preserve"> Plint Ubin PC Abu-abu Uk. 20cm</v>
          </cell>
          <cell r="D216" t="str">
            <v>Buah</v>
          </cell>
          <cell r="E216">
            <v>3125</v>
          </cell>
        </row>
        <row r="217">
          <cell r="B217">
            <v>204</v>
          </cell>
          <cell r="C217" t="str">
            <v xml:space="preserve"> Plint Ubin PC Abu-abu Uk. 30cm</v>
          </cell>
          <cell r="D217" t="str">
            <v>Buah</v>
          </cell>
          <cell r="E217">
            <v>7750</v>
          </cell>
        </row>
        <row r="218">
          <cell r="B218">
            <v>205</v>
          </cell>
          <cell r="C218" t="str">
            <v xml:space="preserve"> Plint Ubin PC Abu-abu Uk. 40cm</v>
          </cell>
          <cell r="D218" t="str">
            <v>Buah</v>
          </cell>
          <cell r="E218">
            <v>13000</v>
          </cell>
        </row>
        <row r="219">
          <cell r="B219">
            <v>206</v>
          </cell>
          <cell r="C219" t="str">
            <v xml:space="preserve"> Plint Ubin PC Abu-abu Uk. 60cm</v>
          </cell>
          <cell r="D219" t="str">
            <v>Buah</v>
          </cell>
          <cell r="E219">
            <v>33250</v>
          </cell>
        </row>
        <row r="220">
          <cell r="B220">
            <v>207</v>
          </cell>
          <cell r="C220" t="str">
            <v xml:space="preserve"> Plint Ubin Teraso Uk. 30cm</v>
          </cell>
          <cell r="D220" t="str">
            <v>Buah</v>
          </cell>
          <cell r="E220">
            <v>9000</v>
          </cell>
        </row>
        <row r="221">
          <cell r="B221">
            <v>208</v>
          </cell>
          <cell r="C221" t="str">
            <v xml:space="preserve"> Plint Ubin Teraso Uk. 40cm</v>
          </cell>
          <cell r="D221" t="str">
            <v>Buah</v>
          </cell>
          <cell r="E221">
            <v>14250</v>
          </cell>
        </row>
        <row r="222">
          <cell r="B222">
            <v>209</v>
          </cell>
          <cell r="C222" t="str">
            <v xml:space="preserve"> Profil Alum ”T”</v>
          </cell>
          <cell r="D222" t="str">
            <v>m1</v>
          </cell>
          <cell r="E222">
            <v>24600</v>
          </cell>
        </row>
        <row r="223">
          <cell r="B223">
            <v>210</v>
          </cell>
          <cell r="C223" t="str">
            <v xml:space="preserve"> Ubin Abu-abu Uk. 20x20cm</v>
          </cell>
          <cell r="D223" t="str">
            <v>Buah</v>
          </cell>
          <cell r="E223">
            <v>3125</v>
          </cell>
        </row>
        <row r="224">
          <cell r="B224">
            <v>211</v>
          </cell>
          <cell r="C224" t="str">
            <v xml:space="preserve"> Ubin Abu-abu Uk. 30x30cm</v>
          </cell>
          <cell r="D224" t="str">
            <v>Buah</v>
          </cell>
          <cell r="E224">
            <v>7750</v>
          </cell>
        </row>
        <row r="225">
          <cell r="B225">
            <v>212</v>
          </cell>
          <cell r="C225" t="str">
            <v xml:space="preserve"> Ubin Abu-abu Uk. 40x40cm</v>
          </cell>
          <cell r="D225" t="str">
            <v>Buah</v>
          </cell>
          <cell r="E225">
            <v>13000</v>
          </cell>
        </row>
        <row r="226">
          <cell r="B226">
            <v>213</v>
          </cell>
          <cell r="C226" t="str">
            <v xml:space="preserve"> Ubin Abu-abu Uk. 60x60cm</v>
          </cell>
          <cell r="D226" t="str">
            <v>Buah</v>
          </cell>
          <cell r="E226">
            <v>33250</v>
          </cell>
        </row>
        <row r="227">
          <cell r="B227">
            <v>214</v>
          </cell>
          <cell r="C227" t="str">
            <v xml:space="preserve"> Ubin Granit Uk. 30x30cm</v>
          </cell>
          <cell r="D227" t="str">
            <v>Buah</v>
          </cell>
          <cell r="E227">
            <v>10250</v>
          </cell>
        </row>
        <row r="228">
          <cell r="B228">
            <v>215</v>
          </cell>
          <cell r="C228" t="str">
            <v xml:space="preserve"> Ubin Granit Uk. 40x40cm</v>
          </cell>
          <cell r="D228" t="str">
            <v>Buah</v>
          </cell>
          <cell r="E228">
            <v>16750</v>
          </cell>
        </row>
        <row r="229">
          <cell r="B229">
            <v>216</v>
          </cell>
          <cell r="C229" t="str">
            <v xml:space="preserve"> Ubin Granit Uk. 60x60cm</v>
          </cell>
          <cell r="D229" t="str">
            <v>Buah</v>
          </cell>
          <cell r="E229">
            <v>35750</v>
          </cell>
        </row>
        <row r="230">
          <cell r="B230">
            <v>217</v>
          </cell>
          <cell r="C230" t="str">
            <v xml:space="preserve"> Ubin Warna Uk. 20x20cm</v>
          </cell>
          <cell r="D230" t="str">
            <v>Buah</v>
          </cell>
          <cell r="E230">
            <v>5625</v>
          </cell>
        </row>
        <row r="231">
          <cell r="B231">
            <v>218</v>
          </cell>
          <cell r="C231" t="str">
            <v xml:space="preserve"> Ubin Warna Uk. 30x30cm</v>
          </cell>
          <cell r="D231" t="str">
            <v>Buah</v>
          </cell>
          <cell r="E231">
            <v>10250</v>
          </cell>
        </row>
        <row r="232">
          <cell r="B232">
            <v>219</v>
          </cell>
          <cell r="C232" t="str">
            <v xml:space="preserve"> Ubin Warna Uk. 40x40cm</v>
          </cell>
          <cell r="D232" t="str">
            <v>Buah</v>
          </cell>
          <cell r="E232">
            <v>15500</v>
          </cell>
        </row>
        <row r="233">
          <cell r="B233">
            <v>220</v>
          </cell>
          <cell r="C233" t="str">
            <v xml:space="preserve"> Ubin Warna Uk. 60x60cm</v>
          </cell>
          <cell r="D233" t="str">
            <v>Buah</v>
          </cell>
          <cell r="E233">
            <v>35750</v>
          </cell>
        </row>
        <row r="234">
          <cell r="B234">
            <v>221</v>
          </cell>
          <cell r="C234" t="str">
            <v xml:space="preserve"> Plint Ubin Warna Uk. 20cm</v>
          </cell>
          <cell r="D234" t="str">
            <v>Buah</v>
          </cell>
          <cell r="E234">
            <v>5625</v>
          </cell>
        </row>
        <row r="235">
          <cell r="B235">
            <v>222</v>
          </cell>
          <cell r="C235" t="str">
            <v xml:space="preserve"> Plint Ubin Warna Uk. 30cm</v>
          </cell>
          <cell r="D235" t="str">
            <v>Buah</v>
          </cell>
          <cell r="E235">
            <v>10250</v>
          </cell>
        </row>
        <row r="236">
          <cell r="B236">
            <v>223</v>
          </cell>
          <cell r="C236" t="str">
            <v xml:space="preserve"> Plint Ubin Warna Uk. 40cm</v>
          </cell>
          <cell r="D236" t="str">
            <v>Buah</v>
          </cell>
          <cell r="E236">
            <v>15500</v>
          </cell>
        </row>
        <row r="237">
          <cell r="B237">
            <v>224</v>
          </cell>
          <cell r="C237" t="str">
            <v xml:space="preserve"> Plint Ubin Warna Uk. 60cm</v>
          </cell>
          <cell r="D237" t="str">
            <v>Buah</v>
          </cell>
          <cell r="E237">
            <v>35750</v>
          </cell>
        </row>
        <row r="238">
          <cell r="B238">
            <v>225</v>
          </cell>
          <cell r="C238" t="str">
            <v xml:space="preserve"> Ubin Porselen 20x20cm</v>
          </cell>
          <cell r="D238" t="str">
            <v>Buah</v>
          </cell>
          <cell r="E238">
            <v>10250</v>
          </cell>
        </row>
        <row r="239">
          <cell r="B239">
            <v>226</v>
          </cell>
          <cell r="C239" t="str">
            <v xml:space="preserve"> Ubin Teralux Kerang Uk. 30cm</v>
          </cell>
          <cell r="D239" t="str">
            <v>Buah</v>
          </cell>
          <cell r="E239">
            <v>14000</v>
          </cell>
        </row>
        <row r="240">
          <cell r="B240">
            <v>227</v>
          </cell>
          <cell r="C240" t="str">
            <v xml:space="preserve"> Ubin Teralux Kerang Uk. 40cm</v>
          </cell>
          <cell r="D240" t="str">
            <v>Buah</v>
          </cell>
          <cell r="E240">
            <v>19250</v>
          </cell>
        </row>
        <row r="241">
          <cell r="B241">
            <v>228</v>
          </cell>
          <cell r="C241" t="str">
            <v xml:space="preserve"> Ubin Teralux Kerang Uk. 60cm</v>
          </cell>
          <cell r="D241" t="str">
            <v>Buah</v>
          </cell>
          <cell r="E241">
            <v>39500</v>
          </cell>
        </row>
        <row r="242">
          <cell r="B242">
            <v>229</v>
          </cell>
          <cell r="C242" t="str">
            <v xml:space="preserve"> Ubin Teralux Marmer Uk. 30x30cm</v>
          </cell>
          <cell r="D242" t="str">
            <v>Buah</v>
          </cell>
          <cell r="E242">
            <v>14000</v>
          </cell>
        </row>
        <row r="243">
          <cell r="B243">
            <v>230</v>
          </cell>
          <cell r="C243" t="str">
            <v xml:space="preserve"> Ubin Teralux Marmer Uk. 40x40cm</v>
          </cell>
          <cell r="D243" t="str">
            <v>Buah</v>
          </cell>
          <cell r="E243">
            <v>19250</v>
          </cell>
        </row>
        <row r="244">
          <cell r="B244">
            <v>231</v>
          </cell>
          <cell r="C244" t="str">
            <v xml:space="preserve"> Ubin Teralux Marmer Uk. 60x60cm</v>
          </cell>
          <cell r="D244" t="str">
            <v>Buah</v>
          </cell>
          <cell r="E244">
            <v>39500</v>
          </cell>
        </row>
        <row r="245">
          <cell r="B245">
            <v>232</v>
          </cell>
          <cell r="C245" t="str">
            <v xml:space="preserve"> Ubin Teraso Uk. 30x30cm</v>
          </cell>
          <cell r="D245" t="str">
            <v>Buah</v>
          </cell>
          <cell r="E245">
            <v>11500</v>
          </cell>
        </row>
        <row r="246">
          <cell r="B246">
            <v>233</v>
          </cell>
          <cell r="C246" t="str">
            <v xml:space="preserve"> Ubin Teraso Uk. 40x40cm</v>
          </cell>
          <cell r="D246" t="str">
            <v>Buah</v>
          </cell>
          <cell r="E246">
            <v>16750</v>
          </cell>
        </row>
        <row r="247">
          <cell r="B247">
            <v>234</v>
          </cell>
          <cell r="C247" t="str">
            <v xml:space="preserve"> Ramset</v>
          </cell>
          <cell r="D247" t="str">
            <v>Buah</v>
          </cell>
          <cell r="E247">
            <v>1875</v>
          </cell>
        </row>
        <row r="248">
          <cell r="B248">
            <v>235</v>
          </cell>
          <cell r="C248" t="str">
            <v xml:space="preserve"> Rangka Aluminium</v>
          </cell>
          <cell r="D248" t="str">
            <v>m1</v>
          </cell>
          <cell r="E248">
            <v>170000</v>
          </cell>
        </row>
        <row r="249">
          <cell r="B249">
            <v>236</v>
          </cell>
          <cell r="C249" t="str">
            <v xml:space="preserve"> Rooflight Uk. 90x180cm</v>
          </cell>
          <cell r="D249" t="str">
            <v>Lbr</v>
          </cell>
          <cell r="E249">
            <v>104300</v>
          </cell>
        </row>
        <row r="250">
          <cell r="B250">
            <v>237</v>
          </cell>
          <cell r="C250" t="str">
            <v xml:space="preserve"> Seng Gel 3”x6”</v>
          </cell>
          <cell r="D250" t="str">
            <v>Lbr</v>
          </cell>
          <cell r="E250">
            <v>104000</v>
          </cell>
        </row>
        <row r="251">
          <cell r="B251">
            <v>238</v>
          </cell>
          <cell r="C251" t="str">
            <v xml:space="preserve"> Seng Gelombang</v>
          </cell>
          <cell r="D251" t="str">
            <v>Lbr</v>
          </cell>
          <cell r="E251">
            <v>87400</v>
          </cell>
        </row>
        <row r="252">
          <cell r="B252">
            <v>239</v>
          </cell>
          <cell r="C252" t="str">
            <v xml:space="preserve"> Seng Gelombang BJLS-30 (t=0.05)0.9mx1.8 m1</v>
          </cell>
          <cell r="D252" t="str">
            <v>Lbr</v>
          </cell>
          <cell r="E252">
            <v>51000</v>
          </cell>
        </row>
        <row r="253">
          <cell r="B253">
            <v>240</v>
          </cell>
          <cell r="C253" t="str">
            <v xml:space="preserve"> Sanding</v>
          </cell>
          <cell r="D253" t="str">
            <v>Kg</v>
          </cell>
          <cell r="E253">
            <v>123750</v>
          </cell>
        </row>
        <row r="254">
          <cell r="B254">
            <v>241</v>
          </cell>
          <cell r="C254" t="str">
            <v xml:space="preserve"> Seng Pelat</v>
          </cell>
          <cell r="D254" t="str">
            <v>m1</v>
          </cell>
          <cell r="E254">
            <v>82107</v>
          </cell>
        </row>
        <row r="255">
          <cell r="B255">
            <v>242</v>
          </cell>
          <cell r="C255" t="str">
            <v xml:space="preserve"> Seng Pelat</v>
          </cell>
          <cell r="D255" t="str">
            <v>Lbr</v>
          </cell>
          <cell r="E255">
            <v>91230</v>
          </cell>
        </row>
        <row r="256">
          <cell r="B256">
            <v>243</v>
          </cell>
          <cell r="C256" t="str">
            <v xml:space="preserve"> Seng pelat 3’x6’ 90x180cm</v>
          </cell>
          <cell r="D256" t="str">
            <v>Lbr</v>
          </cell>
          <cell r="E256">
            <v>51000</v>
          </cell>
        </row>
        <row r="257">
          <cell r="B257">
            <v>244</v>
          </cell>
          <cell r="C257" t="str">
            <v xml:space="preserve"> Seng Pelat 3”x6” BJLS28</v>
          </cell>
          <cell r="D257" t="str">
            <v>Lbr</v>
          </cell>
          <cell r="E257">
            <v>151300</v>
          </cell>
        </row>
        <row r="258">
          <cell r="B258">
            <v>245</v>
          </cell>
          <cell r="C258" t="str">
            <v xml:space="preserve"> Serat Semen</v>
          </cell>
          <cell r="D258" t="str">
            <v>m2</v>
          </cell>
          <cell r="E258">
            <v>45000</v>
          </cell>
        </row>
        <row r="259">
          <cell r="B259">
            <v>246</v>
          </cell>
          <cell r="C259" t="str">
            <v xml:space="preserve"> Serat Semen Lebar 20cm</v>
          </cell>
          <cell r="D259" t="str">
            <v>m1</v>
          </cell>
          <cell r="E259">
            <v>39000</v>
          </cell>
        </row>
        <row r="260">
          <cell r="B260">
            <v>247</v>
          </cell>
          <cell r="C260" t="str">
            <v xml:space="preserve"> Serat Semen Lebar 30cm</v>
          </cell>
          <cell r="D260" t="str">
            <v>m1</v>
          </cell>
          <cell r="E260">
            <v>45000</v>
          </cell>
        </row>
        <row r="261">
          <cell r="B261">
            <v>248</v>
          </cell>
          <cell r="C261" t="str">
            <v xml:space="preserve"> Serat Semen Gel 105x150</v>
          </cell>
          <cell r="D261" t="str">
            <v>Lbr</v>
          </cell>
          <cell r="E261">
            <v>63750</v>
          </cell>
        </row>
        <row r="262">
          <cell r="B262">
            <v>249</v>
          </cell>
          <cell r="C262" t="str">
            <v xml:space="preserve"> Serat Semen Gel 105x210</v>
          </cell>
          <cell r="D262" t="str">
            <v>Lbr</v>
          </cell>
          <cell r="E262">
            <v>87500</v>
          </cell>
        </row>
        <row r="263">
          <cell r="B263">
            <v>250</v>
          </cell>
          <cell r="C263" t="str">
            <v xml:space="preserve"> Serat Semen Gel 105x240</v>
          </cell>
          <cell r="D263" t="str">
            <v>Lbr</v>
          </cell>
          <cell r="E263">
            <v>93750</v>
          </cell>
        </row>
        <row r="264">
          <cell r="B264">
            <v>251</v>
          </cell>
          <cell r="C264" t="str">
            <v xml:space="preserve"> Serat Semen Gel 105x270</v>
          </cell>
          <cell r="D264" t="str">
            <v>Lbr</v>
          </cell>
          <cell r="E264">
            <v>115000</v>
          </cell>
        </row>
        <row r="265">
          <cell r="B265">
            <v>252</v>
          </cell>
          <cell r="C265" t="str">
            <v xml:space="preserve"> Serat Semen Gel 105x300</v>
          </cell>
          <cell r="D265" t="str">
            <v>Lbr</v>
          </cell>
          <cell r="E265">
            <v>131250</v>
          </cell>
        </row>
        <row r="266">
          <cell r="B266">
            <v>253</v>
          </cell>
          <cell r="C266" t="str">
            <v xml:space="preserve"> Serat Semen Gel 108x180</v>
          </cell>
          <cell r="D266" t="str">
            <v>Lbr</v>
          </cell>
          <cell r="E266">
            <v>168750</v>
          </cell>
        </row>
        <row r="267">
          <cell r="B267">
            <v>254</v>
          </cell>
          <cell r="C267" t="str">
            <v xml:space="preserve"> Serat Semen Gel 108x210</v>
          </cell>
          <cell r="D267" t="str">
            <v>Lbr</v>
          </cell>
          <cell r="E267">
            <v>175000</v>
          </cell>
        </row>
        <row r="268">
          <cell r="B268">
            <v>255</v>
          </cell>
          <cell r="C268" t="str">
            <v xml:space="preserve"> Serat Semen Gel 108x240</v>
          </cell>
          <cell r="D268" t="str">
            <v>Lbr</v>
          </cell>
          <cell r="E268">
            <v>193750</v>
          </cell>
        </row>
        <row r="269">
          <cell r="B269">
            <v>256</v>
          </cell>
          <cell r="C269" t="str">
            <v xml:space="preserve"> Serat Semen Gel 108x270</v>
          </cell>
          <cell r="D269" t="str">
            <v>Lbr</v>
          </cell>
          <cell r="E269">
            <v>200000</v>
          </cell>
        </row>
        <row r="270">
          <cell r="B270">
            <v>257</v>
          </cell>
          <cell r="C270" t="str">
            <v xml:space="preserve"> Serat Semen Gel 108x300</v>
          </cell>
          <cell r="D270" t="str">
            <v>Lbr</v>
          </cell>
          <cell r="E270">
            <v>225000</v>
          </cell>
        </row>
        <row r="271">
          <cell r="B271">
            <v>258</v>
          </cell>
          <cell r="C271" t="str">
            <v xml:space="preserve"> Serat Semen Gel 92x180</v>
          </cell>
          <cell r="D271" t="str">
            <v>Lbr</v>
          </cell>
          <cell r="E271">
            <v>143750</v>
          </cell>
        </row>
        <row r="272">
          <cell r="B272">
            <v>259</v>
          </cell>
          <cell r="C272" t="str">
            <v xml:space="preserve"> Serat Semen Gel 92x200</v>
          </cell>
          <cell r="D272" t="str">
            <v>Lbr</v>
          </cell>
          <cell r="E272">
            <v>150000</v>
          </cell>
        </row>
        <row r="273">
          <cell r="B273">
            <v>260</v>
          </cell>
          <cell r="C273" t="str">
            <v xml:space="preserve"> Serat Semen Gel 92x225</v>
          </cell>
          <cell r="D273" t="str">
            <v>Lbr</v>
          </cell>
          <cell r="E273">
            <v>168750</v>
          </cell>
        </row>
        <row r="274">
          <cell r="B274">
            <v>261</v>
          </cell>
          <cell r="C274" t="str">
            <v xml:space="preserve"> Serat Semen Gel 92x250</v>
          </cell>
          <cell r="D274" t="str">
            <v>Lbr</v>
          </cell>
          <cell r="E274">
            <v>175000</v>
          </cell>
        </row>
        <row r="275">
          <cell r="B275">
            <v>262</v>
          </cell>
          <cell r="C275" t="str">
            <v xml:space="preserve"> Serbuk Batu Granit</v>
          </cell>
          <cell r="D275" t="str">
            <v>Kg</v>
          </cell>
          <cell r="E275">
            <v>5375</v>
          </cell>
        </row>
        <row r="276">
          <cell r="B276">
            <v>263</v>
          </cell>
          <cell r="C276" t="str">
            <v xml:space="preserve"> Serbuk Batu Traso</v>
          </cell>
          <cell r="D276" t="str">
            <v>Kg</v>
          </cell>
          <cell r="E276">
            <v>3750</v>
          </cell>
        </row>
        <row r="277">
          <cell r="B277">
            <v>264</v>
          </cell>
          <cell r="C277" t="str">
            <v xml:space="preserve"> Sunscreen Aluminium</v>
          </cell>
          <cell r="D277" t="str">
            <v>m2</v>
          </cell>
          <cell r="E277">
            <v>750000</v>
          </cell>
        </row>
        <row r="278">
          <cell r="B278">
            <v>265</v>
          </cell>
          <cell r="C278" t="str">
            <v xml:space="preserve"> Underlayer</v>
          </cell>
          <cell r="D278" t="str">
            <v>m2</v>
          </cell>
          <cell r="E278">
            <v>63000</v>
          </cell>
        </row>
        <row r="279">
          <cell r="B279">
            <v>266</v>
          </cell>
          <cell r="C279" t="str">
            <v xml:space="preserve"> Venetions Blinds dan Vertical Blinds (Tirai)</v>
          </cell>
          <cell r="D279" t="str">
            <v>m2</v>
          </cell>
          <cell r="E279">
            <v>250000</v>
          </cell>
        </row>
        <row r="280">
          <cell r="B280">
            <v>267</v>
          </cell>
          <cell r="C280" t="str">
            <v xml:space="preserve"> Vynil</v>
          </cell>
          <cell r="D280" t="str">
            <v>Buah</v>
          </cell>
          <cell r="E280">
            <v>40909.090909090912</v>
          </cell>
        </row>
        <row r="281">
          <cell r="B281">
            <v>268</v>
          </cell>
          <cell r="C281" t="str">
            <v xml:space="preserve"> Wallpaper</v>
          </cell>
          <cell r="D281" t="str">
            <v>m1</v>
          </cell>
          <cell r="E281">
            <v>37000</v>
          </cell>
        </row>
        <row r="282">
          <cell r="B282">
            <v>269</v>
          </cell>
          <cell r="C282" t="str">
            <v xml:space="preserve"> Teraso Cor</v>
          </cell>
          <cell r="D282" t="str">
            <v>m3</v>
          </cell>
          <cell r="E282">
            <v>3750000</v>
          </cell>
        </row>
        <row r="283">
          <cell r="B283">
            <v>270</v>
          </cell>
          <cell r="C283" t="str">
            <v xml:space="preserve"> Homogeneous Tile Uk. 30x30cm</v>
          </cell>
          <cell r="D283" t="str">
            <v>Buah</v>
          </cell>
          <cell r="E283">
            <v>43456.345634563455</v>
          </cell>
        </row>
        <row r="284">
          <cell r="B284">
            <v>271</v>
          </cell>
          <cell r="C284" t="str">
            <v xml:space="preserve"> Homogeneous Tile Uk. 40x40cm</v>
          </cell>
          <cell r="D284" t="str">
            <v>Buah</v>
          </cell>
          <cell r="E284">
            <v>68000</v>
          </cell>
        </row>
        <row r="285">
          <cell r="B285">
            <v>272</v>
          </cell>
          <cell r="C285" t="str">
            <v xml:space="preserve"> Homogeneous Tile Uk. 60x60cm</v>
          </cell>
          <cell r="D285" t="str">
            <v>Buah</v>
          </cell>
          <cell r="E285">
            <v>125899.28057553958</v>
          </cell>
        </row>
        <row r="286">
          <cell r="B286">
            <v>273</v>
          </cell>
          <cell r="C286" t="str">
            <v xml:space="preserve"> Homogeneous Tile Uk. 60x60cm Unpolish</v>
          </cell>
          <cell r="D286" t="str">
            <v>Buah</v>
          </cell>
          <cell r="E286">
            <v>118705.03597122303</v>
          </cell>
        </row>
        <row r="287">
          <cell r="B287">
            <v>274</v>
          </cell>
          <cell r="C287" t="str">
            <v xml:space="preserve"> Dynabolt</v>
          </cell>
          <cell r="D287" t="str">
            <v>Buah</v>
          </cell>
          <cell r="E287">
            <v>5300</v>
          </cell>
        </row>
        <row r="288">
          <cell r="B288">
            <v>275</v>
          </cell>
          <cell r="C288" t="str">
            <v xml:space="preserve"> Porselen Uk. 11x11cm</v>
          </cell>
          <cell r="D288" t="str">
            <v>Buah</v>
          </cell>
          <cell r="E288">
            <v>2000</v>
          </cell>
        </row>
        <row r="289">
          <cell r="B289">
            <v>276</v>
          </cell>
          <cell r="C289" t="str">
            <v xml:space="preserve"> Porselen Uk. 11x11cm</v>
          </cell>
          <cell r="D289" t="str">
            <v>Dus</v>
          </cell>
          <cell r="E289">
            <v>165289.25619834711</v>
          </cell>
        </row>
        <row r="290">
          <cell r="B290">
            <v>277</v>
          </cell>
          <cell r="C290" t="str">
            <v xml:space="preserve"> Porselen Uk. 10x20cm</v>
          </cell>
          <cell r="D290" t="str">
            <v>Buah</v>
          </cell>
          <cell r="E290">
            <v>6000</v>
          </cell>
        </row>
        <row r="291">
          <cell r="B291">
            <v>278</v>
          </cell>
          <cell r="C291" t="str">
            <v xml:space="preserve"> Porselen Uk. 20x20cm</v>
          </cell>
          <cell r="D291" t="str">
            <v>Buah</v>
          </cell>
          <cell r="E291">
            <v>8000</v>
          </cell>
        </row>
        <row r="292">
          <cell r="B292">
            <v>279</v>
          </cell>
          <cell r="C292" t="str">
            <v xml:space="preserve"> Veeneer Urat Kayu Tebal 2mm</v>
          </cell>
          <cell r="D292" t="str">
            <v>m2</v>
          </cell>
          <cell r="E292">
            <v>60000</v>
          </cell>
        </row>
        <row r="293">
          <cell r="B293">
            <v>280</v>
          </cell>
          <cell r="C293" t="str">
            <v xml:space="preserve"> Waterproofing Acrylic Base</v>
          </cell>
          <cell r="D293" t="str">
            <v>Kg</v>
          </cell>
          <cell r="E293">
            <v>133750</v>
          </cell>
        </row>
        <row r="294">
          <cell r="B294">
            <v>281</v>
          </cell>
          <cell r="C294" t="str">
            <v xml:space="preserve"> Waterproofing Cristalin</v>
          </cell>
          <cell r="D294" t="str">
            <v>Kg</v>
          </cell>
          <cell r="E294">
            <v>69600</v>
          </cell>
        </row>
        <row r="295">
          <cell r="B295">
            <v>282</v>
          </cell>
          <cell r="C295" t="str">
            <v xml:space="preserve"> Waterproofing Membran Bakar</v>
          </cell>
          <cell r="D295" t="str">
            <v>m2</v>
          </cell>
          <cell r="E295">
            <v>156000</v>
          </cell>
        </row>
        <row r="296">
          <cell r="B296">
            <v>283</v>
          </cell>
          <cell r="C296" t="str">
            <v xml:space="preserve"> Waterproofing Semen Base</v>
          </cell>
          <cell r="D296" t="str">
            <v>Kg</v>
          </cell>
          <cell r="E296">
            <v>143500</v>
          </cell>
        </row>
        <row r="297">
          <cell r="B297">
            <v>284</v>
          </cell>
          <cell r="C297" t="str">
            <v xml:space="preserve"> Wood Filler</v>
          </cell>
          <cell r="D297" t="str">
            <v>Kg</v>
          </cell>
          <cell r="E297">
            <v>41600</v>
          </cell>
        </row>
        <row r="298">
          <cell r="B298">
            <v>285</v>
          </cell>
          <cell r="C298" t="str">
            <v xml:space="preserve"> Woodstain</v>
          </cell>
          <cell r="D298" t="str">
            <v>Kg</v>
          </cell>
          <cell r="E298">
            <v>125000</v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7">
          <cell r="B307" t="str">
            <v>No</v>
          </cell>
          <cell r="C307" t="str">
            <v>Uraian</v>
          </cell>
          <cell r="D307" t="str">
            <v>Satuan</v>
          </cell>
          <cell r="E307" t="str">
            <v>Harga</v>
          </cell>
        </row>
        <row r="308">
          <cell r="C308" t="str">
            <v xml:space="preserve"> HARGA BAHAN SISTEM MANAJEMEN KESELAMATAN KONSTRUKSI</v>
          </cell>
        </row>
        <row r="309">
          <cell r="B309">
            <v>286</v>
          </cell>
          <cell r="C309" t="str">
            <v xml:space="preserve"> Topi Pelindung (Safety Helmet) </v>
          </cell>
          <cell r="D309" t="str">
            <v>Buah</v>
          </cell>
          <cell r="E309">
            <v>50000</v>
          </cell>
        </row>
        <row r="310">
          <cell r="B310">
            <v>287</v>
          </cell>
          <cell r="C310" t="str">
            <v xml:space="preserve"> Pelindung Mata (Goggles,Spectacles)</v>
          </cell>
          <cell r="D310" t="str">
            <v>Buah</v>
          </cell>
          <cell r="E310">
            <v>113800</v>
          </cell>
        </row>
        <row r="311">
          <cell r="B311">
            <v>288</v>
          </cell>
          <cell r="C311" t="str">
            <v xml:space="preserve"> Pelindung Telinga (Ear Plug, Ear Muff) </v>
          </cell>
          <cell r="D311" t="str">
            <v>Buah</v>
          </cell>
          <cell r="E311">
            <v>45000</v>
          </cell>
        </row>
        <row r="312">
          <cell r="B312">
            <v>289</v>
          </cell>
          <cell r="C312" t="str">
            <v xml:space="preserve"> Pelindung Pernafasan dan Mulut (Masker, Masker Respirator)</v>
          </cell>
          <cell r="D312" t="str">
            <v>Buah</v>
          </cell>
          <cell r="E312">
            <v>144000</v>
          </cell>
        </row>
        <row r="313">
          <cell r="B313">
            <v>290</v>
          </cell>
          <cell r="C313" t="str">
            <v xml:space="preserve"> Sepatu Keselamatan (Safety Shoes, Rubber Safety Shoes and Toe Cap)</v>
          </cell>
          <cell r="D313" t="str">
            <v>Buah</v>
          </cell>
          <cell r="E313">
            <v>200000</v>
          </cell>
        </row>
        <row r="314">
          <cell r="B314">
            <v>291</v>
          </cell>
          <cell r="C314" t="str">
            <v xml:space="preserve"> Penunjang seluruh tubuh (Full Body Harness)</v>
          </cell>
          <cell r="D314" t="str">
            <v>Set</v>
          </cell>
          <cell r="E314">
            <v>500000</v>
          </cell>
        </row>
        <row r="315">
          <cell r="B315">
            <v>292</v>
          </cell>
          <cell r="C315" t="str">
            <v xml:space="preserve"> Rompi keselamatan (Safety Vest) </v>
          </cell>
          <cell r="D315" t="str">
            <v>Buah</v>
          </cell>
          <cell r="E315">
            <v>140000</v>
          </cell>
        </row>
        <row r="316">
          <cell r="B316">
            <v>293</v>
          </cell>
          <cell r="C316" t="str">
            <v xml:space="preserve"> Kotak P3K</v>
          </cell>
          <cell r="D316" t="str">
            <v>Set</v>
          </cell>
          <cell r="E316">
            <v>500000</v>
          </cell>
        </row>
        <row r="317">
          <cell r="B317">
            <v>294</v>
          </cell>
          <cell r="C317" t="str">
            <v>Sarung Tangan Safety</v>
          </cell>
          <cell r="D317" t="str">
            <v>Set</v>
          </cell>
          <cell r="E317">
            <v>15000</v>
          </cell>
        </row>
        <row r="318">
          <cell r="B318">
            <v>295</v>
          </cell>
          <cell r="C318" t="str">
            <v>Fall Arrester</v>
          </cell>
          <cell r="D318" t="str">
            <v>Set</v>
          </cell>
          <cell r="E318">
            <v>6500000</v>
          </cell>
        </row>
        <row r="319">
          <cell r="B319">
            <v>296</v>
          </cell>
          <cell r="C319" t="str">
            <v>Bendera K3 Uk. 90 x 135 cm</v>
          </cell>
          <cell r="D319" t="str">
            <v>Bh</v>
          </cell>
          <cell r="E319">
            <v>100000</v>
          </cell>
        </row>
        <row r="320">
          <cell r="B320" t="str">
            <v/>
          </cell>
        </row>
        <row r="324">
          <cell r="B324" t="str">
            <v>No</v>
          </cell>
          <cell r="C324" t="str">
            <v>Uraian</v>
          </cell>
          <cell r="D324" t="str">
            <v>Satuan</v>
          </cell>
          <cell r="E324" t="str">
            <v>Harga</v>
          </cell>
        </row>
        <row r="325">
          <cell r="C325" t="str">
            <v xml:space="preserve"> HARGA BAHAN LAIN-LAIN</v>
          </cell>
        </row>
        <row r="326">
          <cell r="B326">
            <v>297</v>
          </cell>
          <cell r="C326" t="str">
            <v xml:space="preserve"> Sabun</v>
          </cell>
          <cell r="D326" t="str">
            <v>Kg</v>
          </cell>
          <cell r="E326">
            <v>35000</v>
          </cell>
        </row>
        <row r="327">
          <cell r="B327">
            <v>298</v>
          </cell>
          <cell r="C327" t="str">
            <v xml:space="preserve"> Tali Ijuk</v>
          </cell>
          <cell r="D327" t="str">
            <v>m1</v>
          </cell>
          <cell r="E327">
            <v>750</v>
          </cell>
        </row>
        <row r="328">
          <cell r="B328">
            <v>299</v>
          </cell>
          <cell r="C328" t="str">
            <v xml:space="preserve"> Tali Ijuk</v>
          </cell>
          <cell r="D328" t="str">
            <v>m3</v>
          </cell>
          <cell r="E328">
            <v>750000</v>
          </cell>
        </row>
        <row r="329">
          <cell r="B329">
            <v>300</v>
          </cell>
          <cell r="C329" t="str">
            <v xml:space="preserve"> Beton Ready Mixed</v>
          </cell>
          <cell r="D329" t="str">
            <v>m3</v>
          </cell>
          <cell r="E329">
            <v>2002000</v>
          </cell>
        </row>
        <row r="330">
          <cell r="B330">
            <v>301</v>
          </cell>
          <cell r="C330" t="str">
            <v xml:space="preserve"> Beton Ready Mixed f'c 10 Mpa</v>
          </cell>
          <cell r="D330" t="str">
            <v>m3</v>
          </cell>
          <cell r="E330">
            <v>1450000</v>
          </cell>
        </row>
        <row r="331">
          <cell r="B331">
            <v>302</v>
          </cell>
          <cell r="C331" t="str">
            <v xml:space="preserve"> Beton Ready Mixed f'c 25 Mpa</v>
          </cell>
          <cell r="D331" t="str">
            <v>m3</v>
          </cell>
          <cell r="E331">
            <v>2002000</v>
          </cell>
        </row>
        <row r="332">
          <cell r="B332">
            <v>303</v>
          </cell>
          <cell r="C332" t="str">
            <v xml:space="preserve"> Beton Ready Mixed f'c 35 Mpa</v>
          </cell>
          <cell r="D332" t="str">
            <v>m3</v>
          </cell>
          <cell r="E332">
            <v>1781000</v>
          </cell>
        </row>
        <row r="333">
          <cell r="B333">
            <v>304</v>
          </cell>
          <cell r="C333" t="str">
            <v xml:space="preserve"> Kolom Beton Pracetak</v>
          </cell>
          <cell r="D333" t="str">
            <v>Btg</v>
          </cell>
          <cell r="E333">
            <v>287500</v>
          </cell>
        </row>
        <row r="334">
          <cell r="B334">
            <v>305</v>
          </cell>
          <cell r="C334" t="str">
            <v xml:space="preserve"> Panel Beton Pracetak</v>
          </cell>
          <cell r="D334" t="str">
            <v>Lbr</v>
          </cell>
          <cell r="E334">
            <v>156250</v>
          </cell>
        </row>
        <row r="335">
          <cell r="B335">
            <v>306</v>
          </cell>
          <cell r="C335" t="str">
            <v xml:space="preserve"> Bentonite</v>
          </cell>
          <cell r="D335" t="str">
            <v>m3</v>
          </cell>
          <cell r="E335">
            <v>1500000</v>
          </cell>
        </row>
        <row r="336">
          <cell r="B336">
            <v>307</v>
          </cell>
          <cell r="C336" t="str">
            <v xml:space="preserve"> Bentonite</v>
          </cell>
          <cell r="D336" t="str">
            <v>Kg</v>
          </cell>
          <cell r="E336">
            <v>15000</v>
          </cell>
        </row>
        <row r="337">
          <cell r="B337">
            <v>308</v>
          </cell>
          <cell r="C337" t="str">
            <v xml:space="preserve"> Cairan Perontok Karat</v>
          </cell>
          <cell r="D337" t="str">
            <v>Kg</v>
          </cell>
          <cell r="E337">
            <v>120000</v>
          </cell>
        </row>
        <row r="338">
          <cell r="B338">
            <v>309</v>
          </cell>
          <cell r="C338" t="str">
            <v xml:space="preserve"> Cuka Bibit</v>
          </cell>
          <cell r="D338" t="str">
            <v>Ltr</v>
          </cell>
          <cell r="E338">
            <v>15000</v>
          </cell>
        </row>
        <row r="339">
          <cell r="B339">
            <v>310</v>
          </cell>
          <cell r="C339" t="str">
            <v xml:space="preserve"> Fly Ash</v>
          </cell>
          <cell r="D339" t="str">
            <v>Kg</v>
          </cell>
          <cell r="E339">
            <v>4500</v>
          </cell>
        </row>
        <row r="340">
          <cell r="B340">
            <v>311</v>
          </cell>
          <cell r="C340" t="str">
            <v xml:space="preserve"> Lolos Screen 2 Uk. (9.5-19.0)</v>
          </cell>
          <cell r="D340" t="str">
            <v>m3</v>
          </cell>
          <cell r="E340">
            <v>698100</v>
          </cell>
        </row>
        <row r="341">
          <cell r="B341">
            <v>312</v>
          </cell>
          <cell r="C341" t="str">
            <v xml:space="preserve"> Lolos Screen 2 Uk. (0-5)</v>
          </cell>
          <cell r="D341" t="str">
            <v>m3</v>
          </cell>
          <cell r="E341">
            <v>623200</v>
          </cell>
        </row>
        <row r="342">
          <cell r="B342">
            <v>313</v>
          </cell>
          <cell r="C342" t="str">
            <v xml:space="preserve"> Bilik Bambu</v>
          </cell>
          <cell r="D342" t="str">
            <v>m2</v>
          </cell>
          <cell r="E342">
            <v>75000</v>
          </cell>
        </row>
        <row r="343">
          <cell r="B343">
            <v>314</v>
          </cell>
          <cell r="C343" t="str">
            <v xml:space="preserve"> Epoxy Resin Grout</v>
          </cell>
          <cell r="D343" t="str">
            <v>Kg</v>
          </cell>
          <cell r="E343">
            <v>125000</v>
          </cell>
        </row>
        <row r="344">
          <cell r="B344">
            <v>315</v>
          </cell>
          <cell r="C344" t="str">
            <v xml:space="preserve"> Geomembran t=1.5mm</v>
          </cell>
          <cell r="D344" t="str">
            <v>m2</v>
          </cell>
          <cell r="E344">
            <v>63750</v>
          </cell>
        </row>
        <row r="345">
          <cell r="B345">
            <v>316</v>
          </cell>
          <cell r="C345" t="str">
            <v xml:space="preserve"> Geosynthetic Clay Liner (GCL)</v>
          </cell>
          <cell r="D345" t="str">
            <v>m2</v>
          </cell>
          <cell r="E345">
            <v>27000</v>
          </cell>
        </row>
        <row r="346">
          <cell r="B346">
            <v>317</v>
          </cell>
          <cell r="C346" t="str">
            <v xml:space="preserve"> Geotekstil (&gt; 100 s/d 400 gr/m2)</v>
          </cell>
          <cell r="D346" t="str">
            <v>m2</v>
          </cell>
          <cell r="E346">
            <v>45000</v>
          </cell>
        </row>
        <row r="347">
          <cell r="B347">
            <v>318</v>
          </cell>
          <cell r="C347" t="str">
            <v xml:space="preserve"> Geotekstil (&gt; 400 s/d 800 gr/m2)</v>
          </cell>
          <cell r="D347" t="str">
            <v>m2</v>
          </cell>
          <cell r="E347">
            <v>65000</v>
          </cell>
        </row>
        <row r="348">
          <cell r="B348">
            <v>319</v>
          </cell>
          <cell r="C348" t="str">
            <v xml:space="preserve"> Geotekstil (&gt; 800 gr/m2)</v>
          </cell>
          <cell r="D348" t="str">
            <v>m2</v>
          </cell>
          <cell r="E348">
            <v>85000</v>
          </cell>
        </row>
        <row r="349">
          <cell r="B349">
            <v>320</v>
          </cell>
          <cell r="C349" t="str">
            <v xml:space="preserve"> Phenol Film 12mm</v>
          </cell>
          <cell r="D349" t="str">
            <v>Lbr</v>
          </cell>
          <cell r="E349">
            <v>345000</v>
          </cell>
        </row>
        <row r="350">
          <cell r="B350">
            <v>321</v>
          </cell>
          <cell r="C350" t="str">
            <v xml:space="preserve"> Strorox - 100</v>
          </cell>
          <cell r="D350" t="str">
            <v>Kg</v>
          </cell>
          <cell r="E350">
            <v>55000</v>
          </cell>
        </row>
        <row r="351">
          <cell r="B351">
            <v>322</v>
          </cell>
          <cell r="C351" t="str">
            <v xml:space="preserve"> Terpal</v>
          </cell>
          <cell r="D351" t="str">
            <v>m2</v>
          </cell>
          <cell r="E351">
            <v>11250</v>
          </cell>
        </row>
        <row r="352">
          <cell r="B352">
            <v>323</v>
          </cell>
          <cell r="C352" t="str">
            <v xml:space="preserve"> Karung Goni</v>
          </cell>
          <cell r="D352" t="str">
            <v>m2</v>
          </cell>
          <cell r="E352">
            <v>3000</v>
          </cell>
        </row>
        <row r="353">
          <cell r="B353">
            <v>324</v>
          </cell>
          <cell r="C353" t="str">
            <v xml:space="preserve"> Kapur Padam</v>
          </cell>
          <cell r="D353" t="str">
            <v>m3</v>
          </cell>
          <cell r="E353">
            <v>7500000</v>
          </cell>
        </row>
        <row r="354">
          <cell r="B354">
            <v>325</v>
          </cell>
          <cell r="C354" t="str">
            <v xml:space="preserve"> Kapur Padam</v>
          </cell>
          <cell r="D354" t="str">
            <v>Kg</v>
          </cell>
          <cell r="E354">
            <v>7500</v>
          </cell>
        </row>
        <row r="355">
          <cell r="B355">
            <v>326</v>
          </cell>
          <cell r="C355" t="str">
            <v xml:space="preserve"> Tanah Liat</v>
          </cell>
          <cell r="D355" t="str">
            <v>m3</v>
          </cell>
          <cell r="E355">
            <v>145300</v>
          </cell>
        </row>
        <row r="356">
          <cell r="B356">
            <v>327</v>
          </cell>
          <cell r="C356" t="str">
            <v xml:space="preserve"> Kapur</v>
          </cell>
          <cell r="D356" t="str">
            <v>m3</v>
          </cell>
          <cell r="E356">
            <v>3400000</v>
          </cell>
        </row>
        <row r="357">
          <cell r="B357">
            <v>328</v>
          </cell>
          <cell r="C357" t="str">
            <v xml:space="preserve"> Waterstop Lebar 150mm</v>
          </cell>
          <cell r="D357" t="str">
            <v>m1</v>
          </cell>
          <cell r="E357">
            <v>90750</v>
          </cell>
        </row>
        <row r="358">
          <cell r="B358">
            <v>329</v>
          </cell>
          <cell r="C358" t="str">
            <v xml:space="preserve"> Waterstop Lebar 200mm</v>
          </cell>
          <cell r="D358" t="str">
            <v>m1</v>
          </cell>
          <cell r="E358">
            <v>130000</v>
          </cell>
        </row>
        <row r="359">
          <cell r="B359">
            <v>330</v>
          </cell>
          <cell r="C359" t="str">
            <v xml:space="preserve"> Waterstop Lebar 230 - 320mm</v>
          </cell>
          <cell r="D359" t="str">
            <v>m1</v>
          </cell>
          <cell r="E359">
            <v>256250</v>
          </cell>
        </row>
        <row r="360">
          <cell r="B360">
            <v>331</v>
          </cell>
          <cell r="C360" t="str">
            <v xml:space="preserve"> Wax</v>
          </cell>
          <cell r="D360" t="str">
            <v>Kg</v>
          </cell>
          <cell r="E360">
            <v>250000</v>
          </cell>
        </row>
        <row r="361">
          <cell r="B361">
            <v>332</v>
          </cell>
          <cell r="C361" t="str">
            <v xml:space="preserve"> Joint Sealant</v>
          </cell>
          <cell r="D361" t="str">
            <v>Kg</v>
          </cell>
          <cell r="E361">
            <v>209500</v>
          </cell>
        </row>
        <row r="362">
          <cell r="B362">
            <v>333</v>
          </cell>
          <cell r="C362" t="str">
            <v xml:space="preserve"> Curing Compound</v>
          </cell>
          <cell r="D362" t="str">
            <v>Ltr</v>
          </cell>
          <cell r="E362">
            <v>21100</v>
          </cell>
        </row>
        <row r="363">
          <cell r="B363">
            <v>334</v>
          </cell>
          <cell r="C363" t="str">
            <v xml:space="preserve"> Polytene 125 Mikron</v>
          </cell>
          <cell r="D363" t="str">
            <v>Kg</v>
          </cell>
          <cell r="E363">
            <v>192400</v>
          </cell>
        </row>
        <row r="364">
          <cell r="B364">
            <v>335</v>
          </cell>
          <cell r="C364" t="str">
            <v xml:space="preserve"> Zat Aditif</v>
          </cell>
          <cell r="D364" t="str">
            <v>Kg</v>
          </cell>
          <cell r="E364">
            <v>70200</v>
          </cell>
        </row>
        <row r="365">
          <cell r="B365">
            <v>336</v>
          </cell>
          <cell r="C365" t="str">
            <v xml:space="preserve"> Strapping Band Lebar 15mm</v>
          </cell>
          <cell r="D365" t="str">
            <v>m1</v>
          </cell>
          <cell r="E365">
            <v>12071.428571428572</v>
          </cell>
        </row>
        <row r="366">
          <cell r="B366">
            <v>337</v>
          </cell>
          <cell r="C366" t="str">
            <v xml:space="preserve"> Palet Kayu Uk. 120x120x10cm</v>
          </cell>
          <cell r="D366" t="str">
            <v>Buah</v>
          </cell>
          <cell r="E366">
            <v>71500</v>
          </cell>
        </row>
        <row r="367">
          <cell r="B367">
            <v>338</v>
          </cell>
          <cell r="C367" t="str">
            <v>Beton Ready Mix fc' 41.5 Mpa</v>
          </cell>
          <cell r="D367" t="str">
            <v>m3</v>
          </cell>
          <cell r="E367">
            <v>2366000</v>
          </cell>
        </row>
        <row r="368">
          <cell r="B368" t="str">
            <v/>
          </cell>
        </row>
        <row r="369">
          <cell r="B369" t="str">
            <v/>
          </cell>
        </row>
        <row r="373">
          <cell r="B373" t="str">
            <v>No</v>
          </cell>
          <cell r="C373" t="str">
            <v>Uraian</v>
          </cell>
          <cell r="D373" t="str">
            <v>Satuan</v>
          </cell>
          <cell r="E373" t="str">
            <v>Harga</v>
          </cell>
        </row>
        <row r="374">
          <cell r="C374" t="str">
            <v xml:space="preserve"> HARGA BAHAN BESI DAN ALUMINIUM</v>
          </cell>
        </row>
        <row r="375">
          <cell r="B375">
            <v>339</v>
          </cell>
          <cell r="C375" t="str">
            <v xml:space="preserve"> Angkur</v>
          </cell>
          <cell r="D375" t="str">
            <v>Kg</v>
          </cell>
          <cell r="E375">
            <v>18360</v>
          </cell>
        </row>
        <row r="376">
          <cell r="B376">
            <v>340</v>
          </cell>
          <cell r="C376" t="str">
            <v xml:space="preserve"> Baut</v>
          </cell>
          <cell r="D376" t="str">
            <v>Kg</v>
          </cell>
          <cell r="E376">
            <v>18360</v>
          </cell>
        </row>
        <row r="377">
          <cell r="B377">
            <v>341</v>
          </cell>
          <cell r="C377" t="str">
            <v xml:space="preserve"> Baja Profil</v>
          </cell>
          <cell r="D377" t="str">
            <v>Kg</v>
          </cell>
          <cell r="E377">
            <v>18360</v>
          </cell>
        </row>
        <row r="378">
          <cell r="B378">
            <v>342</v>
          </cell>
          <cell r="C378" t="str">
            <v xml:space="preserve"> Baja Ringan Canai Dingin C75</v>
          </cell>
          <cell r="D378" t="str">
            <v>Btg</v>
          </cell>
          <cell r="E378">
            <v>140400</v>
          </cell>
        </row>
        <row r="379">
          <cell r="B379">
            <v>343</v>
          </cell>
          <cell r="C379" t="str">
            <v xml:space="preserve"> Baja Ringan Canai Dingin C75</v>
          </cell>
          <cell r="D379" t="str">
            <v>Kg</v>
          </cell>
          <cell r="E379">
            <v>121700</v>
          </cell>
        </row>
        <row r="380">
          <cell r="B380">
            <v>344</v>
          </cell>
          <cell r="C380" t="str">
            <v xml:space="preserve"> Baja Ringan 75.100 Tebal 1mm</v>
          </cell>
          <cell r="D380" t="str">
            <v>m1</v>
          </cell>
          <cell r="E380">
            <v>24000</v>
          </cell>
        </row>
        <row r="381">
          <cell r="B381">
            <v>345</v>
          </cell>
          <cell r="C381" t="str">
            <v xml:space="preserve"> Baja Strip 0.2x2cm</v>
          </cell>
          <cell r="D381" t="str">
            <v>Kg</v>
          </cell>
          <cell r="E381">
            <v>28800</v>
          </cell>
        </row>
        <row r="382">
          <cell r="B382">
            <v>346</v>
          </cell>
          <cell r="C382" t="str">
            <v xml:space="preserve"> Baja Strip 0.2x2cm</v>
          </cell>
          <cell r="D382" t="str">
            <v>m1</v>
          </cell>
          <cell r="E382">
            <v>15000</v>
          </cell>
        </row>
        <row r="383">
          <cell r="B383">
            <v>347</v>
          </cell>
          <cell r="C383" t="str">
            <v xml:space="preserve"> Baja Tulangan</v>
          </cell>
          <cell r="D383" t="str">
            <v>Kg</v>
          </cell>
          <cell r="E383">
            <v>14688</v>
          </cell>
        </row>
        <row r="384">
          <cell r="B384">
            <v>348</v>
          </cell>
          <cell r="C384" t="str">
            <v xml:space="preserve"> Baja Tulangan Polos (BjTP)</v>
          </cell>
          <cell r="D384" t="str">
            <v>Kg</v>
          </cell>
          <cell r="E384">
            <v>13750</v>
          </cell>
        </row>
        <row r="385">
          <cell r="B385">
            <v>349</v>
          </cell>
          <cell r="C385" t="str">
            <v xml:space="preserve"> Baja Tulangan Sirip (BjTS)</v>
          </cell>
          <cell r="D385" t="str">
            <v>Kg</v>
          </cell>
          <cell r="E385">
            <v>13913</v>
          </cell>
        </row>
        <row r="386">
          <cell r="B386">
            <v>350</v>
          </cell>
          <cell r="C386" t="str">
            <v xml:space="preserve"> Dinabolt Ø12mm Uk. 10 - 15cm</v>
          </cell>
          <cell r="D386" t="str">
            <v>Buah</v>
          </cell>
          <cell r="E386">
            <v>15200</v>
          </cell>
        </row>
        <row r="387">
          <cell r="B387">
            <v>351</v>
          </cell>
          <cell r="C387" t="str">
            <v xml:space="preserve"> Besi Angker Diameter 8</v>
          </cell>
          <cell r="D387" t="str">
            <v>Kg</v>
          </cell>
          <cell r="E387">
            <v>13913</v>
          </cell>
        </row>
        <row r="388">
          <cell r="B388">
            <v>352</v>
          </cell>
          <cell r="C388" t="str">
            <v xml:space="preserve"> Besi Angkur Dia=16mm Pjg=50cm</v>
          </cell>
          <cell r="D388" t="str">
            <v>Buah</v>
          </cell>
          <cell r="E388">
            <v>20250</v>
          </cell>
        </row>
        <row r="389">
          <cell r="B389">
            <v>353</v>
          </cell>
          <cell r="C389" t="str">
            <v xml:space="preserve"> Besi Hollow 50x50x3mm</v>
          </cell>
          <cell r="D389" t="str">
            <v>Kg</v>
          </cell>
          <cell r="E389">
            <v>17500</v>
          </cell>
        </row>
        <row r="390">
          <cell r="B390">
            <v>354</v>
          </cell>
          <cell r="C390" t="str">
            <v xml:space="preserve"> Besi Strip</v>
          </cell>
          <cell r="D390" t="str">
            <v>Kg</v>
          </cell>
          <cell r="E390">
            <v>23100</v>
          </cell>
        </row>
        <row r="391">
          <cell r="B391">
            <v>355</v>
          </cell>
          <cell r="C391" t="str">
            <v xml:space="preserve"> Besi Strip</v>
          </cell>
          <cell r="D391" t="str">
            <v>m1</v>
          </cell>
          <cell r="E391">
            <v>23100</v>
          </cell>
        </row>
        <row r="392">
          <cell r="B392">
            <v>356</v>
          </cell>
          <cell r="C392" t="str">
            <v xml:space="preserve"> Besi Strip Tebal 5mm</v>
          </cell>
          <cell r="D392" t="str">
            <v>Kg</v>
          </cell>
          <cell r="E392">
            <v>23100</v>
          </cell>
        </row>
        <row r="393">
          <cell r="B393">
            <v>357</v>
          </cell>
          <cell r="C393" t="str">
            <v xml:space="preserve"> Gantungan/Hanger Panjang 2.5m</v>
          </cell>
          <cell r="D393" t="str">
            <v>Buah</v>
          </cell>
          <cell r="E393">
            <v>75000</v>
          </cell>
        </row>
        <row r="394">
          <cell r="B394">
            <v>358</v>
          </cell>
          <cell r="C394" t="str">
            <v xml:space="preserve"> Wiremesh M6</v>
          </cell>
          <cell r="D394" t="str">
            <v>Kg</v>
          </cell>
          <cell r="E394">
            <v>14705.882352941177</v>
          </cell>
        </row>
        <row r="395">
          <cell r="B395">
            <v>359</v>
          </cell>
          <cell r="C395" t="str">
            <v xml:space="preserve"> Kawat Bendrat</v>
          </cell>
          <cell r="D395" t="str">
            <v>Kg</v>
          </cell>
          <cell r="E395">
            <v>27500</v>
          </cell>
        </row>
        <row r="396">
          <cell r="B396">
            <v>360</v>
          </cell>
          <cell r="C396" t="str">
            <v xml:space="preserve"> Kawat Bronjong Ø 2 - 4mm</v>
          </cell>
          <cell r="D396" t="str">
            <v>Kg</v>
          </cell>
          <cell r="E396">
            <v>31250</v>
          </cell>
        </row>
        <row r="397">
          <cell r="B397">
            <v>361</v>
          </cell>
          <cell r="C397" t="str">
            <v xml:space="preserve"> Kawat Duri</v>
          </cell>
          <cell r="D397" t="str">
            <v>m1</v>
          </cell>
          <cell r="E397">
            <v>4000</v>
          </cell>
        </row>
        <row r="398">
          <cell r="B398">
            <v>362</v>
          </cell>
          <cell r="C398" t="str">
            <v xml:space="preserve"> Kawat Harmonika</v>
          </cell>
          <cell r="D398" t="str">
            <v>m2</v>
          </cell>
          <cell r="E398">
            <v>45000</v>
          </cell>
        </row>
        <row r="399">
          <cell r="B399">
            <v>363</v>
          </cell>
          <cell r="C399" t="str">
            <v xml:space="preserve"> Kawat Jaring Panjang 2.4m dan Aksesories</v>
          </cell>
          <cell r="D399" t="str">
            <v>Lbr</v>
          </cell>
          <cell r="E399">
            <v>1687500</v>
          </cell>
        </row>
        <row r="400">
          <cell r="B400">
            <v>364</v>
          </cell>
          <cell r="C400" t="str">
            <v xml:space="preserve"> Kawat Las</v>
          </cell>
          <cell r="D400" t="str">
            <v>Kg</v>
          </cell>
          <cell r="E400">
            <v>60600</v>
          </cell>
        </row>
        <row r="401">
          <cell r="B401">
            <v>365</v>
          </cell>
          <cell r="C401" t="str">
            <v xml:space="preserve"> Kawat Las Listrik</v>
          </cell>
          <cell r="D401" t="str">
            <v>Kg</v>
          </cell>
          <cell r="E401">
            <v>60600</v>
          </cell>
        </row>
        <row r="402">
          <cell r="B402">
            <v>366</v>
          </cell>
          <cell r="C402" t="str">
            <v xml:space="preserve"> Kawat Nyamuk</v>
          </cell>
          <cell r="D402" t="str">
            <v>m2</v>
          </cell>
          <cell r="E402">
            <v>50000</v>
          </cell>
        </row>
        <row r="403">
          <cell r="B403">
            <v>367</v>
          </cell>
          <cell r="C403" t="str">
            <v xml:space="preserve"> Kawat Seng 3mm</v>
          </cell>
          <cell r="D403" t="str">
            <v>Kg</v>
          </cell>
          <cell r="E403">
            <v>40000</v>
          </cell>
        </row>
        <row r="404">
          <cell r="B404">
            <v>368</v>
          </cell>
          <cell r="C404" t="str">
            <v xml:space="preserve"> Kawat Ø 4mm</v>
          </cell>
          <cell r="D404" t="str">
            <v>Kg</v>
          </cell>
          <cell r="E404">
            <v>40000</v>
          </cell>
        </row>
        <row r="405">
          <cell r="B405">
            <v>369</v>
          </cell>
          <cell r="C405" t="str">
            <v xml:space="preserve"> Pengelasan</v>
          </cell>
          <cell r="D405" t="str">
            <v>cm</v>
          </cell>
          <cell r="E405">
            <v>100</v>
          </cell>
        </row>
        <row r="406">
          <cell r="B406">
            <v>370</v>
          </cell>
          <cell r="C406" t="str">
            <v xml:space="preserve"> Pipa Besi Hitam Dia. 1 Inch</v>
          </cell>
          <cell r="D406" t="str">
            <v>m1</v>
          </cell>
          <cell r="E406">
            <v>75000</v>
          </cell>
        </row>
        <row r="407">
          <cell r="B407">
            <v>371</v>
          </cell>
          <cell r="C407" t="str">
            <v xml:space="preserve"> Pipa Besi Hitam Dia. 1.5 Inch</v>
          </cell>
          <cell r="D407" t="str">
            <v>m1</v>
          </cell>
          <cell r="E407">
            <v>95000</v>
          </cell>
        </row>
        <row r="408">
          <cell r="B408">
            <v>372</v>
          </cell>
          <cell r="C408" t="str">
            <v xml:space="preserve"> Pipa Besi Hitam Dia. 2 Inch</v>
          </cell>
          <cell r="D408" t="str">
            <v>m1</v>
          </cell>
          <cell r="E408">
            <v>117500</v>
          </cell>
        </row>
        <row r="409">
          <cell r="B409">
            <v>373</v>
          </cell>
          <cell r="C409" t="str">
            <v xml:space="preserve"> Pipa Besi Hitam Dia. 3 Inch</v>
          </cell>
          <cell r="D409" t="str">
            <v>m1</v>
          </cell>
          <cell r="E409">
            <v>172500</v>
          </cell>
        </row>
        <row r="410">
          <cell r="B410">
            <v>374</v>
          </cell>
          <cell r="C410" t="str">
            <v xml:space="preserve"> Besi Siku 40.40</v>
          </cell>
          <cell r="D410" t="str">
            <v>Kg</v>
          </cell>
          <cell r="E410">
            <v>19583.333333333332</v>
          </cell>
        </row>
        <row r="411">
          <cell r="B411">
            <v>375</v>
          </cell>
          <cell r="C411" t="str">
            <v xml:space="preserve"> Besi Siku 40.40.4</v>
          </cell>
          <cell r="D411" t="str">
            <v>Kg</v>
          </cell>
          <cell r="E411">
            <v>19583.333333333332</v>
          </cell>
        </row>
        <row r="412">
          <cell r="B412">
            <v>376</v>
          </cell>
          <cell r="C412" t="str">
            <v xml:space="preserve"> Besi Siku L 30.30.3</v>
          </cell>
          <cell r="D412" t="str">
            <v>Kg</v>
          </cell>
          <cell r="E412">
            <v>27800</v>
          </cell>
        </row>
        <row r="413">
          <cell r="B413">
            <v>377</v>
          </cell>
          <cell r="C413" t="str">
            <v xml:space="preserve"> Besi Siku L 40.40.4</v>
          </cell>
          <cell r="D413" t="str">
            <v>Kg</v>
          </cell>
          <cell r="E413">
            <v>19583.333333333332</v>
          </cell>
        </row>
        <row r="414">
          <cell r="B414">
            <v>378</v>
          </cell>
          <cell r="C414" t="str">
            <v xml:space="preserve"> Mur Baut</v>
          </cell>
          <cell r="D414" t="str">
            <v>Buah</v>
          </cell>
          <cell r="E414">
            <v>1500</v>
          </cell>
        </row>
        <row r="415">
          <cell r="B415">
            <v>379</v>
          </cell>
          <cell r="C415" t="str">
            <v xml:space="preserve"> Rangka Metal Hollow 40.40mm</v>
          </cell>
          <cell r="D415" t="str">
            <v>m1</v>
          </cell>
          <cell r="E415">
            <v>45000</v>
          </cell>
        </row>
        <row r="416">
          <cell r="B416">
            <v>380</v>
          </cell>
          <cell r="C416" t="str">
            <v xml:space="preserve"> Plat Baja Tebal 2mm</v>
          </cell>
          <cell r="D416" t="str">
            <v>Kg</v>
          </cell>
          <cell r="E416">
            <v>19000</v>
          </cell>
        </row>
        <row r="417">
          <cell r="B417">
            <v>381</v>
          </cell>
          <cell r="C417" t="str">
            <v xml:space="preserve"> Plat Besi Tebal 3mm</v>
          </cell>
          <cell r="D417" t="str">
            <v>Kg</v>
          </cell>
          <cell r="E417">
            <v>21000</v>
          </cell>
        </row>
        <row r="418">
          <cell r="B418">
            <v>382</v>
          </cell>
          <cell r="C418" t="str">
            <v>Aquapanel 12 mm</v>
          </cell>
          <cell r="D418" t="str">
            <v>Lembar</v>
          </cell>
          <cell r="E418">
            <v>250000</v>
          </cell>
        </row>
        <row r="419">
          <cell r="B419">
            <v>383</v>
          </cell>
          <cell r="C419" t="str">
            <v>ACP Tebal 3 mm</v>
          </cell>
          <cell r="D419" t="str">
            <v>Lembar</v>
          </cell>
          <cell r="E419">
            <v>1075000</v>
          </cell>
        </row>
        <row r="420">
          <cell r="B420" t="str">
            <v/>
          </cell>
        </row>
        <row r="424">
          <cell r="B424" t="str">
            <v>No</v>
          </cell>
          <cell r="C424" t="str">
            <v>Uraian</v>
          </cell>
          <cell r="D424" t="str">
            <v>Satuan</v>
          </cell>
          <cell r="E424" t="str">
            <v>Harga</v>
          </cell>
        </row>
        <row r="425">
          <cell r="C425" t="str">
            <v xml:space="preserve"> HARGA BAHAN STRUKTUR RISHA</v>
          </cell>
        </row>
        <row r="426">
          <cell r="B426">
            <v>384</v>
          </cell>
          <cell r="C426" t="str">
            <v xml:space="preserve"> Baut dan Mur f12 L=4". ASTM A307</v>
          </cell>
          <cell r="D426" t="str">
            <v>Buah</v>
          </cell>
          <cell r="E426">
            <v>26000</v>
          </cell>
        </row>
        <row r="427">
          <cell r="B427">
            <v>385</v>
          </cell>
          <cell r="C427" t="str">
            <v xml:space="preserve"> Baut dan Mur f12 L=6". ASTM A307</v>
          </cell>
          <cell r="D427" t="str">
            <v>Buah</v>
          </cell>
          <cell r="E427">
            <v>39000</v>
          </cell>
        </row>
        <row r="428">
          <cell r="B428">
            <v>386</v>
          </cell>
          <cell r="C428" t="str">
            <v xml:space="preserve"> Baut dan Mur f12 L=7". ASTM A307</v>
          </cell>
          <cell r="D428" t="str">
            <v>Buah</v>
          </cell>
          <cell r="E428">
            <v>58500</v>
          </cell>
        </row>
        <row r="429">
          <cell r="B429">
            <v>387</v>
          </cell>
          <cell r="C429" t="str">
            <v xml:space="preserve"> Ring Pelat</v>
          </cell>
          <cell r="D429" t="str">
            <v>Buah</v>
          </cell>
          <cell r="E429">
            <v>6000</v>
          </cell>
        </row>
        <row r="430">
          <cell r="B430">
            <v>388</v>
          </cell>
          <cell r="C430" t="str">
            <v xml:space="preserve"> Pelat Strip t=2.6 mm L=12 cm</v>
          </cell>
          <cell r="D430" t="str">
            <v>Buah</v>
          </cell>
          <cell r="E430">
            <v>1860</v>
          </cell>
        </row>
        <row r="431">
          <cell r="B431">
            <v>389</v>
          </cell>
          <cell r="C431" t="str">
            <v xml:space="preserve"> Pelat Strip t=2.6 mm L=14 cm</v>
          </cell>
          <cell r="D431" t="str">
            <v>Buah</v>
          </cell>
          <cell r="E431">
            <v>2170</v>
          </cell>
        </row>
        <row r="432">
          <cell r="B432">
            <v>390</v>
          </cell>
          <cell r="C432" t="str">
            <v xml:space="preserve"> Pelat Strip t=2.6 mm L=17 cm</v>
          </cell>
          <cell r="D432" t="str">
            <v>Buah</v>
          </cell>
          <cell r="E432">
            <v>2635</v>
          </cell>
        </row>
        <row r="433">
          <cell r="B433">
            <v>391</v>
          </cell>
          <cell r="C433" t="str">
            <v xml:space="preserve"> Pelat Strip t=2.6 mm L=34 cm</v>
          </cell>
          <cell r="D433" t="str">
            <v>Buah</v>
          </cell>
          <cell r="E433">
            <v>5270</v>
          </cell>
        </row>
        <row r="434">
          <cell r="B434">
            <v>392</v>
          </cell>
          <cell r="C434" t="str">
            <v xml:space="preserve"> Angkur Baja Full Drat ASTM 307 Ø 10mm Panjang 35cm</v>
          </cell>
          <cell r="D434" t="str">
            <v>Buah</v>
          </cell>
          <cell r="E434">
            <v>32500</v>
          </cell>
        </row>
        <row r="435">
          <cell r="B435">
            <v>393</v>
          </cell>
          <cell r="C435" t="str">
            <v xml:space="preserve"> Angkur Baja Full Drat ASTM 307 Ø 10mm Panjang 65cm</v>
          </cell>
          <cell r="D435" t="str">
            <v>Buah</v>
          </cell>
          <cell r="E435">
            <v>65000</v>
          </cell>
        </row>
        <row r="436">
          <cell r="B436" t="str">
            <v/>
          </cell>
        </row>
        <row r="437">
          <cell r="B437" t="str">
            <v/>
          </cell>
        </row>
        <row r="438">
          <cell r="B438" t="str">
            <v/>
          </cell>
        </row>
        <row r="439">
          <cell r="B439" t="str">
            <v/>
          </cell>
        </row>
        <row r="442">
          <cell r="B442" t="str">
            <v>No</v>
          </cell>
          <cell r="C442" t="str">
            <v>Uraian</v>
          </cell>
          <cell r="D442" t="str">
            <v>Satuan</v>
          </cell>
          <cell r="E442" t="str">
            <v>Harga</v>
          </cell>
        </row>
        <row r="443">
          <cell r="C443" t="str">
            <v xml:space="preserve"> HARGA BAHAN KAYU DAN PAPAN</v>
          </cell>
        </row>
        <row r="444">
          <cell r="B444">
            <v>394</v>
          </cell>
          <cell r="C444" t="str">
            <v xml:space="preserve"> Balok Kayu</v>
          </cell>
          <cell r="D444" t="str">
            <v>m3</v>
          </cell>
          <cell r="E444">
            <v>5500000</v>
          </cell>
        </row>
        <row r="445">
          <cell r="B445">
            <v>395</v>
          </cell>
          <cell r="C445" t="str">
            <v xml:space="preserve"> Balok Kayu Kelas I</v>
          </cell>
          <cell r="D445" t="str">
            <v>m3</v>
          </cell>
          <cell r="E445">
            <v>6600000</v>
          </cell>
        </row>
        <row r="446">
          <cell r="B446">
            <v>396</v>
          </cell>
          <cell r="C446" t="str">
            <v xml:space="preserve"> Balok Kayu Kelas II</v>
          </cell>
          <cell r="D446" t="str">
            <v>m3</v>
          </cell>
          <cell r="E446">
            <v>3500000</v>
          </cell>
        </row>
        <row r="447">
          <cell r="B447">
            <v>397</v>
          </cell>
          <cell r="C447" t="str">
            <v xml:space="preserve"> Balok Kayu Kelas III</v>
          </cell>
          <cell r="D447" t="str">
            <v>m3</v>
          </cell>
          <cell r="E447">
            <v>2908800</v>
          </cell>
        </row>
        <row r="448">
          <cell r="B448">
            <v>398</v>
          </cell>
          <cell r="C448" t="str">
            <v xml:space="preserve"> Balok Kayu Kelas IV</v>
          </cell>
          <cell r="D448" t="str">
            <v>m3</v>
          </cell>
          <cell r="E448">
            <v>2422700</v>
          </cell>
        </row>
        <row r="449">
          <cell r="B449">
            <v>399</v>
          </cell>
          <cell r="C449" t="str">
            <v xml:space="preserve"> Balok Kayu. 6 x 12</v>
          </cell>
          <cell r="D449" t="str">
            <v>m3</v>
          </cell>
          <cell r="E449">
            <v>7909200</v>
          </cell>
        </row>
        <row r="450">
          <cell r="B450">
            <v>400</v>
          </cell>
          <cell r="C450" t="str">
            <v xml:space="preserve"> Kaso-kaso 5 x 7cm</v>
          </cell>
          <cell r="D450" t="str">
            <v>m3</v>
          </cell>
          <cell r="E450">
            <v>2500000</v>
          </cell>
        </row>
        <row r="451">
          <cell r="B451">
            <v>401</v>
          </cell>
          <cell r="C451" t="str">
            <v xml:space="preserve"> Kayu Kaso 5x7cm Kelas II</v>
          </cell>
          <cell r="D451" t="str">
            <v>m3</v>
          </cell>
          <cell r="E451">
            <v>3000000</v>
          </cell>
        </row>
        <row r="452">
          <cell r="B452">
            <v>402</v>
          </cell>
          <cell r="C452" t="str">
            <v xml:space="preserve"> Kayu Kaso 5x7cm Kelas III</v>
          </cell>
          <cell r="D452" t="str">
            <v>m3</v>
          </cell>
          <cell r="E452">
            <v>2691900</v>
          </cell>
        </row>
        <row r="453">
          <cell r="B453">
            <v>403</v>
          </cell>
          <cell r="C453" t="str">
            <v xml:space="preserve"> Kayu Balok Borneo</v>
          </cell>
          <cell r="D453" t="str">
            <v>m3</v>
          </cell>
          <cell r="E453">
            <v>5500000</v>
          </cell>
        </row>
        <row r="454">
          <cell r="B454">
            <v>404</v>
          </cell>
          <cell r="C454" t="str">
            <v xml:space="preserve"> Kayu Bekisting</v>
          </cell>
          <cell r="D454" t="str">
            <v>m2</v>
          </cell>
          <cell r="E454">
            <v>2500000</v>
          </cell>
        </row>
        <row r="455">
          <cell r="B455">
            <v>405</v>
          </cell>
          <cell r="C455" t="str">
            <v xml:space="preserve"> Kayu Kelas I</v>
          </cell>
          <cell r="D455" t="str">
            <v>m3</v>
          </cell>
          <cell r="E455">
            <v>5383800</v>
          </cell>
        </row>
        <row r="456">
          <cell r="B456">
            <v>406</v>
          </cell>
          <cell r="C456" t="str">
            <v xml:space="preserve"> Kayu Kelas II</v>
          </cell>
          <cell r="D456" t="str">
            <v>m3</v>
          </cell>
          <cell r="E456">
            <v>3000000</v>
          </cell>
        </row>
        <row r="457">
          <cell r="B457">
            <v>407</v>
          </cell>
          <cell r="C457" t="str">
            <v xml:space="preserve"> Kayu Kelas III</v>
          </cell>
          <cell r="D457" t="str">
            <v>m3</v>
          </cell>
          <cell r="E457">
            <v>2691900</v>
          </cell>
        </row>
        <row r="458">
          <cell r="B458">
            <v>408</v>
          </cell>
          <cell r="C458" t="str">
            <v xml:space="preserve"> Kayu Kelas IV</v>
          </cell>
          <cell r="D458" t="str">
            <v>m3</v>
          </cell>
          <cell r="E458">
            <v>2422700</v>
          </cell>
        </row>
        <row r="459">
          <cell r="B459">
            <v>409</v>
          </cell>
          <cell r="C459" t="str">
            <v xml:space="preserve"> Kayu Lapis</v>
          </cell>
          <cell r="D459" t="str">
            <v>Lbr</v>
          </cell>
          <cell r="E459">
            <v>156000</v>
          </cell>
        </row>
        <row r="460">
          <cell r="B460">
            <v>410</v>
          </cell>
          <cell r="C460" t="str">
            <v xml:space="preserve"> Kayu Lapis 4mm</v>
          </cell>
          <cell r="D460" t="str">
            <v>Lembar</v>
          </cell>
          <cell r="E460">
            <v>156000</v>
          </cell>
        </row>
        <row r="461">
          <cell r="B461">
            <v>411</v>
          </cell>
          <cell r="C461" t="str">
            <v xml:space="preserve"> Kayu Papan</v>
          </cell>
          <cell r="D461" t="str">
            <v>m3</v>
          </cell>
          <cell r="E461">
            <v>3270800</v>
          </cell>
        </row>
        <row r="462">
          <cell r="B462">
            <v>412</v>
          </cell>
          <cell r="C462" t="str">
            <v xml:space="preserve"> Papan Cor</v>
          </cell>
          <cell r="D462" t="str">
            <v>m3</v>
          </cell>
          <cell r="E462">
            <v>2500000</v>
          </cell>
        </row>
        <row r="463">
          <cell r="B463">
            <v>413</v>
          </cell>
          <cell r="C463" t="str">
            <v xml:space="preserve"> Papan Gipsum 120x240cm</v>
          </cell>
          <cell r="D463" t="str">
            <v>Lbr</v>
          </cell>
          <cell r="E463">
            <v>73500</v>
          </cell>
        </row>
        <row r="464">
          <cell r="B464">
            <v>414</v>
          </cell>
          <cell r="C464" t="str">
            <v xml:space="preserve"> Papan Kayu</v>
          </cell>
          <cell r="D464" t="str">
            <v>m3</v>
          </cell>
          <cell r="E464">
            <v>7909200</v>
          </cell>
        </row>
        <row r="465">
          <cell r="B465">
            <v>415</v>
          </cell>
          <cell r="C465" t="str">
            <v xml:space="preserve"> Papan Kayu Kelas I</v>
          </cell>
          <cell r="D465" t="str">
            <v>m3</v>
          </cell>
          <cell r="E465">
            <v>11126000</v>
          </cell>
        </row>
        <row r="466">
          <cell r="B466">
            <v>416</v>
          </cell>
          <cell r="C466" t="str">
            <v xml:space="preserve"> Papan Kayu Kelas II</v>
          </cell>
          <cell r="D466" t="str">
            <v>m3</v>
          </cell>
          <cell r="E466">
            <v>2908800</v>
          </cell>
        </row>
        <row r="467">
          <cell r="B467">
            <v>417</v>
          </cell>
          <cell r="C467" t="str">
            <v xml:space="preserve"> Papan Kayu Kelas III</v>
          </cell>
          <cell r="D467" t="str">
            <v>m3</v>
          </cell>
          <cell r="E467">
            <v>2908800</v>
          </cell>
        </row>
        <row r="468">
          <cell r="B468">
            <v>418</v>
          </cell>
          <cell r="C468" t="str">
            <v xml:space="preserve"> Patok Ukur Kayu 5/7 Kelas II</v>
          </cell>
          <cell r="D468" t="str">
            <v>m3</v>
          </cell>
          <cell r="E468">
            <v>3000000</v>
          </cell>
        </row>
        <row r="469">
          <cell r="B469">
            <v>419</v>
          </cell>
          <cell r="C469" t="str">
            <v xml:space="preserve"> Perancah Kayu</v>
          </cell>
          <cell r="D469" t="str">
            <v>m3</v>
          </cell>
          <cell r="E469">
            <v>4329200</v>
          </cell>
        </row>
        <row r="470">
          <cell r="B470">
            <v>420</v>
          </cell>
          <cell r="C470" t="str">
            <v xml:space="preserve"> Reng (3 x 4) cm</v>
          </cell>
          <cell r="D470" t="str">
            <v>m3</v>
          </cell>
          <cell r="E470">
            <v>2500000</v>
          </cell>
        </row>
        <row r="471">
          <cell r="B471">
            <v>421</v>
          </cell>
          <cell r="C471" t="str">
            <v xml:space="preserve"> Reng 2 x 3 cm</v>
          </cell>
          <cell r="D471" t="str">
            <v>m3</v>
          </cell>
          <cell r="E471">
            <v>2500000</v>
          </cell>
        </row>
        <row r="472">
          <cell r="B472">
            <v>422</v>
          </cell>
          <cell r="C472" t="str">
            <v xml:space="preserve"> Teakwood 4mm 90x220cm</v>
          </cell>
          <cell r="D472" t="str">
            <v>Lembar</v>
          </cell>
          <cell r="E472">
            <v>203400</v>
          </cell>
        </row>
        <row r="473">
          <cell r="B473">
            <v>423</v>
          </cell>
          <cell r="C473" t="str">
            <v xml:space="preserve"> Atap Sirap Kayu Ulin</v>
          </cell>
          <cell r="D473" t="str">
            <v>Ikat</v>
          </cell>
          <cell r="E473">
            <v>156000</v>
          </cell>
        </row>
        <row r="474">
          <cell r="B474">
            <v>424</v>
          </cell>
          <cell r="C474" t="str">
            <v xml:space="preserve"> Atap Sirap Kayu Ulin</v>
          </cell>
          <cell r="D474" t="str">
            <v>m2</v>
          </cell>
          <cell r="E474">
            <v>156000</v>
          </cell>
        </row>
        <row r="475">
          <cell r="B475">
            <v>425</v>
          </cell>
          <cell r="C475" t="str">
            <v>Kalsiboard 12 mm</v>
          </cell>
          <cell r="D475" t="str">
            <v>Lembar</v>
          </cell>
          <cell r="E475">
            <v>267750</v>
          </cell>
        </row>
        <row r="476">
          <cell r="B476">
            <v>426</v>
          </cell>
          <cell r="C476" t="str">
            <v xml:space="preserve">Atap Onduline </v>
          </cell>
          <cell r="D476" t="str">
            <v>Lembar</v>
          </cell>
          <cell r="E476">
            <v>299000</v>
          </cell>
        </row>
        <row r="477">
          <cell r="B477">
            <v>427</v>
          </cell>
          <cell r="C477" t="str">
            <v>Onduline Screw</v>
          </cell>
          <cell r="D477" t="str">
            <v>Buah</v>
          </cell>
          <cell r="E477">
            <v>2000</v>
          </cell>
        </row>
        <row r="478">
          <cell r="B478">
            <v>428</v>
          </cell>
          <cell r="C478" t="str">
            <v>Nok Onduline</v>
          </cell>
          <cell r="D478" t="str">
            <v>Lembar</v>
          </cell>
          <cell r="E478">
            <v>184000</v>
          </cell>
        </row>
        <row r="479">
          <cell r="B479" t="str">
            <v/>
          </cell>
        </row>
        <row r="483">
          <cell r="B483" t="str">
            <v>No</v>
          </cell>
          <cell r="C483" t="str">
            <v>Uraian</v>
          </cell>
          <cell r="D483" t="str">
            <v>Satuan</v>
          </cell>
          <cell r="E483" t="str">
            <v>Harga</v>
          </cell>
        </row>
        <row r="484">
          <cell r="C484" t="str">
            <v xml:space="preserve"> HARGA BAHAN TANAMAN &amp; LANDSCAPE</v>
          </cell>
        </row>
        <row r="485">
          <cell r="B485">
            <v>429</v>
          </cell>
          <cell r="C485" t="str">
            <v xml:space="preserve"> Rumput Gajah Mini</v>
          </cell>
          <cell r="D485" t="str">
            <v>m2</v>
          </cell>
          <cell r="E485">
            <v>73000</v>
          </cell>
        </row>
        <row r="486">
          <cell r="B486">
            <v>430</v>
          </cell>
          <cell r="C486" t="str">
            <v xml:space="preserve"> Pohon Ketapang Mini</v>
          </cell>
          <cell r="D486" t="str">
            <v>Btg</v>
          </cell>
          <cell r="E486">
            <v>415000</v>
          </cell>
        </row>
        <row r="487">
          <cell r="B487">
            <v>431</v>
          </cell>
          <cell r="C487" t="str">
            <v xml:space="preserve"> Sambang Dara</v>
          </cell>
          <cell r="D487" t="str">
            <v>Rumpun</v>
          </cell>
          <cell r="E487">
            <v>57000</v>
          </cell>
        </row>
        <row r="488">
          <cell r="B488">
            <v>432</v>
          </cell>
          <cell r="C488" t="str">
            <v xml:space="preserve"> Beringin (Ficus Benjamina) Dia. 15-20cm Tinggi Diatas 6 Meter</v>
          </cell>
          <cell r="D488" t="str">
            <v>Btg</v>
          </cell>
          <cell r="E488">
            <v>15000000</v>
          </cell>
        </row>
        <row r="489">
          <cell r="B489">
            <v>433</v>
          </cell>
          <cell r="C489" t="str">
            <v xml:space="preserve"> Bibit Vegetasi (Biji Rumput)</v>
          </cell>
          <cell r="D489" t="str">
            <v>Kg</v>
          </cell>
          <cell r="E489">
            <v>130000</v>
          </cell>
        </row>
        <row r="490">
          <cell r="B490">
            <v>434</v>
          </cell>
          <cell r="C490" t="str">
            <v xml:space="preserve"> Anti Rayap Pada Tanah</v>
          </cell>
          <cell r="D490" t="str">
            <v>Kg</v>
          </cell>
          <cell r="E490">
            <v>104300</v>
          </cell>
        </row>
        <row r="491">
          <cell r="B491">
            <v>435</v>
          </cell>
          <cell r="C491" t="str">
            <v xml:space="preserve"> Anggur Terompet (Tecoma stans) Dia. 1-2cm</v>
          </cell>
          <cell r="D491" t="str">
            <v>Btg</v>
          </cell>
          <cell r="E491">
            <v>28000</v>
          </cell>
        </row>
        <row r="492">
          <cell r="B492">
            <v>436</v>
          </cell>
          <cell r="C492" t="str">
            <v xml:space="preserve"> Fungisida/Insektisida</v>
          </cell>
          <cell r="D492" t="str">
            <v>Kg</v>
          </cell>
          <cell r="E492">
            <v>295200</v>
          </cell>
        </row>
        <row r="493">
          <cell r="B493">
            <v>437</v>
          </cell>
          <cell r="C493" t="str">
            <v xml:space="preserve"> Kacang Hias (Arachis Pintoi)</v>
          </cell>
          <cell r="D493" t="str">
            <v>Buah</v>
          </cell>
          <cell r="E493">
            <v>5000</v>
          </cell>
        </row>
        <row r="494">
          <cell r="B494">
            <v>438</v>
          </cell>
          <cell r="C494" t="str">
            <v xml:space="preserve"> Kamboja (Plumeria Sp.) Dia. 7-15cm Tinggi Diatas 6 Meter</v>
          </cell>
          <cell r="D494" t="str">
            <v>Btg</v>
          </cell>
          <cell r="E494">
            <v>3630000</v>
          </cell>
        </row>
        <row r="495">
          <cell r="B495">
            <v>439</v>
          </cell>
          <cell r="C495" t="str">
            <v xml:space="preserve"> Kapur</v>
          </cell>
          <cell r="D495" t="str">
            <v>Kg</v>
          </cell>
          <cell r="E495">
            <v>6500</v>
          </cell>
        </row>
        <row r="496">
          <cell r="B496">
            <v>440</v>
          </cell>
          <cell r="C496" t="str">
            <v xml:space="preserve"> Ketapang Kencana (Terminalia Mantaly) Dia. 3-5cm</v>
          </cell>
          <cell r="D496" t="str">
            <v>Btg</v>
          </cell>
          <cell r="E496">
            <v>780000</v>
          </cell>
        </row>
        <row r="497">
          <cell r="B497">
            <v>441</v>
          </cell>
          <cell r="C497" t="str">
            <v xml:space="preserve"> Material Organik</v>
          </cell>
          <cell r="D497" t="str">
            <v>m3</v>
          </cell>
          <cell r="E497">
            <v>1650000</v>
          </cell>
        </row>
        <row r="498">
          <cell r="B498">
            <v>442</v>
          </cell>
          <cell r="C498" t="str">
            <v xml:space="preserve"> Matras Tipe I Termasuk Angkur/Penguat Matras</v>
          </cell>
          <cell r="D498" t="str">
            <v>m2</v>
          </cell>
          <cell r="E498">
            <v>750000</v>
          </cell>
        </row>
        <row r="499">
          <cell r="B499">
            <v>443</v>
          </cell>
          <cell r="C499" t="str">
            <v xml:space="preserve"> Matras Tipe II Termasuk Angkur/Penguat Matras</v>
          </cell>
          <cell r="D499" t="str">
            <v>m2</v>
          </cell>
          <cell r="E499">
            <v>650000</v>
          </cell>
        </row>
        <row r="500">
          <cell r="B500">
            <v>444</v>
          </cell>
          <cell r="C500" t="str">
            <v xml:space="preserve"> Matras Tipe III Termasuk Angkur/Penguat Matras</v>
          </cell>
          <cell r="D500" t="str">
            <v>m2</v>
          </cell>
          <cell r="E500">
            <v>550000</v>
          </cell>
        </row>
        <row r="501">
          <cell r="B501">
            <v>445</v>
          </cell>
          <cell r="C501" t="str">
            <v xml:space="preserve"> Mulsa</v>
          </cell>
          <cell r="D501" t="str">
            <v>Kg</v>
          </cell>
          <cell r="E501">
            <v>1968.8888888888889</v>
          </cell>
        </row>
        <row r="502">
          <cell r="B502">
            <v>446</v>
          </cell>
          <cell r="C502" t="str">
            <v xml:space="preserve"> Rumput</v>
          </cell>
          <cell r="D502" t="str">
            <v>Buah</v>
          </cell>
          <cell r="E502">
            <v>3000</v>
          </cell>
        </row>
        <row r="503">
          <cell r="B503">
            <v>447</v>
          </cell>
          <cell r="C503" t="str">
            <v xml:space="preserve"> Sedang Tabebuya (Tabebuia Rosea) Dia. 5-7cm</v>
          </cell>
          <cell r="D503" t="str">
            <v>Btg</v>
          </cell>
          <cell r="E503">
            <v>700000</v>
          </cell>
        </row>
        <row r="504">
          <cell r="B504">
            <v>448</v>
          </cell>
          <cell r="C504" t="str">
            <v xml:space="preserve"> Semak Pacing (Costus Sp.)</v>
          </cell>
          <cell r="D504" t="str">
            <v>Buah</v>
          </cell>
          <cell r="E504">
            <v>7000</v>
          </cell>
        </row>
        <row r="505">
          <cell r="B505">
            <v>449</v>
          </cell>
          <cell r="C505" t="str">
            <v xml:space="preserve"> Semak Capit Udang (Heliconia Psittacorum)</v>
          </cell>
          <cell r="D505" t="str">
            <v>Buah</v>
          </cell>
          <cell r="E505">
            <v>9500</v>
          </cell>
        </row>
        <row r="506">
          <cell r="B506">
            <v>450</v>
          </cell>
          <cell r="C506" t="str">
            <v xml:space="preserve"> Semak Bunga Kertas (Bougenvillea Sp.)</v>
          </cell>
          <cell r="D506" t="str">
            <v>Buah</v>
          </cell>
          <cell r="E506">
            <v>17000</v>
          </cell>
        </row>
        <row r="507">
          <cell r="B507">
            <v>451</v>
          </cell>
          <cell r="C507" t="str">
            <v xml:space="preserve"> Sulfur</v>
          </cell>
          <cell r="D507" t="str">
            <v>Kg</v>
          </cell>
          <cell r="E507">
            <v>30800.000000000004</v>
          </cell>
        </row>
        <row r="508">
          <cell r="B508">
            <v>452</v>
          </cell>
          <cell r="C508" t="str">
            <v xml:space="preserve"> Tanah Subur: 75%</v>
          </cell>
          <cell r="D508" t="str">
            <v>m3</v>
          </cell>
          <cell r="E508">
            <v>990000.00000000012</v>
          </cell>
        </row>
        <row r="509">
          <cell r="B509">
            <v>453</v>
          </cell>
          <cell r="C509" t="str">
            <v xml:space="preserve"> Tanah Subur: 90%</v>
          </cell>
          <cell r="D509" t="str">
            <v>m3</v>
          </cell>
          <cell r="E509">
            <v>1155000</v>
          </cell>
        </row>
        <row r="510">
          <cell r="B510">
            <v>454</v>
          </cell>
          <cell r="C510" t="str">
            <v xml:space="preserve"> Palem Kecil Palem Wregu (Raphis excelsa) Dia. sd 5 cm Tinggi Maks. 1.5 Meter</v>
          </cell>
          <cell r="D510" t="str">
            <v>Btg</v>
          </cell>
          <cell r="E510">
            <v>770000.00000000012</v>
          </cell>
        </row>
        <row r="511">
          <cell r="B511">
            <v>455</v>
          </cell>
          <cell r="C511" t="str">
            <v xml:space="preserve"> Palem Kecil Palem Kuning (Dypsus Lutescens) Dia. 5-15cm Tinggi Maks. 1.5 Meter</v>
          </cell>
          <cell r="D511" t="str">
            <v>Btg</v>
          </cell>
          <cell r="E511">
            <v>89300</v>
          </cell>
        </row>
        <row r="512">
          <cell r="B512">
            <v>456</v>
          </cell>
          <cell r="C512" t="str">
            <v xml:space="preserve"> Palem Besar Palem Ekor Tupai (Woedyetia Bifurcata) Dia. 15cm Tinggi Diatas 1.5 Meter</v>
          </cell>
          <cell r="D512" t="str">
            <v>Btg</v>
          </cell>
          <cell r="E512">
            <v>962500.00000000012</v>
          </cell>
        </row>
        <row r="513">
          <cell r="B513">
            <v>457</v>
          </cell>
          <cell r="C513" t="str">
            <v xml:space="preserve"> Palem Besar Kelapa (Cocos Nucifera) Dia. 15 -20cm Tinggi Diatas 1.5 Meter</v>
          </cell>
          <cell r="D513" t="str">
            <v>Btg</v>
          </cell>
          <cell r="E513">
            <v>2200000</v>
          </cell>
        </row>
        <row r="514">
          <cell r="B514">
            <v>458</v>
          </cell>
          <cell r="C514" t="str">
            <v xml:space="preserve"> Palem Besar Palem Botol (Hyophorbe Lagenicaulis) Dia. 20-25cm Tinggi Diatas 1.5 Meter</v>
          </cell>
          <cell r="D514" t="str">
            <v>Btg</v>
          </cell>
          <cell r="E514">
            <v>715000</v>
          </cell>
        </row>
        <row r="515">
          <cell r="B515">
            <v>459</v>
          </cell>
          <cell r="C515" t="str">
            <v xml:space="preserve"> Palem Besar Palem Sadeng (Saribus Rotundifolius) Dia. 25-30cm. Tinggi Diatas 1.5 Meter</v>
          </cell>
          <cell r="D515" t="str">
            <v>Btg</v>
          </cell>
          <cell r="E515">
            <v>1650000.0000000002</v>
          </cell>
        </row>
        <row r="516">
          <cell r="B516">
            <v>460</v>
          </cell>
          <cell r="C516" t="str">
            <v xml:space="preserve"> Perekat Campuran Hydroseeding</v>
          </cell>
          <cell r="D516" t="str">
            <v>Kg</v>
          </cell>
          <cell r="E516">
            <v>225500.00000000003</v>
          </cell>
        </row>
        <row r="517">
          <cell r="B517">
            <v>461</v>
          </cell>
          <cell r="C517" t="str">
            <v xml:space="preserve"> Perekat Matras Perkuatan (Lem)</v>
          </cell>
          <cell r="D517" t="str">
            <v>Kg</v>
          </cell>
          <cell r="E517">
            <v>250000</v>
          </cell>
        </row>
        <row r="518">
          <cell r="B518">
            <v>462</v>
          </cell>
          <cell r="C518" t="str">
            <v xml:space="preserve"> Pupuk Anorganik</v>
          </cell>
          <cell r="D518" t="str">
            <v>Kg</v>
          </cell>
          <cell r="E518">
            <v>28600.000000000004</v>
          </cell>
        </row>
        <row r="519">
          <cell r="B519">
            <v>463</v>
          </cell>
          <cell r="C519" t="str">
            <v xml:space="preserve"> Pupuk Anorganik (Ex : NPK)</v>
          </cell>
          <cell r="D519" t="str">
            <v>m3</v>
          </cell>
          <cell r="E519">
            <v>2860000.0000000005</v>
          </cell>
        </row>
        <row r="520">
          <cell r="B520">
            <v>464</v>
          </cell>
          <cell r="C520" t="str">
            <v xml:space="preserve"> Pupuk Organik</v>
          </cell>
          <cell r="D520" t="str">
            <v>Kg</v>
          </cell>
          <cell r="E520">
            <v>29900</v>
          </cell>
        </row>
        <row r="521">
          <cell r="B521">
            <v>465</v>
          </cell>
          <cell r="C521" t="str">
            <v xml:space="preserve"> Pupuk Organik</v>
          </cell>
          <cell r="D521" t="str">
            <v>m3</v>
          </cell>
          <cell r="E521">
            <v>2392000</v>
          </cell>
        </row>
        <row r="522">
          <cell r="B522">
            <v>466</v>
          </cell>
          <cell r="C522" t="str">
            <v xml:space="preserve"> Pupuk Organik: 20%</v>
          </cell>
          <cell r="D522" t="str">
            <v>m3</v>
          </cell>
          <cell r="E522">
            <v>2392000</v>
          </cell>
        </row>
        <row r="523">
          <cell r="B523">
            <v>467</v>
          </cell>
          <cell r="C523" t="str">
            <v xml:space="preserve"> Pasir</v>
          </cell>
          <cell r="D523" t="str">
            <v>m3</v>
          </cell>
          <cell r="E523">
            <v>200000</v>
          </cell>
        </row>
        <row r="524">
          <cell r="B524">
            <v>468</v>
          </cell>
          <cell r="C524" t="str">
            <v xml:space="preserve"> Pasir/Kompos/Material Perbaikan Tanah: 5%</v>
          </cell>
          <cell r="D524" t="str">
            <v>m3</v>
          </cell>
          <cell r="E524">
            <v>3000000</v>
          </cell>
        </row>
        <row r="525">
          <cell r="B525">
            <v>469</v>
          </cell>
          <cell r="C525" t="str">
            <v xml:space="preserve"> Pasir/Kompos/Material Perbaikan Tanah: 10%</v>
          </cell>
          <cell r="D525" t="str">
            <v>m3</v>
          </cell>
          <cell r="E525">
            <v>3000000</v>
          </cell>
        </row>
        <row r="526">
          <cell r="B526">
            <v>470</v>
          </cell>
          <cell r="C526" t="str">
            <v xml:space="preserve"> Pucuk Merah (Syzigium Oleina) Dia. 2-3cm</v>
          </cell>
          <cell r="D526" t="str">
            <v>Btg</v>
          </cell>
          <cell r="E526">
            <v>10500</v>
          </cell>
        </row>
        <row r="527">
          <cell r="B527">
            <v>471</v>
          </cell>
          <cell r="C527" t="str">
            <v xml:space="preserve"> Pulai (Alstonia Scholaris) Dia. 20-25cm Tinggi Diatas 6</v>
          </cell>
          <cell r="D527" t="str">
            <v>Btg</v>
          </cell>
          <cell r="E527">
            <v>1500000</v>
          </cell>
        </row>
        <row r="528">
          <cell r="B528">
            <v>472</v>
          </cell>
          <cell r="C528" t="str">
            <v xml:space="preserve"> Trembesi (Samanea Saman) Dia. 25-30cm. Tinggi Diatas 6 Meter</v>
          </cell>
          <cell r="D528" t="str">
            <v>Btg</v>
          </cell>
          <cell r="E528">
            <v>1425000</v>
          </cell>
        </row>
        <row r="529">
          <cell r="B529" t="str">
            <v/>
          </cell>
        </row>
        <row r="530">
          <cell r="B530" t="str">
            <v/>
          </cell>
        </row>
        <row r="531">
          <cell r="B531" t="str">
            <v/>
          </cell>
        </row>
        <row r="535">
          <cell r="B535" t="str">
            <v>No</v>
          </cell>
          <cell r="C535" t="str">
            <v>Uraian</v>
          </cell>
          <cell r="D535" t="str">
            <v>Satuan</v>
          </cell>
          <cell r="E535" t="str">
            <v>Harga</v>
          </cell>
        </row>
        <row r="536">
          <cell r="C536" t="str">
            <v xml:space="preserve"> HARGA BAHAN PINTU KUSEN DAN JENDELA</v>
          </cell>
        </row>
        <row r="537">
          <cell r="B537">
            <v>473</v>
          </cell>
          <cell r="C537" t="str">
            <v xml:space="preserve"> Door Closer</v>
          </cell>
          <cell r="D537" t="str">
            <v>Set</v>
          </cell>
          <cell r="E537">
            <v>246700</v>
          </cell>
        </row>
        <row r="538">
          <cell r="B538">
            <v>474</v>
          </cell>
          <cell r="C538" t="str">
            <v xml:space="preserve"> Door Closer</v>
          </cell>
          <cell r="D538" t="str">
            <v>Buah</v>
          </cell>
          <cell r="E538">
            <v>312000</v>
          </cell>
        </row>
        <row r="539">
          <cell r="B539">
            <v>475</v>
          </cell>
          <cell r="C539" t="str">
            <v xml:space="preserve"> Door Holder</v>
          </cell>
          <cell r="D539" t="str">
            <v>Buah</v>
          </cell>
          <cell r="E539">
            <v>36400</v>
          </cell>
        </row>
        <row r="540">
          <cell r="B540">
            <v>476</v>
          </cell>
          <cell r="C540" t="str">
            <v xml:space="preserve"> Door Stop</v>
          </cell>
          <cell r="D540" t="str">
            <v>Buah</v>
          </cell>
          <cell r="E540">
            <v>51200</v>
          </cell>
        </row>
        <row r="541">
          <cell r="B541">
            <v>477</v>
          </cell>
          <cell r="C541" t="str">
            <v xml:space="preserve"> Engsel</v>
          </cell>
          <cell r="D541" t="str">
            <v>Buah</v>
          </cell>
          <cell r="E541">
            <v>123400</v>
          </cell>
        </row>
        <row r="542">
          <cell r="B542">
            <v>478</v>
          </cell>
          <cell r="C542" t="str">
            <v xml:space="preserve"> Engsel Angin</v>
          </cell>
          <cell r="D542" t="str">
            <v>Buah</v>
          </cell>
          <cell r="E542">
            <v>66600</v>
          </cell>
        </row>
        <row r="543">
          <cell r="B543">
            <v>479</v>
          </cell>
          <cell r="C543" t="str">
            <v xml:space="preserve"> Engsel Casement 8 Inch</v>
          </cell>
          <cell r="D543" t="str">
            <v>Set</v>
          </cell>
          <cell r="E543">
            <v>109000</v>
          </cell>
        </row>
        <row r="544">
          <cell r="B544">
            <v>480</v>
          </cell>
          <cell r="C544" t="str">
            <v xml:space="preserve"> Engsel Casement 10 Inch</v>
          </cell>
          <cell r="D544" t="str">
            <v>Set</v>
          </cell>
          <cell r="E544">
            <v>127000</v>
          </cell>
        </row>
        <row r="545">
          <cell r="B545">
            <v>481</v>
          </cell>
          <cell r="C545" t="str">
            <v xml:space="preserve"> Engsel Casement 12 Inch</v>
          </cell>
          <cell r="D545" t="str">
            <v>Set</v>
          </cell>
          <cell r="E545">
            <v>142000</v>
          </cell>
        </row>
        <row r="546">
          <cell r="B546">
            <v>482</v>
          </cell>
          <cell r="C546" t="str">
            <v xml:space="preserve"> Engsel Casement 14 Inch</v>
          </cell>
          <cell r="D546" t="str">
            <v>Set</v>
          </cell>
          <cell r="E546">
            <v>153000</v>
          </cell>
        </row>
        <row r="547">
          <cell r="B547">
            <v>483</v>
          </cell>
          <cell r="C547" t="str">
            <v xml:space="preserve"> Engsel Casement 16 Inch</v>
          </cell>
          <cell r="D547" t="str">
            <v>Set</v>
          </cell>
          <cell r="E547">
            <v>179000</v>
          </cell>
        </row>
        <row r="548">
          <cell r="B548">
            <v>484</v>
          </cell>
          <cell r="C548" t="str">
            <v xml:space="preserve"> Engsel Casement 20 Inch</v>
          </cell>
          <cell r="D548" t="str">
            <v>Set</v>
          </cell>
          <cell r="E548">
            <v>255000</v>
          </cell>
        </row>
        <row r="549">
          <cell r="B549">
            <v>485</v>
          </cell>
          <cell r="C549" t="str">
            <v xml:space="preserve"> Engsel Kupu-kupu 3 Inch</v>
          </cell>
          <cell r="D549" t="str">
            <v>Buah</v>
          </cell>
          <cell r="E549">
            <v>50000</v>
          </cell>
        </row>
        <row r="550">
          <cell r="B550">
            <v>486</v>
          </cell>
          <cell r="C550" t="str">
            <v xml:space="preserve"> Engsel Kupu-kupu 4 Inch</v>
          </cell>
          <cell r="D550" t="str">
            <v>Buah</v>
          </cell>
          <cell r="E550">
            <v>45300</v>
          </cell>
        </row>
        <row r="551">
          <cell r="B551">
            <v>487</v>
          </cell>
          <cell r="C551" t="str">
            <v xml:space="preserve"> Engsel Pintu</v>
          </cell>
          <cell r="D551" t="str">
            <v>Buah</v>
          </cell>
          <cell r="E551">
            <v>123400</v>
          </cell>
        </row>
        <row r="552">
          <cell r="B552">
            <v>488</v>
          </cell>
          <cell r="C552" t="str">
            <v xml:space="preserve"> Floor Hinge</v>
          </cell>
          <cell r="D552" t="str">
            <v>Buah</v>
          </cell>
          <cell r="E552">
            <v>1500000</v>
          </cell>
        </row>
        <row r="553">
          <cell r="B553">
            <v>489</v>
          </cell>
          <cell r="C553" t="str">
            <v xml:space="preserve"> Folding Door PVC</v>
          </cell>
          <cell r="D553" t="str">
            <v>m2</v>
          </cell>
          <cell r="E553">
            <v>650000</v>
          </cell>
        </row>
        <row r="554">
          <cell r="B554">
            <v>490</v>
          </cell>
          <cell r="C554" t="str">
            <v xml:space="preserve"> Grendel</v>
          </cell>
          <cell r="D554" t="str">
            <v>Buah</v>
          </cell>
          <cell r="E554">
            <v>90500</v>
          </cell>
        </row>
        <row r="555">
          <cell r="B555">
            <v>491</v>
          </cell>
          <cell r="C555" t="str">
            <v xml:space="preserve"> Grendel Tanam</v>
          </cell>
          <cell r="D555" t="str">
            <v>Buah</v>
          </cell>
          <cell r="E555">
            <v>15920</v>
          </cell>
        </row>
        <row r="556">
          <cell r="B556">
            <v>492</v>
          </cell>
          <cell r="C556" t="str">
            <v xml:space="preserve"> Jalusi Aluminium</v>
          </cell>
          <cell r="D556" t="str">
            <v>m2</v>
          </cell>
          <cell r="E556">
            <v>750000</v>
          </cell>
        </row>
        <row r="557">
          <cell r="B557">
            <v>493</v>
          </cell>
          <cell r="C557" t="str">
            <v xml:space="preserve"> Kaca Buram 12mm</v>
          </cell>
          <cell r="D557" t="str">
            <v>m2</v>
          </cell>
          <cell r="E557">
            <v>698100</v>
          </cell>
        </row>
        <row r="558">
          <cell r="B558">
            <v>494</v>
          </cell>
          <cell r="C558" t="str">
            <v xml:space="preserve"> Kaca Cermin 5mm</v>
          </cell>
          <cell r="D558" t="str">
            <v>m2</v>
          </cell>
          <cell r="E558">
            <v>698100</v>
          </cell>
        </row>
        <row r="559">
          <cell r="B559">
            <v>495</v>
          </cell>
          <cell r="C559" t="str">
            <v xml:space="preserve"> Kaca Cermin 8mm</v>
          </cell>
          <cell r="D559" t="str">
            <v>m2</v>
          </cell>
          <cell r="E559">
            <v>907530</v>
          </cell>
        </row>
        <row r="560">
          <cell r="B560">
            <v>496</v>
          </cell>
          <cell r="C560" t="str">
            <v xml:space="preserve"> Kaca Laminated 8mm</v>
          </cell>
          <cell r="D560" t="str">
            <v>m2</v>
          </cell>
          <cell r="E560">
            <v>1500000</v>
          </cell>
        </row>
        <row r="561">
          <cell r="B561">
            <v>497</v>
          </cell>
          <cell r="C561" t="str">
            <v xml:space="preserve"> Kaca Laminated 12mm</v>
          </cell>
          <cell r="D561" t="str">
            <v>m2</v>
          </cell>
          <cell r="E561">
            <v>2085000</v>
          </cell>
        </row>
        <row r="562">
          <cell r="B562">
            <v>498</v>
          </cell>
          <cell r="C562" t="str">
            <v xml:space="preserve"> Kaca Patri 5mm</v>
          </cell>
          <cell r="D562" t="str">
            <v>m2</v>
          </cell>
          <cell r="E562">
            <v>2500000</v>
          </cell>
        </row>
        <row r="563">
          <cell r="B563">
            <v>499</v>
          </cell>
          <cell r="C563" t="str">
            <v xml:space="preserve"> Kaca Polos 3mm</v>
          </cell>
          <cell r="D563" t="str">
            <v>m2</v>
          </cell>
          <cell r="E563">
            <v>115500</v>
          </cell>
        </row>
        <row r="564">
          <cell r="B564">
            <v>500</v>
          </cell>
          <cell r="C564" t="str">
            <v xml:space="preserve"> Kaca Polos 5mm</v>
          </cell>
          <cell r="D564" t="str">
            <v>m2</v>
          </cell>
          <cell r="E564">
            <v>147750</v>
          </cell>
        </row>
        <row r="565">
          <cell r="B565">
            <v>501</v>
          </cell>
          <cell r="C565" t="str">
            <v xml:space="preserve"> Kaca Polos 6mm</v>
          </cell>
          <cell r="D565" t="str">
            <v>m2</v>
          </cell>
          <cell r="E565">
            <v>389800</v>
          </cell>
        </row>
        <row r="566">
          <cell r="B566">
            <v>502</v>
          </cell>
          <cell r="C566" t="str">
            <v xml:space="preserve"> Kaca Polos 8mm</v>
          </cell>
          <cell r="D566" t="str">
            <v>m2</v>
          </cell>
          <cell r="E566">
            <v>325500</v>
          </cell>
        </row>
        <row r="567">
          <cell r="B567">
            <v>503</v>
          </cell>
          <cell r="C567" t="str">
            <v xml:space="preserve"> Kaca Tebal 3mm</v>
          </cell>
          <cell r="D567" t="str">
            <v>m2</v>
          </cell>
          <cell r="E567">
            <v>115500</v>
          </cell>
        </row>
        <row r="568">
          <cell r="B568">
            <v>504</v>
          </cell>
          <cell r="C568" t="str">
            <v xml:space="preserve"> Kaca Tebal 5mm</v>
          </cell>
          <cell r="D568" t="str">
            <v>m2</v>
          </cell>
          <cell r="E568">
            <v>147750</v>
          </cell>
        </row>
        <row r="569">
          <cell r="B569">
            <v>505</v>
          </cell>
          <cell r="C569" t="str">
            <v xml:space="preserve"> Kaca Tebal 8mm</v>
          </cell>
          <cell r="D569" t="str">
            <v>m2</v>
          </cell>
          <cell r="E569">
            <v>325500</v>
          </cell>
        </row>
        <row r="570">
          <cell r="B570">
            <v>506</v>
          </cell>
          <cell r="C570" t="str">
            <v xml:space="preserve"> Kaca Tempered 8mm</v>
          </cell>
          <cell r="D570" t="str">
            <v>m2</v>
          </cell>
          <cell r="E570">
            <v>1500000</v>
          </cell>
        </row>
        <row r="571">
          <cell r="B571">
            <v>507</v>
          </cell>
          <cell r="C571" t="str">
            <v xml:space="preserve"> Kaca Tempered 12mm</v>
          </cell>
          <cell r="D571" t="str">
            <v>m2</v>
          </cell>
          <cell r="E571">
            <v>2085000</v>
          </cell>
        </row>
        <row r="572">
          <cell r="B572">
            <v>508</v>
          </cell>
          <cell r="C572" t="str">
            <v xml:space="preserve"> Kaca Wireglassed 5mm</v>
          </cell>
          <cell r="D572" t="str">
            <v>m2</v>
          </cell>
          <cell r="E572">
            <v>1237500</v>
          </cell>
        </row>
        <row r="573">
          <cell r="B573">
            <v>509</v>
          </cell>
          <cell r="C573" t="str">
            <v xml:space="preserve"> Kait Angin</v>
          </cell>
          <cell r="D573" t="str">
            <v>Buah</v>
          </cell>
          <cell r="E573">
            <v>25000</v>
          </cell>
        </row>
        <row r="574">
          <cell r="B574">
            <v>510</v>
          </cell>
          <cell r="C574" t="str">
            <v xml:space="preserve"> Kunci Lemari</v>
          </cell>
          <cell r="D574" t="str">
            <v>Set</v>
          </cell>
          <cell r="E574">
            <v>45000</v>
          </cell>
        </row>
        <row r="575">
          <cell r="B575">
            <v>511</v>
          </cell>
          <cell r="C575" t="str">
            <v xml:space="preserve"> Kunci Silinder</v>
          </cell>
          <cell r="D575" t="str">
            <v>Buah</v>
          </cell>
          <cell r="E575">
            <v>332000</v>
          </cell>
        </row>
        <row r="576">
          <cell r="B576">
            <v>512</v>
          </cell>
          <cell r="C576" t="str">
            <v xml:space="preserve"> Kunci Slot</v>
          </cell>
          <cell r="D576" t="str">
            <v>Buah</v>
          </cell>
          <cell r="E576">
            <v>289400</v>
          </cell>
        </row>
        <row r="577">
          <cell r="B577">
            <v>513</v>
          </cell>
          <cell r="C577" t="str">
            <v xml:space="preserve"> Kunci Tanam Antik</v>
          </cell>
          <cell r="D577" t="str">
            <v>Buah</v>
          </cell>
          <cell r="E577">
            <v>395600</v>
          </cell>
        </row>
        <row r="578">
          <cell r="B578">
            <v>514</v>
          </cell>
          <cell r="C578" t="str">
            <v xml:space="preserve"> Kunci Tanam Biasa</v>
          </cell>
          <cell r="D578" t="str">
            <v>Buah</v>
          </cell>
          <cell r="E578">
            <v>257100</v>
          </cell>
        </row>
        <row r="579">
          <cell r="B579">
            <v>515</v>
          </cell>
          <cell r="C579" t="str">
            <v xml:space="preserve"> Kunci Tanam KM</v>
          </cell>
          <cell r="D579" t="str">
            <v>Buah</v>
          </cell>
          <cell r="E579">
            <v>199000</v>
          </cell>
        </row>
        <row r="580">
          <cell r="B580">
            <v>516</v>
          </cell>
          <cell r="C580" t="str">
            <v xml:space="preserve"> Kusen Aluminium 3 Inch</v>
          </cell>
          <cell r="D580" t="str">
            <v>m1</v>
          </cell>
          <cell r="E580">
            <v>126000</v>
          </cell>
        </row>
        <row r="581">
          <cell r="B581">
            <v>517</v>
          </cell>
          <cell r="C581" t="str">
            <v xml:space="preserve"> Kusen Aluminium 4 Inch</v>
          </cell>
          <cell r="D581" t="str">
            <v>m1</v>
          </cell>
          <cell r="E581">
            <v>130000</v>
          </cell>
        </row>
        <row r="582">
          <cell r="B582">
            <v>518</v>
          </cell>
          <cell r="C582" t="str">
            <v xml:space="preserve"> Profil Aluminium</v>
          </cell>
          <cell r="D582" t="str">
            <v>m1</v>
          </cell>
          <cell r="E582">
            <v>95000</v>
          </cell>
        </row>
        <row r="583">
          <cell r="B583">
            <v>519</v>
          </cell>
          <cell r="C583" t="str">
            <v xml:space="preserve"> Profil Aluminium 4 Inch</v>
          </cell>
          <cell r="D583" t="str">
            <v>m1</v>
          </cell>
          <cell r="E583">
            <v>130000</v>
          </cell>
        </row>
        <row r="584">
          <cell r="B584">
            <v>520</v>
          </cell>
          <cell r="C584" t="str">
            <v xml:space="preserve"> Profil Kaca</v>
          </cell>
          <cell r="D584" t="str">
            <v>m1</v>
          </cell>
          <cell r="E584">
            <v>55000</v>
          </cell>
        </row>
        <row r="585">
          <cell r="B585">
            <v>521</v>
          </cell>
          <cell r="C585" t="str">
            <v xml:space="preserve"> Profil Kaca Tebal 6mm</v>
          </cell>
          <cell r="D585" t="str">
            <v>m2</v>
          </cell>
          <cell r="E585">
            <v>268400</v>
          </cell>
        </row>
        <row r="586">
          <cell r="B586">
            <v>522</v>
          </cell>
          <cell r="C586" t="str">
            <v xml:space="preserve"> Profil Selimar Aluminium</v>
          </cell>
          <cell r="D586" t="str">
            <v>m1</v>
          </cell>
          <cell r="E586">
            <v>250000</v>
          </cell>
        </row>
        <row r="587">
          <cell r="B587">
            <v>523</v>
          </cell>
          <cell r="C587" t="str">
            <v xml:space="preserve"> Rel Pintu Dorong</v>
          </cell>
          <cell r="D587" t="str">
            <v>Set</v>
          </cell>
          <cell r="E587">
            <v>2000000</v>
          </cell>
        </row>
        <row r="588">
          <cell r="B588">
            <v>524</v>
          </cell>
          <cell r="C588" t="str">
            <v xml:space="preserve"> Rel Pintu Sorong</v>
          </cell>
          <cell r="D588" t="str">
            <v>Set</v>
          </cell>
          <cell r="E588">
            <v>2250000</v>
          </cell>
        </row>
        <row r="589">
          <cell r="B589">
            <v>525</v>
          </cell>
          <cell r="C589" t="str">
            <v xml:space="preserve"> Rolling Door Aluminium</v>
          </cell>
          <cell r="D589" t="str">
            <v>m2</v>
          </cell>
          <cell r="E589">
            <v>924000</v>
          </cell>
        </row>
        <row r="590">
          <cell r="B590">
            <v>526</v>
          </cell>
          <cell r="C590" t="str">
            <v xml:space="preserve"> Rolling Door Besi</v>
          </cell>
          <cell r="D590" t="str">
            <v>m2</v>
          </cell>
          <cell r="E590">
            <v>632800</v>
          </cell>
        </row>
        <row r="591">
          <cell r="B591">
            <v>527</v>
          </cell>
          <cell r="C591" t="str">
            <v xml:space="preserve"> Sealant</v>
          </cell>
          <cell r="D591" t="str">
            <v>Tube</v>
          </cell>
          <cell r="E591">
            <v>35880</v>
          </cell>
        </row>
        <row r="592">
          <cell r="B592">
            <v>528</v>
          </cell>
          <cell r="C592" t="str">
            <v xml:space="preserve"> Sealtape</v>
          </cell>
          <cell r="D592" t="str">
            <v>Buah</v>
          </cell>
          <cell r="E592">
            <v>10000</v>
          </cell>
        </row>
        <row r="593">
          <cell r="B593">
            <v>529</v>
          </cell>
          <cell r="C593" t="str">
            <v xml:space="preserve"> Silicone Sealant 300 ml</v>
          </cell>
          <cell r="D593" t="str">
            <v>Tube</v>
          </cell>
          <cell r="E593">
            <v>75000</v>
          </cell>
        </row>
        <row r="594">
          <cell r="B594">
            <v>530</v>
          </cell>
          <cell r="C594" t="str">
            <v xml:space="preserve"> Sirap Kayu</v>
          </cell>
          <cell r="D594" t="str">
            <v>Buah</v>
          </cell>
          <cell r="E594">
            <v>7800</v>
          </cell>
        </row>
        <row r="595">
          <cell r="B595">
            <v>531</v>
          </cell>
          <cell r="C595" t="str">
            <v xml:space="preserve"> Skrup Fixer</v>
          </cell>
          <cell r="D595" t="str">
            <v>Buah</v>
          </cell>
          <cell r="E595">
            <v>2500</v>
          </cell>
        </row>
        <row r="596">
          <cell r="B596">
            <v>532</v>
          </cell>
          <cell r="C596" t="str">
            <v xml:space="preserve"> Spring knip</v>
          </cell>
          <cell r="D596" t="str">
            <v>Buah</v>
          </cell>
          <cell r="E596">
            <v>55200</v>
          </cell>
        </row>
        <row r="597">
          <cell r="B597">
            <v>533</v>
          </cell>
          <cell r="C597" t="str">
            <v xml:space="preserve"> Frame Aluminium</v>
          </cell>
          <cell r="D597" t="str">
            <v>m1</v>
          </cell>
          <cell r="E597">
            <v>250000</v>
          </cell>
        </row>
        <row r="598">
          <cell r="B598">
            <v>534</v>
          </cell>
          <cell r="C598" t="str">
            <v xml:space="preserve"> Frame Alluminium L.10.1</v>
          </cell>
          <cell r="D598" t="str">
            <v>Kg</v>
          </cell>
          <cell r="E598">
            <v>15000</v>
          </cell>
        </row>
        <row r="599">
          <cell r="B599">
            <v>535</v>
          </cell>
          <cell r="C599" t="str">
            <v xml:space="preserve"> Frame Besi Kaca Naco</v>
          </cell>
          <cell r="D599" t="str">
            <v>Daun</v>
          </cell>
          <cell r="E599">
            <v>50000</v>
          </cell>
        </row>
        <row r="600">
          <cell r="B600">
            <v>536</v>
          </cell>
          <cell r="C600" t="str">
            <v xml:space="preserve"> Pintu Panel Kayu Lampis Timbal Uk. 1x2m</v>
          </cell>
          <cell r="D600" t="str">
            <v>Unit</v>
          </cell>
          <cell r="E600">
            <v>5000000</v>
          </cell>
        </row>
        <row r="601">
          <cell r="B601">
            <v>537</v>
          </cell>
          <cell r="C601" t="str">
            <v xml:space="preserve"> Pintu Tahan Api</v>
          </cell>
          <cell r="D601" t="str">
            <v>Unit</v>
          </cell>
          <cell r="E601">
            <v>8500000</v>
          </cell>
        </row>
        <row r="602">
          <cell r="B602">
            <v>538</v>
          </cell>
          <cell r="C602" t="str">
            <v xml:space="preserve"> Pintu Kubikel</v>
          </cell>
          <cell r="D602" t="str">
            <v>Set</v>
          </cell>
          <cell r="E602">
            <v>1200000</v>
          </cell>
        </row>
        <row r="603">
          <cell r="B603">
            <v>539</v>
          </cell>
          <cell r="C603" t="str">
            <v>Kunci Pintu Kaca</v>
          </cell>
          <cell r="D603" t="str">
            <v>Set</v>
          </cell>
          <cell r="E603">
            <v>500000</v>
          </cell>
        </row>
        <row r="604">
          <cell r="B604">
            <v>540</v>
          </cell>
          <cell r="C604" t="str">
            <v>Handel Pintu Kaca</v>
          </cell>
          <cell r="D604" t="str">
            <v>Set</v>
          </cell>
          <cell r="E604">
            <v>1500000</v>
          </cell>
        </row>
        <row r="605">
          <cell r="B605">
            <v>541</v>
          </cell>
          <cell r="C605" t="str">
            <v>Sandblast Stiker</v>
          </cell>
          <cell r="D605" t="str">
            <v>m2</v>
          </cell>
          <cell r="E605">
            <v>50000</v>
          </cell>
        </row>
        <row r="606">
          <cell r="B606">
            <v>542</v>
          </cell>
          <cell r="C606" t="str">
            <v>Rambuncis</v>
          </cell>
          <cell r="D606" t="str">
            <v>Buah</v>
          </cell>
          <cell r="E606">
            <v>25000</v>
          </cell>
        </row>
        <row r="607">
          <cell r="B607" t="str">
            <v/>
          </cell>
        </row>
        <row r="611">
          <cell r="B611" t="str">
            <v>No</v>
          </cell>
          <cell r="C611" t="str">
            <v>Uraian</v>
          </cell>
          <cell r="D611" t="str">
            <v>Satuan</v>
          </cell>
          <cell r="E611" t="str">
            <v>Harga</v>
          </cell>
        </row>
        <row r="612">
          <cell r="C612" t="str">
            <v xml:space="preserve"> HARGA BAHAN ELEKTRIKAL</v>
          </cell>
        </row>
        <row r="613">
          <cell r="B613">
            <v>543</v>
          </cell>
          <cell r="C613" t="str">
            <v xml:space="preserve"> Klem</v>
          </cell>
          <cell r="D613" t="str">
            <v>Buah</v>
          </cell>
          <cell r="E613">
            <v>558</v>
          </cell>
        </row>
        <row r="614">
          <cell r="B614">
            <v>544</v>
          </cell>
          <cell r="C614" t="str">
            <v xml:space="preserve"> Klem 20mm</v>
          </cell>
          <cell r="D614" t="str">
            <v>Buah</v>
          </cell>
          <cell r="E614">
            <v>866</v>
          </cell>
        </row>
        <row r="615">
          <cell r="B615">
            <v>545</v>
          </cell>
          <cell r="C615" t="str">
            <v xml:space="preserve"> L Bow</v>
          </cell>
          <cell r="D615" t="str">
            <v>Buah</v>
          </cell>
          <cell r="E615">
            <v>4100</v>
          </cell>
        </row>
        <row r="616">
          <cell r="B616">
            <v>546</v>
          </cell>
          <cell r="C616" t="str">
            <v xml:space="preserve"> Las Dop</v>
          </cell>
          <cell r="D616" t="str">
            <v>Buah</v>
          </cell>
          <cell r="E616">
            <v>1100</v>
          </cell>
        </row>
        <row r="617">
          <cell r="B617">
            <v>547</v>
          </cell>
          <cell r="C617" t="str">
            <v xml:space="preserve"> T Dus</v>
          </cell>
          <cell r="D617" t="str">
            <v>Buah</v>
          </cell>
          <cell r="E617">
            <v>3900</v>
          </cell>
        </row>
        <row r="618">
          <cell r="B618">
            <v>548</v>
          </cell>
          <cell r="C618" t="str">
            <v xml:space="preserve"> Fischer S6 + Sekrup</v>
          </cell>
          <cell r="D618" t="str">
            <v>Buah</v>
          </cell>
          <cell r="E618">
            <v>3432</v>
          </cell>
        </row>
        <row r="619">
          <cell r="B619">
            <v>549</v>
          </cell>
          <cell r="C619" t="str">
            <v xml:space="preserve"> Isolasi</v>
          </cell>
          <cell r="D619" t="str">
            <v>m1</v>
          </cell>
          <cell r="E619">
            <v>2025</v>
          </cell>
        </row>
        <row r="620">
          <cell r="B620">
            <v>550</v>
          </cell>
          <cell r="C620" t="str">
            <v xml:space="preserve"> Saklar Tunggal dan Aksesoris</v>
          </cell>
          <cell r="D620" t="str">
            <v>Buah</v>
          </cell>
          <cell r="E620">
            <v>47000</v>
          </cell>
        </row>
        <row r="621">
          <cell r="B621">
            <v>551</v>
          </cell>
          <cell r="C621" t="str">
            <v xml:space="preserve"> Saklar Ganda dan Aksesoris</v>
          </cell>
          <cell r="D621" t="str">
            <v>Buah</v>
          </cell>
          <cell r="E621">
            <v>62500</v>
          </cell>
        </row>
        <row r="622">
          <cell r="B622">
            <v>552</v>
          </cell>
          <cell r="C622" t="str">
            <v xml:space="preserve"> Saklar Triple dan Aksesoris</v>
          </cell>
          <cell r="D622" t="str">
            <v>Buah</v>
          </cell>
          <cell r="E622">
            <v>64300</v>
          </cell>
        </row>
        <row r="623">
          <cell r="B623">
            <v>553</v>
          </cell>
          <cell r="C623" t="str">
            <v xml:space="preserve"> 5/8" Driving Stud dan Aksesoris</v>
          </cell>
          <cell r="D623" t="str">
            <v>Unit</v>
          </cell>
          <cell r="E623">
            <v>45110</v>
          </cell>
        </row>
        <row r="624">
          <cell r="B624">
            <v>554</v>
          </cell>
          <cell r="C624" t="str">
            <v xml:space="preserve"> 5/8" Rod Coupling dan Aksesoris</v>
          </cell>
          <cell r="D624" t="str">
            <v>Btg</v>
          </cell>
          <cell r="E624">
            <v>149110</v>
          </cell>
        </row>
        <row r="625">
          <cell r="B625">
            <v>555</v>
          </cell>
          <cell r="C625" t="str">
            <v xml:space="preserve"> Air Terminal @ 1.000 mm dan Aksesoris</v>
          </cell>
          <cell r="D625" t="str">
            <v>Unit</v>
          </cell>
          <cell r="E625">
            <v>2394600</v>
          </cell>
        </row>
        <row r="626">
          <cell r="B626">
            <v>556</v>
          </cell>
          <cell r="C626" t="str">
            <v xml:space="preserve"> Base Air Terminal dan Aksesoris</v>
          </cell>
          <cell r="D626" t="str">
            <v>Unit</v>
          </cell>
          <cell r="E626">
            <v>573560</v>
          </cell>
        </row>
        <row r="627">
          <cell r="B627">
            <v>557</v>
          </cell>
          <cell r="C627" t="str">
            <v xml:space="preserve"> Batang Tembaga Pembumian Dia. 5/8 Inch (Kedalaman Min. 12 m)</v>
          </cell>
          <cell r="D627" t="str">
            <v>Btg</v>
          </cell>
          <cell r="E627">
            <v>1252000</v>
          </cell>
        </row>
        <row r="628">
          <cell r="B628">
            <v>558</v>
          </cell>
          <cell r="C628" t="str">
            <v xml:space="preserve"> Bimetallic Connector dan Aksesoris</v>
          </cell>
          <cell r="D628" t="str">
            <v>Unit</v>
          </cell>
          <cell r="E628">
            <v>1415310</v>
          </cell>
        </row>
        <row r="629">
          <cell r="B629">
            <v>559</v>
          </cell>
          <cell r="C629" t="str">
            <v xml:space="preserve"> Clamp BC L Uk. BC 70mm2 dan Aksesoris</v>
          </cell>
          <cell r="D629" t="str">
            <v>Unit</v>
          </cell>
          <cell r="E629">
            <v>210990</v>
          </cell>
        </row>
        <row r="630">
          <cell r="B630">
            <v>560</v>
          </cell>
          <cell r="C630" t="str">
            <v xml:space="preserve"> Clamp PVC 1" dan Aksesoris</v>
          </cell>
          <cell r="D630" t="str">
            <v>Unit</v>
          </cell>
          <cell r="E630">
            <v>3100</v>
          </cell>
        </row>
        <row r="631">
          <cell r="B631">
            <v>561</v>
          </cell>
          <cell r="C631" t="str">
            <v xml:space="preserve"> Coupling Bonding Grounded Rod 70 mm2 dan Aksesoris</v>
          </cell>
          <cell r="D631" t="str">
            <v>Unit</v>
          </cell>
          <cell r="E631">
            <v>149110</v>
          </cell>
        </row>
        <row r="632">
          <cell r="B632">
            <v>562</v>
          </cell>
          <cell r="C632" t="str">
            <v xml:space="preserve"> Cooper Air Terminal Base 15mm (Dudukan) dan Aksesoris</v>
          </cell>
          <cell r="D632" t="str">
            <v>Unit</v>
          </cell>
          <cell r="E632">
            <v>573560</v>
          </cell>
        </row>
        <row r="633">
          <cell r="B633">
            <v>563</v>
          </cell>
          <cell r="C633" t="str">
            <v xml:space="preserve"> DC Clip Non Metalic Clamp dan Aksesoris</v>
          </cell>
          <cell r="D633" t="str">
            <v>Unit</v>
          </cell>
          <cell r="E633">
            <v>17225</v>
          </cell>
        </row>
        <row r="634">
          <cell r="B634">
            <v>564</v>
          </cell>
          <cell r="C634" t="str">
            <v xml:space="preserve"> Downlight 5 Inch 14.5 Watt LED dan Aksesoris</v>
          </cell>
          <cell r="D634" t="str">
            <v>Buah</v>
          </cell>
          <cell r="E634">
            <v>148200</v>
          </cell>
        </row>
        <row r="635">
          <cell r="B635" t="str">
            <v/>
          </cell>
        </row>
        <row r="636">
          <cell r="B636">
            <v>565</v>
          </cell>
          <cell r="C636" t="str">
            <v xml:space="preserve"> Kabel BCC</v>
          </cell>
        </row>
        <row r="637">
          <cell r="B637">
            <v>566</v>
          </cell>
          <cell r="C637" t="str">
            <v xml:space="preserve"> BCC 4 mm2 (0.04 Kg/m1) dan Aksesoris</v>
          </cell>
          <cell r="D637" t="str">
            <v>m1</v>
          </cell>
          <cell r="E637">
            <v>11700</v>
          </cell>
        </row>
        <row r="638">
          <cell r="B638">
            <v>567</v>
          </cell>
          <cell r="C638" t="str">
            <v xml:space="preserve"> BCC 6 mm2 (0.06 Kg/m1) dan Aksesoris</v>
          </cell>
          <cell r="D638" t="str">
            <v>m1</v>
          </cell>
          <cell r="E638">
            <v>13000</v>
          </cell>
        </row>
        <row r="639">
          <cell r="B639">
            <v>568</v>
          </cell>
          <cell r="C639" t="str">
            <v xml:space="preserve"> BCC 10 mm2 (0.10 Kg/m1) dan Aksesoris</v>
          </cell>
          <cell r="D639" t="str">
            <v>m1</v>
          </cell>
          <cell r="E639">
            <v>20800</v>
          </cell>
        </row>
        <row r="640">
          <cell r="B640">
            <v>569</v>
          </cell>
          <cell r="C640" t="str">
            <v xml:space="preserve"> BCC 16 mm2 (0.16 Kg/m1) dan Aksesoris</v>
          </cell>
          <cell r="D640" t="str">
            <v>m1</v>
          </cell>
          <cell r="E640">
            <v>39000</v>
          </cell>
        </row>
        <row r="641">
          <cell r="B641">
            <v>570</v>
          </cell>
          <cell r="C641" t="str">
            <v xml:space="preserve"> BCC 25 mm2 (0.25 Kg/m1) dan Aksesoris</v>
          </cell>
          <cell r="D641" t="str">
            <v>m1</v>
          </cell>
          <cell r="E641">
            <v>60320</v>
          </cell>
        </row>
        <row r="642">
          <cell r="B642">
            <v>571</v>
          </cell>
          <cell r="C642" t="str">
            <v xml:space="preserve"> BCC 35 mm2 (0.35 Kg/m1) dan Aksesoris</v>
          </cell>
          <cell r="D642" t="str">
            <v>m1</v>
          </cell>
          <cell r="E642">
            <v>84500</v>
          </cell>
        </row>
        <row r="643">
          <cell r="B643">
            <v>572</v>
          </cell>
          <cell r="C643" t="str">
            <v xml:space="preserve"> BCC 50 mm2 (0.50 Kg/m1) dan Aksesoris</v>
          </cell>
          <cell r="D643" t="str">
            <v>m1</v>
          </cell>
          <cell r="E643">
            <v>115180</v>
          </cell>
        </row>
        <row r="644">
          <cell r="B644">
            <v>573</v>
          </cell>
          <cell r="C644" t="str">
            <v xml:space="preserve"> BCC 70 mm2 (0.70 Kg/m1) dan Aksesoris</v>
          </cell>
          <cell r="D644" t="str">
            <v>m1</v>
          </cell>
          <cell r="E644">
            <v>189020</v>
          </cell>
        </row>
        <row r="645">
          <cell r="B645">
            <v>574</v>
          </cell>
          <cell r="C645" t="str">
            <v xml:space="preserve"> BCC 95 mm2 (0.95 Kg/m1) dan Aksesoris</v>
          </cell>
          <cell r="D645" t="str">
            <v>m1</v>
          </cell>
          <cell r="E645">
            <v>214500</v>
          </cell>
        </row>
        <row r="646">
          <cell r="B646" t="str">
            <v/>
          </cell>
        </row>
        <row r="647">
          <cell r="B647">
            <v>575</v>
          </cell>
          <cell r="C647" t="str">
            <v xml:space="preserve"> Kabel Coaxial</v>
          </cell>
        </row>
        <row r="648">
          <cell r="B648">
            <v>576</v>
          </cell>
          <cell r="C648" t="str">
            <v xml:space="preserve"> Coaxial</v>
          </cell>
          <cell r="D648" t="str">
            <v>m1</v>
          </cell>
          <cell r="E648">
            <v>7000</v>
          </cell>
        </row>
        <row r="649">
          <cell r="B649">
            <v>577</v>
          </cell>
          <cell r="C649" t="str">
            <v xml:space="preserve"> Coaxial 7C-2V dan Aksesoris</v>
          </cell>
          <cell r="D649" t="str">
            <v>m1</v>
          </cell>
          <cell r="E649">
            <v>24500</v>
          </cell>
        </row>
        <row r="650">
          <cell r="B650">
            <v>578</v>
          </cell>
          <cell r="C650" t="str">
            <v xml:space="preserve"> Conduit 20mm</v>
          </cell>
          <cell r="D650" t="str">
            <v>m1</v>
          </cell>
          <cell r="E650">
            <v>6666.666666666667</v>
          </cell>
        </row>
        <row r="651">
          <cell r="B651">
            <v>579</v>
          </cell>
          <cell r="C651" t="str">
            <v xml:space="preserve"> Conduit HI 20 mm</v>
          </cell>
          <cell r="D651" t="str">
            <v>m1</v>
          </cell>
          <cell r="E651">
            <v>6666.666666666667</v>
          </cell>
        </row>
        <row r="652">
          <cell r="B652">
            <v>580</v>
          </cell>
          <cell r="C652" t="str">
            <v xml:space="preserve"> Fitting E27 dan Aksesoris</v>
          </cell>
          <cell r="D652" t="str">
            <v>Buah</v>
          </cell>
          <cell r="E652">
            <v>28665</v>
          </cell>
        </row>
        <row r="653">
          <cell r="B653">
            <v>581</v>
          </cell>
          <cell r="C653" t="str">
            <v xml:space="preserve"> Flexible Conduit 20mm</v>
          </cell>
          <cell r="D653" t="str">
            <v>m1</v>
          </cell>
          <cell r="E653">
            <v>10000</v>
          </cell>
        </row>
        <row r="654">
          <cell r="B654">
            <v>582</v>
          </cell>
          <cell r="C654" t="str">
            <v xml:space="preserve"> Flexible Conduit 20mm</v>
          </cell>
          <cell r="D654" t="str">
            <v>Buah</v>
          </cell>
          <cell r="E654">
            <v>40000</v>
          </cell>
        </row>
        <row r="655">
          <cell r="B655" t="str">
            <v/>
          </cell>
        </row>
        <row r="656">
          <cell r="B656">
            <v>583</v>
          </cell>
          <cell r="C656" t="str">
            <v xml:space="preserve"> Kabel FRC</v>
          </cell>
        </row>
        <row r="657">
          <cell r="B657">
            <v>584</v>
          </cell>
          <cell r="C657" t="str">
            <v xml:space="preserve"> FRC 1 x 150 mm2 dan Aksesoris</v>
          </cell>
          <cell r="D657" t="str">
            <v>m1</v>
          </cell>
          <cell r="E657">
            <v>389200</v>
          </cell>
        </row>
        <row r="658">
          <cell r="B658">
            <v>585</v>
          </cell>
          <cell r="C658" t="str">
            <v xml:space="preserve"> FRC 2 x 1.5 mm2 dan Aksesoris</v>
          </cell>
          <cell r="D658" t="str">
            <v>m1</v>
          </cell>
          <cell r="E658">
            <v>20000</v>
          </cell>
        </row>
        <row r="659">
          <cell r="B659">
            <v>586</v>
          </cell>
          <cell r="C659" t="str">
            <v xml:space="preserve"> FRC 2 x 1.5 mm2 + PVC Conduit HI 20 mm2 dan Aksesoris</v>
          </cell>
          <cell r="D659" t="str">
            <v>m1</v>
          </cell>
          <cell r="E659">
            <v>30000</v>
          </cell>
        </row>
        <row r="660">
          <cell r="B660">
            <v>587</v>
          </cell>
          <cell r="C660" t="str">
            <v xml:space="preserve"> FRC 2 x 2.5 mm2 + PVC Conduit HI 20 mm2 dan Aksesoris</v>
          </cell>
          <cell r="D660" t="str">
            <v>m1</v>
          </cell>
          <cell r="E660">
            <v>26000</v>
          </cell>
        </row>
        <row r="661">
          <cell r="B661">
            <v>588</v>
          </cell>
          <cell r="C661" t="str">
            <v xml:space="preserve"> FRC 3 x 2.5 mm2 dan Aksesoris</v>
          </cell>
          <cell r="D661" t="str">
            <v>m1</v>
          </cell>
          <cell r="E661">
            <v>35000</v>
          </cell>
        </row>
        <row r="662">
          <cell r="B662">
            <v>589</v>
          </cell>
          <cell r="C662" t="str">
            <v xml:space="preserve"> FRC 4 x 4 mm2 dan Aksesoris</v>
          </cell>
          <cell r="D662" t="str">
            <v>m1</v>
          </cell>
          <cell r="E662">
            <v>82000</v>
          </cell>
        </row>
        <row r="663">
          <cell r="B663">
            <v>590</v>
          </cell>
          <cell r="C663" t="str">
            <v xml:space="preserve"> FRC 4 x 6 mm2 dan Aksesoris</v>
          </cell>
          <cell r="D663" t="str">
            <v>m1</v>
          </cell>
          <cell r="E663">
            <v>99500</v>
          </cell>
        </row>
        <row r="664">
          <cell r="B664">
            <v>591</v>
          </cell>
          <cell r="C664" t="str">
            <v xml:space="preserve"> FRC 4 x 150 mm2 dan Aksesoris</v>
          </cell>
          <cell r="D664" t="str">
            <v>m1</v>
          </cell>
          <cell r="E664">
            <v>1630000</v>
          </cell>
        </row>
        <row r="665">
          <cell r="B665">
            <v>592</v>
          </cell>
          <cell r="C665" t="str">
            <v xml:space="preserve"> Genset Kap : 75 kVA Silent Type dan Aksesoris</v>
          </cell>
          <cell r="D665" t="str">
            <v>Buah</v>
          </cell>
          <cell r="E665">
            <v>328000000</v>
          </cell>
        </row>
        <row r="666">
          <cell r="B666">
            <v>593</v>
          </cell>
          <cell r="C666" t="str">
            <v xml:space="preserve"> Genset Kap : 100 kVA Silent Type dan Aksesoris</v>
          </cell>
          <cell r="D666" t="str">
            <v>Buah</v>
          </cell>
          <cell r="E666">
            <v>398000000</v>
          </cell>
        </row>
        <row r="667">
          <cell r="B667">
            <v>594</v>
          </cell>
          <cell r="C667" t="str">
            <v xml:space="preserve"> Genset Kap : 400 kVA Silent Type dan Aksesoris</v>
          </cell>
          <cell r="D667" t="str">
            <v>Buah</v>
          </cell>
          <cell r="E667">
            <v>885000000</v>
          </cell>
        </row>
        <row r="668">
          <cell r="B668">
            <v>595</v>
          </cell>
          <cell r="C668" t="str">
            <v xml:space="preserve"> Grid Switch 2 x 2 dan Aksesoris</v>
          </cell>
          <cell r="D668" t="str">
            <v>Buah</v>
          </cell>
          <cell r="E668">
            <v>370500</v>
          </cell>
        </row>
        <row r="669">
          <cell r="B669">
            <v>596</v>
          </cell>
          <cell r="C669" t="str">
            <v xml:space="preserve"> Grid Switch 2 x 12 dan Aksesoris</v>
          </cell>
          <cell r="D669" t="str">
            <v>Buah</v>
          </cell>
          <cell r="E669">
            <v>747500</v>
          </cell>
        </row>
        <row r="670">
          <cell r="B670">
            <v>597</v>
          </cell>
          <cell r="C670" t="str">
            <v xml:space="preserve"> Grid Switch 2 x 14 dan Aksesoris</v>
          </cell>
          <cell r="D670" t="str">
            <v>Buah</v>
          </cell>
          <cell r="E670">
            <v>1007500</v>
          </cell>
        </row>
        <row r="671">
          <cell r="B671">
            <v>598</v>
          </cell>
          <cell r="C671" t="str">
            <v xml:space="preserve"> Grid Switch 2 x 24 dan Aksesoris</v>
          </cell>
          <cell r="D671" t="str">
            <v>Buah</v>
          </cell>
          <cell r="E671">
            <v>1625000</v>
          </cell>
        </row>
        <row r="672">
          <cell r="B672">
            <v>599</v>
          </cell>
          <cell r="C672" t="str">
            <v xml:space="preserve"> Grid Switch 4 x 2 Gang dan Aksesoris</v>
          </cell>
          <cell r="D672" t="str">
            <v>Buah</v>
          </cell>
          <cell r="E672">
            <v>403000</v>
          </cell>
        </row>
        <row r="673">
          <cell r="B673">
            <v>600</v>
          </cell>
          <cell r="C673" t="str">
            <v xml:space="preserve"> Grounding Test Box dan Aksesoris</v>
          </cell>
          <cell r="D673" t="str">
            <v>Unit</v>
          </cell>
          <cell r="E673">
            <v>715000</v>
          </cell>
        </row>
        <row r="674">
          <cell r="B674">
            <v>601</v>
          </cell>
          <cell r="C674" t="str">
            <v xml:space="preserve"> Hand Pump Solar dan Aksesoris</v>
          </cell>
          <cell r="D674" t="str">
            <v>Buah</v>
          </cell>
          <cell r="E674">
            <v>2015000</v>
          </cell>
        </row>
        <row r="675">
          <cell r="B675">
            <v>602</v>
          </cell>
          <cell r="C675" t="str">
            <v xml:space="preserve"> Kabel Skun 95 mm2</v>
          </cell>
          <cell r="D675" t="str">
            <v>m1</v>
          </cell>
          <cell r="E675">
            <v>20800</v>
          </cell>
        </row>
        <row r="676">
          <cell r="B676">
            <v>603</v>
          </cell>
          <cell r="C676" t="str">
            <v xml:space="preserve"> kWh Meter Token 1 Phase dan Aksesoris</v>
          </cell>
          <cell r="D676" t="str">
            <v>Unit</v>
          </cell>
          <cell r="E676">
            <v>975000</v>
          </cell>
        </row>
        <row r="677">
          <cell r="B677">
            <v>604</v>
          </cell>
          <cell r="C677" t="str">
            <v xml:space="preserve"> kWh Meter Token 3 Phase dan Aksesoris</v>
          </cell>
          <cell r="D677" t="str">
            <v>Unit</v>
          </cell>
          <cell r="E677">
            <v>1625000</v>
          </cell>
        </row>
        <row r="678">
          <cell r="B678" t="str">
            <v/>
          </cell>
        </row>
        <row r="679">
          <cell r="B679">
            <v>605</v>
          </cell>
          <cell r="C679" t="str">
            <v xml:space="preserve"> Kabel ITC</v>
          </cell>
        </row>
        <row r="680">
          <cell r="B680">
            <v>606</v>
          </cell>
          <cell r="C680" t="str">
            <v xml:space="preserve"> ITC 2 x 2 x 0.6 mm2</v>
          </cell>
          <cell r="D680" t="str">
            <v>m1</v>
          </cell>
          <cell r="E680">
            <v>4622.8</v>
          </cell>
        </row>
        <row r="681">
          <cell r="B681">
            <v>607</v>
          </cell>
          <cell r="C681" t="str">
            <v xml:space="preserve"> ITC 2 x 2 x 0.6 mm2 + PVC Conduit HI 20 mm2 dan Aksesoris</v>
          </cell>
          <cell r="D681" t="str">
            <v>m1</v>
          </cell>
          <cell r="E681">
            <v>14622.8</v>
          </cell>
        </row>
        <row r="682">
          <cell r="B682" t="str">
            <v/>
          </cell>
        </row>
        <row r="683">
          <cell r="B683">
            <v>608</v>
          </cell>
          <cell r="C683" t="str">
            <v xml:space="preserve"> Kabel Ladder</v>
          </cell>
        </row>
        <row r="684">
          <cell r="B684">
            <v>609</v>
          </cell>
          <cell r="C684" t="str">
            <v xml:space="preserve"> Ladder 500 x 100 mm dan Aksesoris</v>
          </cell>
          <cell r="D684" t="str">
            <v>m1</v>
          </cell>
          <cell r="E684">
            <v>366600</v>
          </cell>
        </row>
        <row r="685">
          <cell r="B685">
            <v>610</v>
          </cell>
          <cell r="C685" t="str">
            <v xml:space="preserve"> Ladder 600 x 100 mm dan Aksesoris</v>
          </cell>
          <cell r="D685" t="str">
            <v>m1</v>
          </cell>
          <cell r="E685">
            <v>389133.33333333331</v>
          </cell>
        </row>
        <row r="686">
          <cell r="B686">
            <v>611</v>
          </cell>
          <cell r="C686" t="str">
            <v xml:space="preserve"> Ladder 800 x 100 mm dan Aksesoris</v>
          </cell>
          <cell r="D686" t="str">
            <v>m1</v>
          </cell>
          <cell r="E686">
            <v>493133.33333333331</v>
          </cell>
        </row>
        <row r="687">
          <cell r="B687">
            <v>612</v>
          </cell>
          <cell r="C687" t="str">
            <v xml:space="preserve"> Lampu LED E27 10 Watt dan Aksesoris</v>
          </cell>
          <cell r="D687" t="str">
            <v>Buah</v>
          </cell>
          <cell r="E687">
            <v>50700</v>
          </cell>
        </row>
        <row r="688">
          <cell r="B688">
            <v>613</v>
          </cell>
          <cell r="C688" t="str">
            <v xml:space="preserve"> Lampu LED E27 19 Watt dan Aksesoris</v>
          </cell>
          <cell r="D688" t="str">
            <v>Buah</v>
          </cell>
          <cell r="E688">
            <v>110500</v>
          </cell>
        </row>
        <row r="689">
          <cell r="B689">
            <v>614</v>
          </cell>
          <cell r="C689" t="str">
            <v xml:space="preserve"> Lampu Sorot LED 100 Watt dan Aksesoris</v>
          </cell>
          <cell r="D689" t="str">
            <v>Unit</v>
          </cell>
          <cell r="E689">
            <v>1094000</v>
          </cell>
        </row>
        <row r="690">
          <cell r="B690">
            <v>615</v>
          </cell>
          <cell r="C690" t="str">
            <v xml:space="preserve"> Lampu Sorot RGB 30 Watt untuk Outdoor dan Aksesoris</v>
          </cell>
          <cell r="D690" t="str">
            <v>Unit</v>
          </cell>
          <cell r="E690">
            <v>789000</v>
          </cell>
        </row>
        <row r="691">
          <cell r="B691">
            <v>616</v>
          </cell>
          <cell r="C691" t="str">
            <v xml:space="preserve"> Lampu High Bay 100 Watt dan Aksesoris</v>
          </cell>
          <cell r="D691" t="str">
            <v>Unit</v>
          </cell>
          <cell r="E691">
            <v>2405000</v>
          </cell>
        </row>
        <row r="692">
          <cell r="B692">
            <v>617</v>
          </cell>
          <cell r="C692" t="str">
            <v xml:space="preserve"> Lampu Eksit LED 3 Watt c/w Battery dan Aksesoris</v>
          </cell>
          <cell r="D692" t="str">
            <v>Unit</v>
          </cell>
          <cell r="E692">
            <v>1235000</v>
          </cell>
        </row>
        <row r="693">
          <cell r="B693">
            <v>618</v>
          </cell>
          <cell r="C693" t="str">
            <v xml:space="preserve"> Lampu TLED 1 x 14 Watt 2.100 Lumen (Dust Proof) dan Aksesoris</v>
          </cell>
          <cell r="D693" t="str">
            <v>Unit</v>
          </cell>
          <cell r="E693">
            <v>387200</v>
          </cell>
        </row>
        <row r="694">
          <cell r="B694">
            <v>619</v>
          </cell>
          <cell r="C694" t="str">
            <v xml:space="preserve"> Lampu TLED 1 x 24 Watt 2.100 Lumen (Balk) dan Aksesoris</v>
          </cell>
          <cell r="D694" t="str">
            <v>Unit</v>
          </cell>
          <cell r="E694">
            <v>517200</v>
          </cell>
        </row>
        <row r="695">
          <cell r="B695">
            <v>620</v>
          </cell>
          <cell r="C695" t="str">
            <v xml:space="preserve"> Lampu TLED 2 x 24 Watt 2.100 Lumen (Balk) dan Aksesoris</v>
          </cell>
          <cell r="D695" t="str">
            <v>Unit</v>
          </cell>
          <cell r="E695">
            <v>647200</v>
          </cell>
        </row>
        <row r="696">
          <cell r="B696">
            <v>621</v>
          </cell>
          <cell r="C696" t="str">
            <v xml:space="preserve"> Lampu PJU LED 50 Watt dan Aksesoris</v>
          </cell>
          <cell r="D696" t="str">
            <v>Unit</v>
          </cell>
          <cell r="E696">
            <v>3026000</v>
          </cell>
        </row>
        <row r="697">
          <cell r="B697">
            <v>622</v>
          </cell>
          <cell r="C697" t="str">
            <v xml:space="preserve"> Lampu PJU LED 50 Watt + Solar Cell dan Aksesoris</v>
          </cell>
          <cell r="D697" t="str">
            <v>Unit</v>
          </cell>
          <cell r="E697">
            <v>7026000</v>
          </cell>
        </row>
        <row r="698">
          <cell r="B698">
            <v>623</v>
          </cell>
          <cell r="C698" t="str">
            <v xml:space="preserve"> Lampu Taman 25 Watt + Tiang 1 M</v>
          </cell>
          <cell r="D698" t="str">
            <v>Unit</v>
          </cell>
          <cell r="E698">
            <v>838000</v>
          </cell>
        </row>
        <row r="699">
          <cell r="B699">
            <v>624</v>
          </cell>
          <cell r="C699" t="str">
            <v xml:space="preserve"> Material Bantu Pembumian Sistem Elektrikal</v>
          </cell>
          <cell r="D699" t="str">
            <v>Lot</v>
          </cell>
          <cell r="E699">
            <v>2500000</v>
          </cell>
        </row>
        <row r="700">
          <cell r="B700">
            <v>625</v>
          </cell>
          <cell r="C700" t="str">
            <v xml:space="preserve"> MCB Box dan Aksesoris</v>
          </cell>
          <cell r="D700" t="str">
            <v>Unit</v>
          </cell>
          <cell r="E700">
            <v>168000</v>
          </cell>
        </row>
        <row r="701">
          <cell r="B701">
            <v>626</v>
          </cell>
          <cell r="C701" t="str">
            <v xml:space="preserve"> MDP Floor Standing Termasuk Material Bantu/Aksesoris</v>
          </cell>
          <cell r="D701" t="str">
            <v>Unit</v>
          </cell>
          <cell r="E701">
            <v>125000000</v>
          </cell>
        </row>
        <row r="702">
          <cell r="B702">
            <v>627</v>
          </cell>
          <cell r="C702" t="str">
            <v xml:space="preserve"> MDP Wall Mounted Termasuk Material Bantu/Aksesoris</v>
          </cell>
          <cell r="D702" t="str">
            <v>Unit</v>
          </cell>
          <cell r="E702">
            <v>36715000</v>
          </cell>
        </row>
        <row r="703">
          <cell r="B703">
            <v>628</v>
          </cell>
          <cell r="C703" t="str">
            <v xml:space="preserve"> Nicad Battery dan Aksesoris</v>
          </cell>
          <cell r="D703" t="str">
            <v>Buah</v>
          </cell>
          <cell r="E703">
            <v>780000</v>
          </cell>
        </row>
        <row r="704">
          <cell r="B704">
            <v>629</v>
          </cell>
          <cell r="C704" t="str">
            <v>LED Panel Rc-SL Re295-40w-4000-WH IV</v>
          </cell>
          <cell r="D704" t="str">
            <v>Buah</v>
          </cell>
          <cell r="E704">
            <v>800000</v>
          </cell>
        </row>
        <row r="705">
          <cell r="B705">
            <v>630</v>
          </cell>
          <cell r="C705" t="str">
            <v>Baret Lamp 11 W</v>
          </cell>
          <cell r="D705" t="str">
            <v>Buah</v>
          </cell>
          <cell r="E705">
            <v>150000</v>
          </cell>
        </row>
        <row r="706">
          <cell r="B706">
            <v>631</v>
          </cell>
          <cell r="C706" t="str">
            <v>Exit Lamp</v>
          </cell>
          <cell r="D706" t="str">
            <v>Buah</v>
          </cell>
          <cell r="E706">
            <v>250000</v>
          </cell>
        </row>
        <row r="707">
          <cell r="B707">
            <v>632</v>
          </cell>
          <cell r="C707" t="str">
            <v>Spot Real Lamp</v>
          </cell>
          <cell r="D707" t="str">
            <v>Buah</v>
          </cell>
          <cell r="E707">
            <v>250000</v>
          </cell>
        </row>
        <row r="708">
          <cell r="B708">
            <v>633</v>
          </cell>
          <cell r="C708" t="str">
            <v>LED Strip Light</v>
          </cell>
          <cell r="D708" t="str">
            <v>m1</v>
          </cell>
          <cell r="E708">
            <v>58834</v>
          </cell>
        </row>
        <row r="709">
          <cell r="B709" t="str">
            <v/>
          </cell>
        </row>
        <row r="710">
          <cell r="B710">
            <v>634</v>
          </cell>
          <cell r="C710" t="str">
            <v xml:space="preserve"> Kabel NYA</v>
          </cell>
        </row>
        <row r="711">
          <cell r="B711">
            <v>635</v>
          </cell>
          <cell r="C711" t="str">
            <v xml:space="preserve"> NYA 1 x 1.5 mm2 dan Aksesoris</v>
          </cell>
          <cell r="D711" t="str">
            <v>m1</v>
          </cell>
          <cell r="E711">
            <v>5885.0000000000009</v>
          </cell>
        </row>
        <row r="712">
          <cell r="B712">
            <v>636</v>
          </cell>
          <cell r="C712" t="str">
            <v xml:space="preserve"> NYA 1 x 2.5 mm2 dan Aksesoris</v>
          </cell>
          <cell r="D712" t="str">
            <v>m1</v>
          </cell>
          <cell r="E712">
            <v>6100</v>
          </cell>
        </row>
        <row r="713">
          <cell r="B713">
            <v>637</v>
          </cell>
          <cell r="C713" t="str">
            <v xml:space="preserve"> NYA 1 x 4 mm2 dan Aksesoris</v>
          </cell>
          <cell r="D713" t="str">
            <v>m1</v>
          </cell>
          <cell r="E713">
            <v>11220</v>
          </cell>
        </row>
        <row r="714">
          <cell r="B714">
            <v>638</v>
          </cell>
          <cell r="C714" t="str">
            <v xml:space="preserve"> NYA 1 x 6 mm2 dan Aksesoris</v>
          </cell>
          <cell r="D714" t="str">
            <v>m1</v>
          </cell>
          <cell r="E714">
            <v>19920</v>
          </cell>
        </row>
        <row r="715">
          <cell r="B715">
            <v>639</v>
          </cell>
          <cell r="C715" t="str">
            <v xml:space="preserve"> NYA 1 x 10 mm2 dan Aksesoris</v>
          </cell>
          <cell r="D715" t="str">
            <v>m1</v>
          </cell>
          <cell r="E715">
            <v>25740.000000000004</v>
          </cell>
        </row>
        <row r="716">
          <cell r="B716">
            <v>640</v>
          </cell>
          <cell r="C716" t="str">
            <v xml:space="preserve"> NYA 1 x 16 mm2 dan Aksesoris</v>
          </cell>
          <cell r="D716" t="str">
            <v>m1</v>
          </cell>
          <cell r="E716">
            <v>33000</v>
          </cell>
        </row>
        <row r="717">
          <cell r="B717">
            <v>641</v>
          </cell>
          <cell r="C717" t="str">
            <v xml:space="preserve"> NYA 2 x 1.5 mm2</v>
          </cell>
          <cell r="D717" t="str">
            <v>m1</v>
          </cell>
          <cell r="E717">
            <v>12815.000000000002</v>
          </cell>
        </row>
        <row r="718">
          <cell r="B718">
            <v>642</v>
          </cell>
          <cell r="C718" t="str">
            <v xml:space="preserve"> NYA 2 x 1.5 mm2 dan Aksesoris</v>
          </cell>
          <cell r="D718" t="str">
            <v>m1</v>
          </cell>
          <cell r="E718">
            <v>15145</v>
          </cell>
        </row>
        <row r="719">
          <cell r="B719">
            <v>643</v>
          </cell>
          <cell r="C719" t="str">
            <v xml:space="preserve"> NYA 2 x 1.5 mm2 + PVC Conduit HI 20 mm2 dan Aksesoris</v>
          </cell>
          <cell r="D719" t="str">
            <v>m1</v>
          </cell>
          <cell r="E719">
            <v>25145</v>
          </cell>
        </row>
        <row r="720">
          <cell r="B720">
            <v>644</v>
          </cell>
          <cell r="C720" t="str">
            <v xml:space="preserve"> NYA 3 x 1.5 mm2 + PVC Conduit HI 20 mm2 dan Aksesoris</v>
          </cell>
          <cell r="D720" t="str">
            <v>m1</v>
          </cell>
          <cell r="E720">
            <v>26800</v>
          </cell>
        </row>
        <row r="721">
          <cell r="B721" t="str">
            <v/>
          </cell>
        </row>
        <row r="722">
          <cell r="B722">
            <v>645</v>
          </cell>
          <cell r="C722" t="str">
            <v xml:space="preserve"> Kabel NYFGBY</v>
          </cell>
        </row>
        <row r="723">
          <cell r="B723">
            <v>646</v>
          </cell>
          <cell r="C723" t="str">
            <v xml:space="preserve"> NYFGBY 2 x 1.5 mm2 dan Aksesoris</v>
          </cell>
          <cell r="D723" t="str">
            <v>m1</v>
          </cell>
          <cell r="E723">
            <v>33600</v>
          </cell>
        </row>
        <row r="724">
          <cell r="B724">
            <v>647</v>
          </cell>
          <cell r="C724" t="str">
            <v xml:space="preserve"> NYFGBY 2 x 2.5 mm2 dan Aksesoris</v>
          </cell>
          <cell r="D724" t="str">
            <v>m1</v>
          </cell>
          <cell r="E724">
            <v>38400</v>
          </cell>
        </row>
        <row r="725">
          <cell r="B725">
            <v>648</v>
          </cell>
          <cell r="C725" t="str">
            <v xml:space="preserve"> NYFGBY 2 x 4 mm2 dan Aksesoris</v>
          </cell>
          <cell r="D725" t="str">
            <v>m1</v>
          </cell>
          <cell r="E725">
            <v>55200</v>
          </cell>
        </row>
        <row r="726">
          <cell r="B726">
            <v>649</v>
          </cell>
          <cell r="C726" t="str">
            <v xml:space="preserve"> NYFGBY 2 x 6 mm2 dan Aksesoris</v>
          </cell>
          <cell r="D726" t="str">
            <v>m1</v>
          </cell>
          <cell r="E726">
            <v>56220</v>
          </cell>
        </row>
        <row r="727">
          <cell r="B727">
            <v>650</v>
          </cell>
          <cell r="C727" t="str">
            <v xml:space="preserve"> NYFGBY 2 x 10 mm2 dan Aksesoris</v>
          </cell>
          <cell r="D727" t="str">
            <v>m1</v>
          </cell>
          <cell r="E727">
            <v>87000</v>
          </cell>
        </row>
        <row r="728">
          <cell r="B728">
            <v>651</v>
          </cell>
          <cell r="C728" t="str">
            <v xml:space="preserve"> NYFGBY 2 x 16 mm2 dan Aksesoris</v>
          </cell>
          <cell r="D728" t="str">
            <v>m1</v>
          </cell>
          <cell r="E728">
            <v>165600</v>
          </cell>
        </row>
        <row r="729">
          <cell r="B729">
            <v>652</v>
          </cell>
          <cell r="C729" t="str">
            <v xml:space="preserve"> NYFGBY 3 x 1.5 mm2 dan Aksesoris</v>
          </cell>
          <cell r="D729" t="str">
            <v>m1</v>
          </cell>
          <cell r="E729">
            <v>30840</v>
          </cell>
        </row>
        <row r="730">
          <cell r="B730">
            <v>653</v>
          </cell>
          <cell r="C730" t="str">
            <v xml:space="preserve"> NYFGBY 3 x 2.5 mm2 dan Aksesoris</v>
          </cell>
          <cell r="D730" t="str">
            <v>m1</v>
          </cell>
          <cell r="E730">
            <v>45600</v>
          </cell>
        </row>
        <row r="731">
          <cell r="B731">
            <v>654</v>
          </cell>
          <cell r="C731" t="str">
            <v xml:space="preserve"> NYFGBY 3 x 4 mm2 dan Aksesoris</v>
          </cell>
          <cell r="D731" t="str">
            <v>m1</v>
          </cell>
          <cell r="E731">
            <v>57600</v>
          </cell>
        </row>
        <row r="732">
          <cell r="B732">
            <v>655</v>
          </cell>
          <cell r="C732" t="str">
            <v xml:space="preserve"> NYFGBY 3 x 6 mm2 dan Aksesoris</v>
          </cell>
          <cell r="D732" t="str">
            <v>m1</v>
          </cell>
          <cell r="E732">
            <v>75600</v>
          </cell>
        </row>
        <row r="733">
          <cell r="B733">
            <v>656</v>
          </cell>
          <cell r="C733" t="str">
            <v xml:space="preserve"> NYFGBY 3 x 10 mm2 dan Aksesoris</v>
          </cell>
          <cell r="D733" t="str">
            <v>m1</v>
          </cell>
          <cell r="E733">
            <v>109080</v>
          </cell>
        </row>
        <row r="734">
          <cell r="B734">
            <v>657</v>
          </cell>
          <cell r="C734" t="str">
            <v xml:space="preserve"> NYFGBY 3 x 16 mm2 dan Aksesoris</v>
          </cell>
          <cell r="D734" t="str">
            <v>m1</v>
          </cell>
          <cell r="E734">
            <v>164520</v>
          </cell>
        </row>
        <row r="735">
          <cell r="B735">
            <v>658</v>
          </cell>
          <cell r="C735" t="str">
            <v xml:space="preserve"> NYFGBY 4 x 1.5 mm2 dan Aksesoris</v>
          </cell>
          <cell r="D735" t="str">
            <v>m1</v>
          </cell>
          <cell r="E735">
            <v>40200</v>
          </cell>
        </row>
        <row r="736">
          <cell r="B736">
            <v>659</v>
          </cell>
          <cell r="C736" t="str">
            <v xml:space="preserve"> NYFGBY 4 x 2.5 mm2 dan Aksesoris</v>
          </cell>
          <cell r="D736" t="str">
            <v>m1</v>
          </cell>
          <cell r="E736">
            <v>49300</v>
          </cell>
        </row>
        <row r="737">
          <cell r="B737">
            <v>660</v>
          </cell>
          <cell r="C737" t="str">
            <v xml:space="preserve"> NYFGBY 4 x 4 mm2 dan Aksesoris</v>
          </cell>
          <cell r="D737" t="str">
            <v>m1</v>
          </cell>
          <cell r="E737">
            <v>77000</v>
          </cell>
        </row>
        <row r="738">
          <cell r="B738">
            <v>661</v>
          </cell>
          <cell r="C738" t="str">
            <v xml:space="preserve"> NYFGBY 4 x 6 mm2 dan Aksesoris</v>
          </cell>
          <cell r="D738" t="str">
            <v>m1</v>
          </cell>
          <cell r="E738">
            <v>116000</v>
          </cell>
        </row>
        <row r="739">
          <cell r="B739">
            <v>662</v>
          </cell>
          <cell r="C739" t="str">
            <v xml:space="preserve"> NYFGBY 4 x 10 mm2 dan Aksesoris</v>
          </cell>
          <cell r="D739" t="str">
            <v>m1</v>
          </cell>
          <cell r="E739">
            <v>120000</v>
          </cell>
        </row>
        <row r="740">
          <cell r="B740">
            <v>663</v>
          </cell>
          <cell r="C740" t="str">
            <v xml:space="preserve"> NYFGBY 4 x 16 mm2 dan Aksesoris</v>
          </cell>
          <cell r="D740" t="str">
            <v>m1</v>
          </cell>
          <cell r="E740">
            <v>166000</v>
          </cell>
        </row>
        <row r="741">
          <cell r="B741">
            <v>664</v>
          </cell>
          <cell r="C741" t="str">
            <v xml:space="preserve"> NYFGBY 4 x 25 mm2 dan Aksesoris</v>
          </cell>
          <cell r="D741" t="str">
            <v>m1</v>
          </cell>
          <cell r="E741">
            <v>315600</v>
          </cell>
        </row>
        <row r="742">
          <cell r="B742">
            <v>665</v>
          </cell>
          <cell r="C742" t="str">
            <v xml:space="preserve"> NYFGBY 4 x 35 mm2 dan Aksesoris</v>
          </cell>
          <cell r="D742" t="str">
            <v>m1</v>
          </cell>
          <cell r="E742">
            <v>348000</v>
          </cell>
        </row>
        <row r="743">
          <cell r="B743">
            <v>666</v>
          </cell>
          <cell r="C743" t="str">
            <v xml:space="preserve"> NYFGBY 4 x 50 mm2 dan Aksesoris</v>
          </cell>
          <cell r="D743" t="str">
            <v>m1</v>
          </cell>
          <cell r="E743">
            <v>543240</v>
          </cell>
        </row>
        <row r="744">
          <cell r="B744">
            <v>667</v>
          </cell>
          <cell r="C744" t="str">
            <v xml:space="preserve"> NYFGBY 4 x 70 mm2 dan Aksesoris</v>
          </cell>
          <cell r="D744" t="str">
            <v>m1</v>
          </cell>
          <cell r="E744">
            <v>660000</v>
          </cell>
        </row>
        <row r="745">
          <cell r="B745">
            <v>668</v>
          </cell>
          <cell r="C745" t="str">
            <v xml:space="preserve"> NYFGBY 4 x 95 mm2 dan Aksesoris</v>
          </cell>
          <cell r="D745" t="str">
            <v>m1</v>
          </cell>
          <cell r="E745">
            <v>858000</v>
          </cell>
        </row>
        <row r="746">
          <cell r="B746">
            <v>669</v>
          </cell>
          <cell r="C746" t="str">
            <v xml:space="preserve"> NYFGBY 4 x 120 mm2 dan Aksesoris</v>
          </cell>
          <cell r="D746" t="str">
            <v>m1</v>
          </cell>
          <cell r="E746">
            <v>1297200</v>
          </cell>
        </row>
        <row r="747">
          <cell r="B747">
            <v>670</v>
          </cell>
          <cell r="C747" t="str">
            <v xml:space="preserve"> NYFGBY 4 x 150 mm2 dan Aksesoris</v>
          </cell>
          <cell r="D747" t="str">
            <v>m1</v>
          </cell>
          <cell r="E747">
            <v>1590000</v>
          </cell>
        </row>
        <row r="748">
          <cell r="B748">
            <v>671</v>
          </cell>
          <cell r="C748" t="str">
            <v xml:space="preserve"> NYFGBY 4 x 185 mm2 dan Aksesoris</v>
          </cell>
          <cell r="D748" t="str">
            <v>m1</v>
          </cell>
          <cell r="E748">
            <v>2208000</v>
          </cell>
        </row>
        <row r="749">
          <cell r="B749">
            <v>672</v>
          </cell>
          <cell r="C749" t="str">
            <v xml:space="preserve"> NYFGBY 4 x 240 mm2 dan Aksesoris</v>
          </cell>
          <cell r="D749" t="str">
            <v>m1</v>
          </cell>
          <cell r="E749">
            <v>2574000</v>
          </cell>
        </row>
        <row r="750">
          <cell r="B750">
            <v>673</v>
          </cell>
          <cell r="C750" t="str">
            <v xml:space="preserve"> NYFGBY 4 x 300 mm2 dan Aksesoris</v>
          </cell>
          <cell r="D750" t="str">
            <v>m1</v>
          </cell>
          <cell r="E750">
            <v>3204000</v>
          </cell>
        </row>
        <row r="751">
          <cell r="B751">
            <v>674</v>
          </cell>
          <cell r="C751" t="str">
            <v xml:space="preserve"> NYFGBY 4 x 400 mm2 dan Aksesoris</v>
          </cell>
          <cell r="D751" t="str">
            <v>m1</v>
          </cell>
          <cell r="E751">
            <v>3564000</v>
          </cell>
        </row>
        <row r="752">
          <cell r="B752" t="str">
            <v/>
          </cell>
        </row>
        <row r="753">
          <cell r="B753">
            <v>675</v>
          </cell>
          <cell r="C753" t="str">
            <v xml:space="preserve"> Kabel NYM</v>
          </cell>
        </row>
        <row r="754">
          <cell r="B754">
            <v>676</v>
          </cell>
          <cell r="C754" t="str">
            <v xml:space="preserve"> NYM 2 x 1.5 mm2 dan Aksesoris</v>
          </cell>
          <cell r="D754" t="str">
            <v>m1</v>
          </cell>
          <cell r="E754">
            <v>15100</v>
          </cell>
        </row>
        <row r="755">
          <cell r="B755">
            <v>677</v>
          </cell>
          <cell r="C755" t="str">
            <v xml:space="preserve"> NYM 2 x 2.5 mm2 dan Aksesoris</v>
          </cell>
          <cell r="D755" t="str">
            <v>m1</v>
          </cell>
          <cell r="E755">
            <v>22400</v>
          </cell>
        </row>
        <row r="756">
          <cell r="B756">
            <v>678</v>
          </cell>
          <cell r="C756" t="str">
            <v xml:space="preserve"> NYM 2 x 4 mm2 dan Aksesoris</v>
          </cell>
          <cell r="D756" t="str">
            <v>m1</v>
          </cell>
          <cell r="E756">
            <v>23520</v>
          </cell>
        </row>
        <row r="757">
          <cell r="B757">
            <v>679</v>
          </cell>
          <cell r="C757" t="str">
            <v xml:space="preserve"> NYM 2 x 6 mm2 dan Aksesoris</v>
          </cell>
          <cell r="D757" t="str">
            <v>m1</v>
          </cell>
          <cell r="E757">
            <v>28800</v>
          </cell>
        </row>
        <row r="758">
          <cell r="B758">
            <v>680</v>
          </cell>
          <cell r="C758" t="str">
            <v xml:space="preserve"> NYM 2 x 10 mm2 dan Aksesoris</v>
          </cell>
          <cell r="D758" t="str">
            <v>m1</v>
          </cell>
          <cell r="E758">
            <v>51600</v>
          </cell>
        </row>
        <row r="759">
          <cell r="B759">
            <v>681</v>
          </cell>
          <cell r="C759" t="str">
            <v xml:space="preserve"> NYM 3 x 1.5 mm2 dan Aksesoris</v>
          </cell>
          <cell r="D759" t="str">
            <v>m1</v>
          </cell>
          <cell r="E759">
            <v>13368</v>
          </cell>
        </row>
        <row r="760">
          <cell r="B760">
            <v>682</v>
          </cell>
          <cell r="C760" t="str">
            <v xml:space="preserve"> NYM 3 x 2.5 mm2 dan Aksesoris</v>
          </cell>
          <cell r="D760" t="str">
            <v>m1</v>
          </cell>
          <cell r="E760">
            <v>28900</v>
          </cell>
        </row>
        <row r="761">
          <cell r="B761">
            <v>683</v>
          </cell>
          <cell r="C761" t="str">
            <v xml:space="preserve"> NYM 3 x 2.5 mm2 (LSOH) dan Aksesoris</v>
          </cell>
          <cell r="D761" t="str">
            <v>m1</v>
          </cell>
          <cell r="E761">
            <v>50400</v>
          </cell>
        </row>
        <row r="762">
          <cell r="B762">
            <v>684</v>
          </cell>
          <cell r="C762" t="str">
            <v xml:space="preserve"> NYM 3 x 4 mm2 dan Aksesoris</v>
          </cell>
          <cell r="D762" t="str">
            <v>m1</v>
          </cell>
          <cell r="E762">
            <v>34800</v>
          </cell>
        </row>
        <row r="763">
          <cell r="B763">
            <v>685</v>
          </cell>
          <cell r="C763" t="str">
            <v xml:space="preserve"> NYM 3 x 6 mm2 dan Aksesoris</v>
          </cell>
          <cell r="D763" t="str">
            <v>m1</v>
          </cell>
          <cell r="E763">
            <v>52800</v>
          </cell>
        </row>
        <row r="764">
          <cell r="B764">
            <v>686</v>
          </cell>
          <cell r="C764" t="str">
            <v xml:space="preserve"> NYM 3 x 10 mm2 dan Aksesoris</v>
          </cell>
          <cell r="D764" t="str">
            <v>m1</v>
          </cell>
          <cell r="E764">
            <v>86400</v>
          </cell>
        </row>
        <row r="765">
          <cell r="B765">
            <v>687</v>
          </cell>
          <cell r="C765" t="str">
            <v xml:space="preserve"> NYM 4 x 1.5 mm2 dan Aksesoris</v>
          </cell>
          <cell r="D765" t="str">
            <v>m1</v>
          </cell>
          <cell r="E765">
            <v>20400</v>
          </cell>
        </row>
        <row r="766">
          <cell r="B766">
            <v>688</v>
          </cell>
          <cell r="C766" t="str">
            <v xml:space="preserve"> NYM 4 x 2.5 mm2 dan Aksesoris</v>
          </cell>
          <cell r="D766" t="str">
            <v>m1</v>
          </cell>
          <cell r="E766">
            <v>62400</v>
          </cell>
        </row>
        <row r="767">
          <cell r="B767">
            <v>689</v>
          </cell>
          <cell r="C767" t="str">
            <v xml:space="preserve"> NYM 4 x 4 mm2 dan Aksesoris</v>
          </cell>
          <cell r="D767" t="str">
            <v>m1</v>
          </cell>
          <cell r="E767">
            <v>68400</v>
          </cell>
        </row>
        <row r="768">
          <cell r="B768">
            <v>690</v>
          </cell>
          <cell r="C768" t="str">
            <v xml:space="preserve"> NYM 4 x 6 mm2 dan Aksesoris</v>
          </cell>
          <cell r="D768" t="str">
            <v>m1</v>
          </cell>
          <cell r="E768">
            <v>70800</v>
          </cell>
        </row>
        <row r="769">
          <cell r="B769">
            <v>691</v>
          </cell>
          <cell r="C769" t="str">
            <v xml:space="preserve"> NYM 4 x 10 mm2 dan Aksesoris</v>
          </cell>
          <cell r="D769" t="str">
            <v>m1</v>
          </cell>
          <cell r="E769">
            <v>106800</v>
          </cell>
        </row>
        <row r="770">
          <cell r="B770">
            <v>692</v>
          </cell>
          <cell r="C770" t="str">
            <v xml:space="preserve"> NYM 4 x 16 mm2 dan Aksesoris</v>
          </cell>
          <cell r="D770" t="str">
            <v>m1</v>
          </cell>
          <cell r="E770">
            <v>144000</v>
          </cell>
        </row>
        <row r="771">
          <cell r="B771" t="str">
            <v/>
          </cell>
        </row>
        <row r="772">
          <cell r="B772">
            <v>693</v>
          </cell>
          <cell r="C772" t="str">
            <v xml:space="preserve"> Kabel NYMHY</v>
          </cell>
        </row>
        <row r="773">
          <cell r="B773">
            <v>694</v>
          </cell>
          <cell r="C773" t="str">
            <v xml:space="preserve"> NYMHY 2 x 1.5 mm2</v>
          </cell>
          <cell r="D773" t="str">
            <v>m1</v>
          </cell>
          <cell r="E773">
            <v>16108</v>
          </cell>
        </row>
        <row r="774">
          <cell r="B774">
            <v>695</v>
          </cell>
          <cell r="C774" t="str">
            <v xml:space="preserve"> NYMHY 2 x 1.5 mm2 dan Aksesoris</v>
          </cell>
          <cell r="D774" t="str">
            <v>m1</v>
          </cell>
          <cell r="E774">
            <v>20940.400000000001</v>
          </cell>
        </row>
        <row r="775">
          <cell r="B775">
            <v>696</v>
          </cell>
          <cell r="C775" t="str">
            <v xml:space="preserve"> NYMHY 2 x 2.5 mm2 dan Aksesoris</v>
          </cell>
          <cell r="D775" t="str">
            <v>m1</v>
          </cell>
          <cell r="E775">
            <v>24000</v>
          </cell>
        </row>
        <row r="776">
          <cell r="B776">
            <v>697</v>
          </cell>
          <cell r="C776" t="str">
            <v xml:space="preserve"> NYMHY 3 x 1.5 mm2 dan Aksesoris</v>
          </cell>
          <cell r="D776" t="str">
            <v>m1</v>
          </cell>
          <cell r="E776">
            <v>26338</v>
          </cell>
        </row>
        <row r="777">
          <cell r="B777">
            <v>698</v>
          </cell>
          <cell r="C777" t="str">
            <v xml:space="preserve"> NYMHY 3 x 2.5 mm2 dan Aksesoris</v>
          </cell>
          <cell r="D777" t="str">
            <v>m1</v>
          </cell>
          <cell r="E777">
            <v>31000</v>
          </cell>
        </row>
        <row r="778">
          <cell r="B778">
            <v>699</v>
          </cell>
          <cell r="C778" t="str">
            <v xml:space="preserve"> NYMHY 3 x 1.5 mm2 + PVC Conduit HI 20 mm2 dan Aksesoris</v>
          </cell>
          <cell r="D778" t="str">
            <v>m1</v>
          </cell>
          <cell r="E778">
            <v>36338</v>
          </cell>
        </row>
        <row r="779">
          <cell r="B779">
            <v>700</v>
          </cell>
          <cell r="C779" t="str">
            <v xml:space="preserve"> NYMHY 2 (3 x 1.5 mm2) + PVC Conduit HI 20 mm2 dan Aksesoris</v>
          </cell>
          <cell r="D779" t="str">
            <v>m1</v>
          </cell>
          <cell r="E779">
            <v>47239.4</v>
          </cell>
        </row>
        <row r="780">
          <cell r="B780">
            <v>701</v>
          </cell>
          <cell r="C780" t="str">
            <v xml:space="preserve"> NYMHY 4 x 2.5 mm2 dan Aksesoris</v>
          </cell>
          <cell r="D780" t="str">
            <v>m1</v>
          </cell>
          <cell r="E780">
            <v>40300</v>
          </cell>
        </row>
        <row r="781">
          <cell r="B781" t="str">
            <v/>
          </cell>
        </row>
        <row r="782">
          <cell r="B782">
            <v>702</v>
          </cell>
          <cell r="C782" t="str">
            <v xml:space="preserve"> Kabel NYY</v>
          </cell>
        </row>
        <row r="783">
          <cell r="B783">
            <v>703</v>
          </cell>
          <cell r="C783" t="str">
            <v xml:space="preserve"> NYY 1 x 4 mm2 dan Aksesoris</v>
          </cell>
          <cell r="D783" t="str">
            <v>m1</v>
          </cell>
          <cell r="E783">
            <v>9180</v>
          </cell>
        </row>
        <row r="784">
          <cell r="B784">
            <v>704</v>
          </cell>
          <cell r="C784" t="str">
            <v xml:space="preserve"> NYY 1 x 6 mm2 dan Aksesoris</v>
          </cell>
          <cell r="D784" t="str">
            <v>m1</v>
          </cell>
          <cell r="E784">
            <v>15240</v>
          </cell>
        </row>
        <row r="785">
          <cell r="B785">
            <v>705</v>
          </cell>
          <cell r="C785" t="str">
            <v xml:space="preserve"> NYY 1 x 10 mm2 dan Aksesoris</v>
          </cell>
          <cell r="D785" t="str">
            <v>m1</v>
          </cell>
          <cell r="E785">
            <v>28080</v>
          </cell>
        </row>
        <row r="786">
          <cell r="B786">
            <v>706</v>
          </cell>
          <cell r="C786" t="str">
            <v xml:space="preserve"> NYY 1 x 16 mm2 dan Aksesoris</v>
          </cell>
          <cell r="D786" t="str">
            <v>m1</v>
          </cell>
          <cell r="E786">
            <v>43200</v>
          </cell>
        </row>
        <row r="787">
          <cell r="B787">
            <v>707</v>
          </cell>
          <cell r="C787" t="str">
            <v xml:space="preserve"> NYY 1 x 25 mm2 dan Aksesoris</v>
          </cell>
          <cell r="D787" t="str">
            <v>m1</v>
          </cell>
          <cell r="E787">
            <v>66000</v>
          </cell>
        </row>
        <row r="788">
          <cell r="B788">
            <v>708</v>
          </cell>
          <cell r="C788" t="str">
            <v xml:space="preserve"> NYY 1 x 35 mm2 dan Aksesoris</v>
          </cell>
          <cell r="D788" t="str">
            <v>m1</v>
          </cell>
          <cell r="E788">
            <v>67200</v>
          </cell>
        </row>
        <row r="789">
          <cell r="B789">
            <v>709</v>
          </cell>
          <cell r="C789" t="str">
            <v xml:space="preserve"> NYY 1 x 50 mm2 dan Aksesoris</v>
          </cell>
          <cell r="D789" t="str">
            <v>m1</v>
          </cell>
          <cell r="E789">
            <v>119520</v>
          </cell>
        </row>
        <row r="790">
          <cell r="B790">
            <v>710</v>
          </cell>
          <cell r="C790" t="str">
            <v xml:space="preserve"> NYY 1 x 70 mm2 dan Aksesoris</v>
          </cell>
          <cell r="D790" t="str">
            <v>m1</v>
          </cell>
          <cell r="E790">
            <v>135000</v>
          </cell>
        </row>
        <row r="791">
          <cell r="B791">
            <v>711</v>
          </cell>
          <cell r="C791" t="str">
            <v xml:space="preserve"> NYY 1 x 95 mm2 dan Aksesoris</v>
          </cell>
          <cell r="D791" t="str">
            <v>m1</v>
          </cell>
          <cell r="E791">
            <v>177600</v>
          </cell>
        </row>
        <row r="792">
          <cell r="B792">
            <v>712</v>
          </cell>
          <cell r="C792" t="str">
            <v xml:space="preserve"> NYY 1 x 120 mm2 dan Aksesoris</v>
          </cell>
          <cell r="D792" t="str">
            <v>m1</v>
          </cell>
          <cell r="E792">
            <v>252000</v>
          </cell>
        </row>
        <row r="793">
          <cell r="B793">
            <v>713</v>
          </cell>
          <cell r="C793" t="str">
            <v xml:space="preserve"> NYY 1 x 150 mm2 dan Aksesoris</v>
          </cell>
          <cell r="D793" t="str">
            <v>m1</v>
          </cell>
          <cell r="E793">
            <v>276000</v>
          </cell>
        </row>
        <row r="794">
          <cell r="B794">
            <v>714</v>
          </cell>
          <cell r="C794" t="str">
            <v xml:space="preserve"> NYY 1 x 185 mm2 dan Aksesoris</v>
          </cell>
          <cell r="D794" t="str">
            <v>m1</v>
          </cell>
          <cell r="E794">
            <v>452520</v>
          </cell>
        </row>
        <row r="795">
          <cell r="B795">
            <v>715</v>
          </cell>
          <cell r="C795" t="str">
            <v xml:space="preserve"> NYY 1 x 250 mm2 dan Aksesoris</v>
          </cell>
          <cell r="D795" t="str">
            <v>m1</v>
          </cell>
          <cell r="E795">
            <v>522000</v>
          </cell>
        </row>
        <row r="796">
          <cell r="B796">
            <v>716</v>
          </cell>
          <cell r="C796" t="str">
            <v xml:space="preserve"> NYY 1 x 300 mm2 dan Aksesoris</v>
          </cell>
          <cell r="D796" t="str">
            <v>m1</v>
          </cell>
          <cell r="E796">
            <v>546000</v>
          </cell>
        </row>
        <row r="797">
          <cell r="B797">
            <v>717</v>
          </cell>
          <cell r="C797" t="str">
            <v xml:space="preserve"> NYY 1 x 400 mm2 dan Aksesoris</v>
          </cell>
          <cell r="D797" t="str">
            <v>m1</v>
          </cell>
          <cell r="E797">
            <v>777600</v>
          </cell>
        </row>
        <row r="798">
          <cell r="B798">
            <v>718</v>
          </cell>
          <cell r="C798" t="str">
            <v xml:space="preserve"> NYY 1 x 500 mm2 dan Aksesoris</v>
          </cell>
          <cell r="D798" t="str">
            <v>m1</v>
          </cell>
          <cell r="E798">
            <v>1206000</v>
          </cell>
        </row>
        <row r="799">
          <cell r="B799">
            <v>719</v>
          </cell>
          <cell r="C799" t="str">
            <v xml:space="preserve"> NYY 1 x 630 mm2 dan Aksesoris</v>
          </cell>
          <cell r="D799" t="str">
            <v>m1</v>
          </cell>
          <cell r="E799">
            <v>1476000</v>
          </cell>
        </row>
        <row r="800">
          <cell r="B800">
            <v>720</v>
          </cell>
          <cell r="C800" t="str">
            <v xml:space="preserve"> NYY 2 x 1.5 mm2 dan Aksesoris</v>
          </cell>
          <cell r="D800" t="str">
            <v>m1</v>
          </cell>
          <cell r="E800">
            <v>13980</v>
          </cell>
        </row>
        <row r="801">
          <cell r="B801">
            <v>721</v>
          </cell>
          <cell r="C801" t="str">
            <v xml:space="preserve"> NYY 2 x 2.5 mm2 dan Aksesoris</v>
          </cell>
          <cell r="D801" t="str">
            <v>m1</v>
          </cell>
          <cell r="E801">
            <v>14760</v>
          </cell>
        </row>
        <row r="802">
          <cell r="B802">
            <v>722</v>
          </cell>
          <cell r="C802" t="str">
            <v xml:space="preserve"> NYY 2 x 4 mm2 dan Aksesoris</v>
          </cell>
          <cell r="D802" t="str">
            <v>m1</v>
          </cell>
          <cell r="E802">
            <v>32400</v>
          </cell>
        </row>
        <row r="803">
          <cell r="B803">
            <v>723</v>
          </cell>
          <cell r="C803" t="str">
            <v xml:space="preserve"> NYY 2 x 6 mm2 dan Aksesoris</v>
          </cell>
          <cell r="D803" t="str">
            <v>m1</v>
          </cell>
          <cell r="E803">
            <v>43920</v>
          </cell>
        </row>
        <row r="804">
          <cell r="B804">
            <v>724</v>
          </cell>
          <cell r="C804" t="str">
            <v xml:space="preserve"> NYY 2 x 10 mm2 dan Aksesoris</v>
          </cell>
          <cell r="D804" t="str">
            <v>m1</v>
          </cell>
          <cell r="E804">
            <v>68640</v>
          </cell>
        </row>
        <row r="805">
          <cell r="B805">
            <v>725</v>
          </cell>
          <cell r="C805" t="str">
            <v xml:space="preserve"> NYY 2 x 16 mm2 dan Aksesoris</v>
          </cell>
          <cell r="D805" t="str">
            <v>m1</v>
          </cell>
          <cell r="E805">
            <v>94560</v>
          </cell>
        </row>
        <row r="806">
          <cell r="B806">
            <v>726</v>
          </cell>
          <cell r="C806" t="str">
            <v xml:space="preserve"> NYY 3 x 1.5 mm2 dan Aksesoris</v>
          </cell>
          <cell r="D806" t="str">
            <v>m1</v>
          </cell>
          <cell r="E806">
            <v>17400</v>
          </cell>
        </row>
        <row r="807">
          <cell r="B807">
            <v>727</v>
          </cell>
          <cell r="C807" t="str">
            <v xml:space="preserve"> NYY 3 x 2.5 mm2 dan Aksesoris</v>
          </cell>
          <cell r="D807" t="str">
            <v>m1</v>
          </cell>
          <cell r="E807">
            <v>20400</v>
          </cell>
        </row>
        <row r="808">
          <cell r="B808">
            <v>728</v>
          </cell>
          <cell r="C808" t="str">
            <v xml:space="preserve"> NYY 3 x 4 mm2 dan Aksesoris</v>
          </cell>
          <cell r="D808" t="str">
            <v>m1</v>
          </cell>
          <cell r="E808">
            <v>35880</v>
          </cell>
        </row>
        <row r="809">
          <cell r="B809">
            <v>729</v>
          </cell>
          <cell r="C809" t="str">
            <v xml:space="preserve"> NYY 3 x 6 mm2 dan Aksesoris</v>
          </cell>
          <cell r="D809" t="str">
            <v>m1</v>
          </cell>
          <cell r="E809">
            <v>55080</v>
          </cell>
        </row>
        <row r="810">
          <cell r="B810">
            <v>730</v>
          </cell>
          <cell r="C810" t="str">
            <v xml:space="preserve"> NYY 3 x 10 mm2 dan Aksesoris</v>
          </cell>
          <cell r="D810" t="str">
            <v>m1</v>
          </cell>
          <cell r="E810">
            <v>87000</v>
          </cell>
        </row>
        <row r="811">
          <cell r="B811">
            <v>731</v>
          </cell>
          <cell r="C811" t="str">
            <v xml:space="preserve"> NYY 3 x 16 mm2 dan Aksesoris</v>
          </cell>
          <cell r="D811" t="str">
            <v>m1</v>
          </cell>
          <cell r="E811">
            <v>123600</v>
          </cell>
        </row>
        <row r="812">
          <cell r="B812">
            <v>732</v>
          </cell>
          <cell r="C812" t="str">
            <v xml:space="preserve"> NYY 3 x 25 mm2 dan Aksesoris</v>
          </cell>
          <cell r="D812" t="str">
            <v>m1</v>
          </cell>
          <cell r="E812">
            <v>210000</v>
          </cell>
        </row>
        <row r="813">
          <cell r="B813">
            <v>733</v>
          </cell>
          <cell r="C813" t="str">
            <v xml:space="preserve"> NYY 3 x 35 mm2 dan Aksesoris</v>
          </cell>
          <cell r="D813" t="str">
            <v>m1</v>
          </cell>
          <cell r="E813">
            <v>282000</v>
          </cell>
        </row>
        <row r="814">
          <cell r="B814">
            <v>734</v>
          </cell>
          <cell r="C814" t="str">
            <v xml:space="preserve"> NYY 3 x 50 mm2 dan Aksesoris</v>
          </cell>
          <cell r="D814" t="str">
            <v>m1</v>
          </cell>
          <cell r="E814">
            <v>362400</v>
          </cell>
        </row>
        <row r="815">
          <cell r="B815">
            <v>735</v>
          </cell>
          <cell r="C815" t="str">
            <v xml:space="preserve"> NYY 4 x 1.5 mm2 dan Aksesoris</v>
          </cell>
          <cell r="D815" t="str">
            <v>m1</v>
          </cell>
          <cell r="E815">
            <v>27600</v>
          </cell>
        </row>
        <row r="816">
          <cell r="B816">
            <v>736</v>
          </cell>
          <cell r="C816" t="str">
            <v xml:space="preserve"> NYY 4 x 2.5 mm2 dan Aksesoris</v>
          </cell>
          <cell r="D816" t="str">
            <v>m1</v>
          </cell>
          <cell r="E816">
            <v>35700</v>
          </cell>
        </row>
        <row r="817">
          <cell r="B817">
            <v>737</v>
          </cell>
          <cell r="C817" t="str">
            <v xml:space="preserve"> NYY 4 x 4 mm2 dan Aksesoris</v>
          </cell>
          <cell r="D817" t="str">
            <v>m1</v>
          </cell>
          <cell r="E817">
            <v>67100</v>
          </cell>
        </row>
        <row r="818">
          <cell r="B818">
            <v>738</v>
          </cell>
          <cell r="C818" t="str">
            <v xml:space="preserve"> NYY 4 x 6 mm2 dan Aksesoris</v>
          </cell>
          <cell r="D818" t="str">
            <v>m1</v>
          </cell>
          <cell r="E818">
            <v>76100</v>
          </cell>
        </row>
        <row r="819">
          <cell r="B819">
            <v>739</v>
          </cell>
          <cell r="C819" t="str">
            <v xml:space="preserve"> NYY 4 x 10 mm2 dan Aksesoris</v>
          </cell>
          <cell r="D819" t="str">
            <v>m1</v>
          </cell>
          <cell r="E819">
            <v>213800</v>
          </cell>
        </row>
        <row r="820">
          <cell r="B820">
            <v>740</v>
          </cell>
          <cell r="C820" t="str">
            <v xml:space="preserve"> NYY 4 x 16 mm2 dan Aksesoris</v>
          </cell>
          <cell r="D820" t="str">
            <v>m1</v>
          </cell>
          <cell r="E820">
            <v>115900</v>
          </cell>
        </row>
        <row r="821">
          <cell r="B821">
            <v>741</v>
          </cell>
          <cell r="C821" t="str">
            <v xml:space="preserve"> NYY 4 x 25 mm2 dan Aksesoris</v>
          </cell>
          <cell r="D821" t="str">
            <v>m1</v>
          </cell>
          <cell r="E821">
            <v>213000</v>
          </cell>
        </row>
        <row r="822">
          <cell r="B822">
            <v>742</v>
          </cell>
          <cell r="C822" t="str">
            <v xml:space="preserve"> NYY 4 x 35 mm2 dan Aksesoris</v>
          </cell>
          <cell r="D822" t="str">
            <v>m1</v>
          </cell>
          <cell r="E822">
            <v>235800</v>
          </cell>
        </row>
        <row r="823">
          <cell r="B823">
            <v>743</v>
          </cell>
          <cell r="C823" t="str">
            <v xml:space="preserve"> NYY 4 x 50 mm2 dan Aksesoris</v>
          </cell>
          <cell r="D823" t="str">
            <v>m1</v>
          </cell>
          <cell r="E823">
            <v>390500.00000000006</v>
          </cell>
        </row>
        <row r="824">
          <cell r="B824">
            <v>744</v>
          </cell>
          <cell r="C824" t="str">
            <v xml:space="preserve"> NYY 4 x 70 mm2 dan Aksesoris</v>
          </cell>
          <cell r="D824" t="str">
            <v>m1</v>
          </cell>
          <cell r="E824">
            <v>539000</v>
          </cell>
        </row>
        <row r="825">
          <cell r="B825">
            <v>745</v>
          </cell>
          <cell r="C825" t="str">
            <v xml:space="preserve"> NYY 4 x 95 mm2 dan Aksesoris</v>
          </cell>
          <cell r="D825" t="str">
            <v>m1</v>
          </cell>
          <cell r="E825">
            <v>715000</v>
          </cell>
        </row>
        <row r="826">
          <cell r="B826">
            <v>746</v>
          </cell>
          <cell r="C826" t="str">
            <v xml:space="preserve"> NYY 4 x 120 mm2 dan Aksesoris</v>
          </cell>
          <cell r="D826" t="str">
            <v>m1</v>
          </cell>
          <cell r="E826">
            <v>1122000</v>
          </cell>
        </row>
        <row r="827">
          <cell r="B827">
            <v>747</v>
          </cell>
          <cell r="C827" t="str">
            <v xml:space="preserve"> NYY 4 x 150 mm2 dan Aksesoris</v>
          </cell>
          <cell r="D827" t="str">
            <v>m1</v>
          </cell>
          <cell r="E827">
            <v>1369500</v>
          </cell>
        </row>
        <row r="828">
          <cell r="B828">
            <v>748</v>
          </cell>
          <cell r="C828" t="str">
            <v xml:space="preserve"> NYY 4 x 185 mm2 dan Aksesoris</v>
          </cell>
          <cell r="D828" t="str">
            <v>m1</v>
          </cell>
          <cell r="E828">
            <v>1707200.0000000002</v>
          </cell>
        </row>
        <row r="829">
          <cell r="B829">
            <v>749</v>
          </cell>
          <cell r="C829" t="str">
            <v xml:space="preserve"> NYY 4 x 240 mm2 dan Aksesoris</v>
          </cell>
          <cell r="D829" t="str">
            <v>m1</v>
          </cell>
          <cell r="E829">
            <v>2255000</v>
          </cell>
        </row>
        <row r="830">
          <cell r="B830">
            <v>750</v>
          </cell>
          <cell r="C830" t="str">
            <v xml:space="preserve"> NYY 4 x 300 mm2 dan Aksesoris</v>
          </cell>
          <cell r="D830" t="str">
            <v>m1</v>
          </cell>
          <cell r="E830">
            <v>2805000</v>
          </cell>
        </row>
        <row r="831">
          <cell r="B831">
            <v>751</v>
          </cell>
          <cell r="C831" t="str">
            <v xml:space="preserve"> NYY 4 x 400 mm2 dan Aksesoris</v>
          </cell>
          <cell r="D831" t="str">
            <v>m1</v>
          </cell>
          <cell r="E831">
            <v>3355000.0000000005</v>
          </cell>
        </row>
        <row r="832">
          <cell r="B832" t="str">
            <v/>
          </cell>
        </row>
        <row r="833">
          <cell r="B833">
            <v>752</v>
          </cell>
          <cell r="C833" t="str">
            <v xml:space="preserve"> PC Server Termasuk OS Windows Server, Monitor, Keyboard, Mouse dan Aksesoris</v>
          </cell>
          <cell r="D833" t="str">
            <v>Buah</v>
          </cell>
          <cell r="E833">
            <v>13800000</v>
          </cell>
        </row>
        <row r="834">
          <cell r="B834">
            <v>753</v>
          </cell>
          <cell r="C834" t="str">
            <v xml:space="preserve"> PC Komputer dan Aksesoris</v>
          </cell>
          <cell r="D834" t="str">
            <v>Unit</v>
          </cell>
          <cell r="E834">
            <v>11300000</v>
          </cell>
        </row>
        <row r="835">
          <cell r="B835">
            <v>754</v>
          </cell>
          <cell r="C835" t="str">
            <v xml:space="preserve"> Panel Kontrol Panel Kontrol Fan
Presurisasi Termasuk Material Bantu/Aksesoris</v>
          </cell>
          <cell r="D835" t="str">
            <v>Unit</v>
          </cell>
          <cell r="E835">
            <v>1422520</v>
          </cell>
        </row>
        <row r="836">
          <cell r="B836">
            <v>755</v>
          </cell>
          <cell r="C836" t="str">
            <v xml:space="preserve"> Panel Kontrol IPAL Termasuk Material Bantu/Aksesoris</v>
          </cell>
          <cell r="D836" t="str">
            <v>Unit</v>
          </cell>
          <cell r="E836">
            <v>6600000.0000000009</v>
          </cell>
        </row>
        <row r="837">
          <cell r="B837">
            <v>756</v>
          </cell>
          <cell r="C837" t="str">
            <v xml:space="preserve"> Panel Kontrol Pompa Chiller Termasuk Material Bantu/Aksesoris</v>
          </cell>
          <cell r="D837" t="str">
            <v>Unit</v>
          </cell>
          <cell r="E837">
            <v>4290000</v>
          </cell>
        </row>
        <row r="838">
          <cell r="B838">
            <v>757</v>
          </cell>
          <cell r="C838" t="str">
            <v xml:space="preserve"> Panel Kontrol Pompa Cooling Tower Termasuk Material Bantu/Aksesoris</v>
          </cell>
          <cell r="D838" t="str">
            <v>Unit</v>
          </cell>
          <cell r="E838">
            <v>5590000</v>
          </cell>
        </row>
        <row r="839">
          <cell r="B839">
            <v>758</v>
          </cell>
          <cell r="C839" t="str">
            <v xml:space="preserve"> Panel Kontrol Pompa Kolam Renang Termasuk Material Bantu/Aksesoris</v>
          </cell>
          <cell r="D839" t="str">
            <v>Unit</v>
          </cell>
          <cell r="E839">
            <v>5885000.0000000009</v>
          </cell>
        </row>
        <row r="840">
          <cell r="B840">
            <v>759</v>
          </cell>
          <cell r="C840" t="str">
            <v xml:space="preserve"> Panel Kontrol Pompa Transfer Termasuk Material Bantu/Aksesoris</v>
          </cell>
          <cell r="D840" t="str">
            <v>Unit</v>
          </cell>
          <cell r="E840">
            <v>5500000</v>
          </cell>
        </row>
        <row r="841">
          <cell r="B841">
            <v>760</v>
          </cell>
          <cell r="C841" t="str">
            <v xml:space="preserve"> Panel Kontrol WTP Termasuk Material Bantu/Aksesoris</v>
          </cell>
          <cell r="D841" t="str">
            <v>Unit</v>
          </cell>
          <cell r="E841">
            <v>2310000</v>
          </cell>
        </row>
        <row r="842">
          <cell r="B842">
            <v>761</v>
          </cell>
          <cell r="C842" t="str">
            <v xml:space="preserve"> Panel kWh Meter Rermasuk Material Bantu/Aksesoris</v>
          </cell>
          <cell r="D842" t="str">
            <v>Unit</v>
          </cell>
          <cell r="E842">
            <v>2800000</v>
          </cell>
        </row>
        <row r="843">
          <cell r="B843">
            <v>762</v>
          </cell>
          <cell r="C843" t="str">
            <v xml:space="preserve"> Panel Lantai Wall Mounted Uk. 600x400x200mm Termasuk Material Bantu/Aksesoris</v>
          </cell>
          <cell r="D843" t="str">
            <v>Unit</v>
          </cell>
          <cell r="E843">
            <v>871000</v>
          </cell>
        </row>
        <row r="844">
          <cell r="B844">
            <v>763</v>
          </cell>
          <cell r="C844" t="str">
            <v xml:space="preserve"> Panel Lantai Wall Mounted Uk. 800x600x200mm Termasuk Material Bantu/Aksesoris</v>
          </cell>
          <cell r="D844" t="str">
            <v>Unit</v>
          </cell>
          <cell r="E844">
            <v>946000.00000000012</v>
          </cell>
        </row>
        <row r="845">
          <cell r="B845">
            <v>764</v>
          </cell>
          <cell r="C845" t="str">
            <v xml:space="preserve"> Panel Penerangan Luar Outdoor Termasuk Material Bantu/Aksesoris</v>
          </cell>
          <cell r="D845" t="str">
            <v>Unit</v>
          </cell>
          <cell r="E845">
            <v>4125000.0000000005</v>
          </cell>
        </row>
        <row r="846">
          <cell r="B846">
            <v>765</v>
          </cell>
          <cell r="C846" t="str">
            <v xml:space="preserve"> Panel Power AC (VRF/DX System) Termasuk Material Bantu/Aksesoris</v>
          </cell>
          <cell r="D846" t="str">
            <v>Unit</v>
          </cell>
          <cell r="E846">
            <v>4125000.0000000005</v>
          </cell>
        </row>
        <row r="847">
          <cell r="B847">
            <v>766</v>
          </cell>
          <cell r="C847" t="str">
            <v xml:space="preserve"> Panel Power Chiller Termasuk Material Bantu/Aksesoris</v>
          </cell>
          <cell r="D847" t="str">
            <v>Unit</v>
          </cell>
          <cell r="E847">
            <v>2200000</v>
          </cell>
        </row>
        <row r="848">
          <cell r="B848">
            <v>767</v>
          </cell>
          <cell r="C848" t="str">
            <v xml:space="preserve"> Panel Power AHU Termasuk Material Bantu/Aksesoris</v>
          </cell>
          <cell r="D848" t="str">
            <v>Unit</v>
          </cell>
          <cell r="E848">
            <v>33000000.000000004</v>
          </cell>
        </row>
        <row r="849">
          <cell r="B849">
            <v>768</v>
          </cell>
          <cell r="C849" t="str">
            <v xml:space="preserve"> Panel Power Elektronik Termasuk Material Bantu/Aksesoris</v>
          </cell>
          <cell r="D849" t="str">
            <v>Unit</v>
          </cell>
          <cell r="E849">
            <v>4125000.0000000005</v>
          </cell>
        </row>
        <row r="850">
          <cell r="B850">
            <v>769</v>
          </cell>
          <cell r="C850" t="str">
            <v xml:space="preserve"> Panel Power Gondola Termasuk Material Bantu/Aksesoris</v>
          </cell>
          <cell r="D850" t="str">
            <v>Unit</v>
          </cell>
          <cell r="E850">
            <v>10065000</v>
          </cell>
        </row>
        <row r="851">
          <cell r="B851">
            <v>770</v>
          </cell>
          <cell r="C851" t="str">
            <v xml:space="preserve"> Panel Power Lift Termasuk Material Bantu/Aksesoris</v>
          </cell>
          <cell r="D851" t="str">
            <v>Unit</v>
          </cell>
          <cell r="E851">
            <v>4620000</v>
          </cell>
        </row>
        <row r="852">
          <cell r="B852">
            <v>771</v>
          </cell>
          <cell r="C852" t="str">
            <v xml:space="preserve"> Pantek (Kedalaman Min. 12m)</v>
          </cell>
          <cell r="D852" t="str">
            <v>Lot</v>
          </cell>
          <cell r="E852">
            <v>6000000</v>
          </cell>
        </row>
        <row r="853">
          <cell r="B853">
            <v>772</v>
          </cell>
          <cell r="C853" t="str">
            <v xml:space="preserve"> Pelindung Lampu</v>
          </cell>
          <cell r="D853" t="str">
            <v>Unit</v>
          </cell>
          <cell r="E853">
            <v>1500000</v>
          </cell>
        </row>
        <row r="854">
          <cell r="B854">
            <v>773</v>
          </cell>
          <cell r="C854" t="str">
            <v xml:space="preserve"> Polymer Inspection Pit dan Aksesoris</v>
          </cell>
          <cell r="D854" t="str">
            <v>Unit</v>
          </cell>
          <cell r="E854">
            <v>980100.00000000012</v>
          </cell>
        </row>
        <row r="855">
          <cell r="B855">
            <v>774</v>
          </cell>
          <cell r="C855" t="str">
            <v xml:space="preserve"> RM TKI 2 x 16 Watt LED dan Aksesoris</v>
          </cell>
          <cell r="D855" t="str">
            <v>Unit</v>
          </cell>
          <cell r="E855">
            <v>220000.00000000003</v>
          </cell>
        </row>
        <row r="856">
          <cell r="B856">
            <v>775</v>
          </cell>
          <cell r="C856" t="str">
            <v xml:space="preserve"> Rod Coupling</v>
          </cell>
          <cell r="D856" t="str">
            <v>Buah</v>
          </cell>
          <cell r="E856">
            <v>27500.000000000004</v>
          </cell>
        </row>
        <row r="857">
          <cell r="B857">
            <v>776</v>
          </cell>
          <cell r="C857" t="str">
            <v xml:space="preserve"> Rod to Cable Clamp (Type GUV) dan Aksesoris</v>
          </cell>
          <cell r="D857" t="str">
            <v>Unit</v>
          </cell>
          <cell r="E857">
            <v>511500.00000000006</v>
          </cell>
        </row>
        <row r="858">
          <cell r="B858">
            <v>777</v>
          </cell>
          <cell r="C858" t="str">
            <v xml:space="preserve"> Sensor Cahaya dan Aksesoris</v>
          </cell>
          <cell r="D858" t="str">
            <v>Unit</v>
          </cell>
          <cell r="E858">
            <v>35200</v>
          </cell>
        </row>
        <row r="859">
          <cell r="B859">
            <v>778</v>
          </cell>
          <cell r="C859" t="str">
            <v xml:space="preserve"> Sensor Gerak dan Aksesoris</v>
          </cell>
          <cell r="D859" t="str">
            <v>Unit</v>
          </cell>
          <cell r="E859">
            <v>154000</v>
          </cell>
        </row>
        <row r="860">
          <cell r="B860">
            <v>779</v>
          </cell>
          <cell r="C860" t="str">
            <v xml:space="preserve"> Square Tape Clamp dan Aksesoris</v>
          </cell>
          <cell r="D860" t="str">
            <v>Unit</v>
          </cell>
          <cell r="E860">
            <v>159500</v>
          </cell>
        </row>
        <row r="861">
          <cell r="B861" t="str">
            <v/>
          </cell>
        </row>
        <row r="862">
          <cell r="B862">
            <v>780</v>
          </cell>
          <cell r="C862" t="str">
            <v xml:space="preserve"> Kabel STP</v>
          </cell>
        </row>
        <row r="863">
          <cell r="B863">
            <v>781</v>
          </cell>
          <cell r="C863" t="str">
            <v xml:space="preserve"> Kabel STP AWG 18 1 Pair</v>
          </cell>
          <cell r="D863" t="str">
            <v>m1</v>
          </cell>
          <cell r="E863">
            <v>16918.032786885247</v>
          </cell>
        </row>
        <row r="864">
          <cell r="B864">
            <v>782</v>
          </cell>
          <cell r="C864" t="str">
            <v xml:space="preserve"> STP AWG 18 + PVC Conduit HI 20 mm2 (Dari MCFA ke TB) dan Aksesoris</v>
          </cell>
          <cell r="D864" t="str">
            <v>m1</v>
          </cell>
          <cell r="E864">
            <v>23918.032786885247</v>
          </cell>
        </row>
        <row r="865">
          <cell r="B865">
            <v>783</v>
          </cell>
          <cell r="C865" t="str">
            <v xml:space="preserve"> SDP Floor Standing Termasuk Material Bantu/Aksesoris</v>
          </cell>
          <cell r="D865" t="str">
            <v>Unit</v>
          </cell>
          <cell r="E865">
            <v>5000000</v>
          </cell>
        </row>
        <row r="866">
          <cell r="B866">
            <v>784</v>
          </cell>
          <cell r="C866" t="str">
            <v xml:space="preserve"> SDP Wall Mounted Termasuk Material Bantu/Aksesoris</v>
          </cell>
          <cell r="D866" t="str">
            <v>Unit</v>
          </cell>
          <cell r="E866">
            <v>5500000</v>
          </cell>
        </row>
        <row r="867">
          <cell r="B867">
            <v>785</v>
          </cell>
          <cell r="C867" t="str">
            <v xml:space="preserve"> Socket Conduit 20mm</v>
          </cell>
          <cell r="D867" t="str">
            <v>Buah</v>
          </cell>
          <cell r="E867">
            <v>4000</v>
          </cell>
        </row>
        <row r="868">
          <cell r="B868">
            <v>786</v>
          </cell>
          <cell r="C868" t="str">
            <v xml:space="preserve"> Software Sistem Offline/Online untuk kWh Meter Swakelola Prabayar</v>
          </cell>
          <cell r="D868" t="str">
            <v>Buah</v>
          </cell>
          <cell r="E868">
            <v>12000000</v>
          </cell>
        </row>
        <row r="869">
          <cell r="B869">
            <v>787</v>
          </cell>
          <cell r="C869" t="str">
            <v xml:space="preserve"> Stop Kontak 1 P. 10 A. 200 W dan Aksesoris</v>
          </cell>
          <cell r="D869" t="str">
            <v>Buah</v>
          </cell>
          <cell r="E869">
            <v>292500</v>
          </cell>
        </row>
        <row r="870">
          <cell r="B870">
            <v>788</v>
          </cell>
          <cell r="C870" t="str">
            <v xml:space="preserve"> Stop Kontak Lantai</v>
          </cell>
          <cell r="D870" t="str">
            <v>Buah</v>
          </cell>
          <cell r="E870">
            <v>367500</v>
          </cell>
        </row>
        <row r="871">
          <cell r="B871">
            <v>789</v>
          </cell>
          <cell r="C871" t="str">
            <v xml:space="preserve"> Stop Kontak AC dan Aksesoris</v>
          </cell>
          <cell r="D871" t="str">
            <v>Buah</v>
          </cell>
          <cell r="E871">
            <v>130000</v>
          </cell>
        </row>
        <row r="872">
          <cell r="B872">
            <v>790</v>
          </cell>
          <cell r="C872" t="str">
            <v xml:space="preserve"> Stop Kontak Hand Dryer 1 Ph 1.000 W dan Aksesoris</v>
          </cell>
          <cell r="D872" t="str">
            <v>Buah</v>
          </cell>
          <cell r="E872">
            <v>130000</v>
          </cell>
        </row>
        <row r="873">
          <cell r="B873">
            <v>791</v>
          </cell>
          <cell r="C873" t="str">
            <v xml:space="preserve"> Tangki Solar Harian 500 Liter dan Aksesoris</v>
          </cell>
          <cell r="D873" t="str">
            <v>Buah</v>
          </cell>
          <cell r="E873">
            <v>10500000</v>
          </cell>
        </row>
        <row r="874">
          <cell r="B874">
            <v>792</v>
          </cell>
          <cell r="C874" t="str">
            <v xml:space="preserve"> Terminal Busbar Uk. 300x50x5mm</v>
          </cell>
          <cell r="D874" t="str">
            <v>Buah</v>
          </cell>
          <cell r="E874">
            <v>546000</v>
          </cell>
        </row>
        <row r="875">
          <cell r="B875">
            <v>793</v>
          </cell>
          <cell r="C875" t="str">
            <v xml:space="preserve"> Trafo Kap : 500 KVA ; Synthetic Oil Ester (Termasuk Terminasi Instalasi Trafo) dan Aksesoris</v>
          </cell>
          <cell r="D875" t="str">
            <v>Unit</v>
          </cell>
          <cell r="E875">
            <v>185000000</v>
          </cell>
        </row>
        <row r="876">
          <cell r="B876">
            <v>794</v>
          </cell>
          <cell r="C876" t="str">
            <v xml:space="preserve"> Tiang PJU Kawasan 6-7 M (Hexagonal Ketebalan Plat 3 mm) + Pondasi dan Aksesoris</v>
          </cell>
          <cell r="D876" t="str">
            <v>Unit</v>
          </cell>
          <cell r="E876">
            <v>11750000</v>
          </cell>
        </row>
        <row r="877">
          <cell r="B877" t="str">
            <v/>
          </cell>
        </row>
        <row r="878">
          <cell r="B878">
            <v>795</v>
          </cell>
          <cell r="C878" t="str">
            <v xml:space="preserve"> Kabel Tray</v>
          </cell>
        </row>
        <row r="879">
          <cell r="B879">
            <v>796</v>
          </cell>
          <cell r="C879" t="str">
            <v xml:space="preserve"> Tray (Horizontal) 600 x 100 mm dan Aksesoris</v>
          </cell>
          <cell r="D879" t="str">
            <v>m1</v>
          </cell>
          <cell r="E879">
            <v>497500</v>
          </cell>
        </row>
        <row r="880">
          <cell r="B880">
            <v>797</v>
          </cell>
          <cell r="C880" t="str">
            <v xml:space="preserve"> Tray (Horizontal) 500 x 100 mm dan Aksesoris</v>
          </cell>
          <cell r="D880" t="str">
            <v>m1</v>
          </cell>
          <cell r="E880">
            <v>420000</v>
          </cell>
        </row>
        <row r="881">
          <cell r="B881">
            <v>798</v>
          </cell>
          <cell r="C881" t="str">
            <v xml:space="preserve"> Tray (Horizontal) 400 x 100 mm dan Aksesoris</v>
          </cell>
          <cell r="D881" t="str">
            <v>m1</v>
          </cell>
          <cell r="E881">
            <v>350000</v>
          </cell>
        </row>
        <row r="882">
          <cell r="B882">
            <v>799</v>
          </cell>
          <cell r="C882" t="str">
            <v xml:space="preserve"> Tray (Horizontal) 300 x 100 mm dan Aksesoris</v>
          </cell>
          <cell r="D882" t="str">
            <v>m1</v>
          </cell>
          <cell r="E882">
            <v>322500</v>
          </cell>
        </row>
        <row r="883">
          <cell r="B883">
            <v>800</v>
          </cell>
          <cell r="C883" t="str">
            <v xml:space="preserve"> Tray (Horizontal) 200 x 100 mm dan Aksesoris</v>
          </cell>
          <cell r="D883" t="str">
            <v>m1</v>
          </cell>
          <cell r="E883">
            <v>167500</v>
          </cell>
        </row>
        <row r="884">
          <cell r="B884">
            <v>801</v>
          </cell>
          <cell r="C884" t="str">
            <v xml:space="preserve"> Tray (Vertikal) 600 x 100 mm dan Aksesoris</v>
          </cell>
          <cell r="D884" t="str">
            <v>m1</v>
          </cell>
          <cell r="E884">
            <v>497500</v>
          </cell>
        </row>
        <row r="885">
          <cell r="B885">
            <v>802</v>
          </cell>
          <cell r="C885" t="str">
            <v xml:space="preserve"> Tray (Vertikal) 500 x 100 mm dan Aksesoris</v>
          </cell>
          <cell r="D885" t="str">
            <v>m1</v>
          </cell>
          <cell r="E885">
            <v>420000</v>
          </cell>
        </row>
        <row r="886">
          <cell r="B886">
            <v>803</v>
          </cell>
          <cell r="C886" t="str">
            <v xml:space="preserve"> Tray (Vertikal) 400 x 100 mm dan Aksesoris</v>
          </cell>
          <cell r="D886" t="str">
            <v>m1</v>
          </cell>
          <cell r="E886">
            <v>350000</v>
          </cell>
        </row>
        <row r="887">
          <cell r="B887">
            <v>804</v>
          </cell>
          <cell r="C887" t="str">
            <v xml:space="preserve"> Tray (Vertikal) 300 x 100 mm dan Aksesoris</v>
          </cell>
          <cell r="D887" t="str">
            <v>m1</v>
          </cell>
          <cell r="E887">
            <v>322500</v>
          </cell>
        </row>
        <row r="888">
          <cell r="B888">
            <v>805</v>
          </cell>
          <cell r="C888" t="str">
            <v xml:space="preserve"> Tray (Vertikal) 200 x 100 mm dan Aksesoris</v>
          </cell>
          <cell r="D888" t="str">
            <v>m1</v>
          </cell>
          <cell r="E888">
            <v>167500</v>
          </cell>
        </row>
        <row r="889">
          <cell r="B889">
            <v>806</v>
          </cell>
          <cell r="C889" t="str">
            <v xml:space="preserve"> UPS 5 KVA/3P Tipe Online Back Up Battery 15 Menit dan Aksesoris</v>
          </cell>
          <cell r="D889" t="str">
            <v>Unit</v>
          </cell>
          <cell r="E889">
            <v>46440000</v>
          </cell>
        </row>
        <row r="890">
          <cell r="B890" t="str">
            <v/>
          </cell>
        </row>
        <row r="891">
          <cell r="B891">
            <v>807</v>
          </cell>
          <cell r="C891" t="str">
            <v xml:space="preserve"> Kabel UTP</v>
          </cell>
        </row>
        <row r="892">
          <cell r="B892">
            <v>808</v>
          </cell>
          <cell r="C892" t="str">
            <v xml:space="preserve"> UTP CAT 6</v>
          </cell>
          <cell r="D892" t="str">
            <v>m1</v>
          </cell>
          <cell r="E892">
            <v>19147.540983606559</v>
          </cell>
        </row>
        <row r="893">
          <cell r="B893">
            <v>809</v>
          </cell>
          <cell r="C893" t="str">
            <v xml:space="preserve"> UTP CAT 6 + PVC Conduit HI 20 mm2 dan Aksesoris</v>
          </cell>
          <cell r="D893" t="str">
            <v>m1</v>
          </cell>
          <cell r="E893">
            <v>27814.207650273227</v>
          </cell>
        </row>
        <row r="894">
          <cell r="B894">
            <v>810</v>
          </cell>
          <cell r="C894" t="str">
            <v xml:space="preserve"> PUTM Termasuk Material Bantu/Aksesoris</v>
          </cell>
          <cell r="D894" t="str">
            <v>Unit</v>
          </cell>
          <cell r="E894">
            <v>22000000</v>
          </cell>
        </row>
        <row r="895">
          <cell r="B895">
            <v>811</v>
          </cell>
          <cell r="C895" t="str">
            <v xml:space="preserve"> PUTR per Kubikal Termasuk Material Bantu/Aksesoris</v>
          </cell>
          <cell r="D895" t="str">
            <v>Unit</v>
          </cell>
          <cell r="E895">
            <v>15000000</v>
          </cell>
        </row>
        <row r="896">
          <cell r="B896" t="str">
            <v/>
          </cell>
        </row>
        <row r="897">
          <cell r="B897" t="str">
            <v/>
          </cell>
        </row>
        <row r="898">
          <cell r="B898" t="str">
            <v/>
          </cell>
        </row>
        <row r="901">
          <cell r="B901" t="str">
            <v>No</v>
          </cell>
          <cell r="C901" t="str">
            <v>Uraian</v>
          </cell>
          <cell r="D901" t="str">
            <v>Satuan</v>
          </cell>
          <cell r="E901" t="str">
            <v>Harga</v>
          </cell>
        </row>
        <row r="902">
          <cell r="B902" t="str">
            <v xml:space="preserve"> HARGA BAHAN SISTEM ALARM KEBAKARAN, CCTV, TATA SUARA, TELEPON, DATA DAN INTERNET, MATV</v>
          </cell>
        </row>
        <row r="903">
          <cell r="B903">
            <v>812</v>
          </cell>
          <cell r="C903" t="str">
            <v xml:space="preserve"> MCP-FA (Semi Addressable 1 Loop) dan A</v>
          </cell>
          <cell r="D903" t="str">
            <v>Unit</v>
          </cell>
          <cell r="E903">
            <v>25200000</v>
          </cell>
        </row>
        <row r="904">
          <cell r="B904">
            <v>813</v>
          </cell>
          <cell r="C904" t="str">
            <v xml:space="preserve"> Programming, Testing
&amp; Commisioning</v>
          </cell>
          <cell r="D904" t="str">
            <v>Lot</v>
          </cell>
          <cell r="E904">
            <v>5000000</v>
          </cell>
        </row>
        <row r="905">
          <cell r="B905">
            <v>814</v>
          </cell>
          <cell r="C905" t="str">
            <v xml:space="preserve"> Alarm Bell dan Aksesoris</v>
          </cell>
          <cell r="D905" t="str">
            <v>Unit</v>
          </cell>
          <cell r="E905">
            <v>300000</v>
          </cell>
        </row>
        <row r="906">
          <cell r="B906">
            <v>815</v>
          </cell>
          <cell r="C906" t="str">
            <v xml:space="preserve"> Alarm Printer dan Aksesoris</v>
          </cell>
          <cell r="D906" t="str">
            <v>Unit</v>
          </cell>
          <cell r="E906">
            <v>5443200</v>
          </cell>
        </row>
        <row r="907">
          <cell r="B907">
            <v>816</v>
          </cell>
          <cell r="C907" t="str">
            <v xml:space="preserve"> Report Printer dan Aksesoris</v>
          </cell>
          <cell r="D907" t="str">
            <v>Unit</v>
          </cell>
          <cell r="E907">
            <v>5443200</v>
          </cell>
        </row>
        <row r="908">
          <cell r="B908">
            <v>817</v>
          </cell>
          <cell r="C908" t="str">
            <v xml:space="preserve"> Announciator dan Aksesoris</v>
          </cell>
          <cell r="D908" t="str">
            <v>Unit</v>
          </cell>
          <cell r="E908">
            <v>16300000</v>
          </cell>
        </row>
        <row r="909">
          <cell r="B909">
            <v>818</v>
          </cell>
          <cell r="C909" t="str">
            <v xml:space="preserve"> Terminal Box Fire Alarm (Lengkap dengan Modul) dan Aksesoris</v>
          </cell>
          <cell r="D909" t="str">
            <v>Unit</v>
          </cell>
          <cell r="E909">
            <v>830500.00000000012</v>
          </cell>
        </row>
        <row r="910">
          <cell r="B910">
            <v>819</v>
          </cell>
          <cell r="C910" t="str">
            <v xml:space="preserve"> Smoke Detector Addressable dan Aksesoris</v>
          </cell>
          <cell r="D910" t="str">
            <v>Unit</v>
          </cell>
          <cell r="E910">
            <v>1375000</v>
          </cell>
        </row>
        <row r="911">
          <cell r="B911">
            <v>820</v>
          </cell>
          <cell r="C911" t="str">
            <v xml:space="preserve"> Smoke Detector Konvensional dan Aksesoris</v>
          </cell>
          <cell r="D911" t="str">
            <v>Unit</v>
          </cell>
          <cell r="E911">
            <v>419100.00000000006</v>
          </cell>
        </row>
        <row r="912">
          <cell r="B912">
            <v>821</v>
          </cell>
          <cell r="C912" t="str">
            <v xml:space="preserve"> Rate of Rise Detector Addressable dan Aksesoris</v>
          </cell>
          <cell r="D912" t="str">
            <v>Unit</v>
          </cell>
          <cell r="E912">
            <v>1503700.0000000002</v>
          </cell>
        </row>
        <row r="913">
          <cell r="B913">
            <v>822</v>
          </cell>
          <cell r="C913" t="str">
            <v xml:space="preserve"> Fix Heat Detector Addressable dan Aksesoris</v>
          </cell>
          <cell r="D913" t="str">
            <v>Unit</v>
          </cell>
          <cell r="E913">
            <v>1925000.0000000002</v>
          </cell>
        </row>
        <row r="914">
          <cell r="B914">
            <v>823</v>
          </cell>
          <cell r="C914" t="str">
            <v xml:space="preserve"> Rate of Rise Detector Konvensional dan Aksesoris</v>
          </cell>
          <cell r="D914" t="str">
            <v>Unit</v>
          </cell>
          <cell r="E914">
            <v>214500.00000000003</v>
          </cell>
        </row>
        <row r="915">
          <cell r="B915">
            <v>824</v>
          </cell>
          <cell r="C915" t="str">
            <v xml:space="preserve"> Fix Heat Detector Konvensional dan Aksesoris</v>
          </cell>
          <cell r="D915" t="str">
            <v>Unit</v>
          </cell>
          <cell r="E915">
            <v>390500.00000000006</v>
          </cell>
        </row>
        <row r="916">
          <cell r="B916">
            <v>825</v>
          </cell>
          <cell r="C916" t="str">
            <v xml:space="preserve"> Lamp Indicator dan Aksesoris</v>
          </cell>
          <cell r="D916" t="str">
            <v>Unit</v>
          </cell>
          <cell r="E916">
            <v>103400.00000000001</v>
          </cell>
        </row>
        <row r="917">
          <cell r="B917">
            <v>826</v>
          </cell>
          <cell r="C917" t="str">
            <v xml:space="preserve"> Manual Break Glass dan Aksesoris</v>
          </cell>
          <cell r="D917" t="str">
            <v>Unit</v>
          </cell>
          <cell r="E917">
            <v>533500</v>
          </cell>
        </row>
        <row r="918">
          <cell r="B918">
            <v>827</v>
          </cell>
          <cell r="C918" t="str">
            <v xml:space="preserve"> Horn Strobe dan Aksesoris</v>
          </cell>
          <cell r="D918" t="str">
            <v>Unit</v>
          </cell>
          <cell r="E918">
            <v>1529000.0000000002</v>
          </cell>
        </row>
        <row r="919">
          <cell r="B919">
            <v>828</v>
          </cell>
          <cell r="C919" t="str">
            <v xml:space="preserve"> Fire Fighting Telepon dan Aksesoris</v>
          </cell>
          <cell r="D919" t="str">
            <v>Unit</v>
          </cell>
          <cell r="E919">
            <v>11000000</v>
          </cell>
        </row>
        <row r="920">
          <cell r="B920" t="str">
            <v/>
          </cell>
        </row>
        <row r="921">
          <cell r="B921">
            <v>829</v>
          </cell>
          <cell r="C921" t="str">
            <v xml:space="preserve"> Patch Panel UTP Cat 6 4 Port dan Aksesoris</v>
          </cell>
          <cell r="D921" t="str">
            <v>Unit</v>
          </cell>
          <cell r="E921">
            <v>1760000.0000000002</v>
          </cell>
        </row>
        <row r="922">
          <cell r="B922">
            <v>830</v>
          </cell>
          <cell r="C922" t="str">
            <v xml:space="preserve"> Wiring Management dan Aksesoris</v>
          </cell>
          <cell r="D922" t="str">
            <v>Unit</v>
          </cell>
          <cell r="E922">
            <v>187000.00000000003</v>
          </cell>
        </row>
        <row r="923">
          <cell r="B923">
            <v>831</v>
          </cell>
          <cell r="C923" t="str">
            <v xml:space="preserve"> PoE Switch HUB dan Aksesoris</v>
          </cell>
          <cell r="D923" t="str">
            <v>Unit</v>
          </cell>
          <cell r="E923">
            <v>2042700.0000000002</v>
          </cell>
        </row>
        <row r="924">
          <cell r="B924">
            <v>832</v>
          </cell>
          <cell r="C924" t="str">
            <v xml:space="preserve"> Network Video Recorder (NVR) Kapasitas 32 Channel dan Aksesoris</v>
          </cell>
          <cell r="D924" t="str">
            <v>Unit</v>
          </cell>
          <cell r="E924">
            <v>11733700.000000002</v>
          </cell>
        </row>
        <row r="925">
          <cell r="B925">
            <v>833</v>
          </cell>
          <cell r="C925" t="str">
            <v xml:space="preserve"> Rak 19" 12 U Lengkap dengan Power Outlet dan Aksesoris</v>
          </cell>
          <cell r="D925" t="str">
            <v>Unit</v>
          </cell>
          <cell r="E925">
            <v>5654000</v>
          </cell>
        </row>
        <row r="926">
          <cell r="B926">
            <v>834</v>
          </cell>
          <cell r="C926" t="str">
            <v xml:space="preserve"> LCD Monitor 32 Inch dan Aksesoris</v>
          </cell>
          <cell r="D926" t="str">
            <v>Unit</v>
          </cell>
          <cell r="E926">
            <v>2200000</v>
          </cell>
        </row>
        <row r="927">
          <cell r="B927">
            <v>835</v>
          </cell>
          <cell r="C927" t="str">
            <v xml:space="preserve"> LED Monitor 50 Inch dan Aksesoris</v>
          </cell>
          <cell r="D927" t="str">
            <v>Unit</v>
          </cell>
          <cell r="E927">
            <v>8030000.0000000009</v>
          </cell>
        </row>
        <row r="928">
          <cell r="B928">
            <v>836</v>
          </cell>
          <cell r="C928" t="str">
            <v xml:space="preserve"> Bracket</v>
          </cell>
          <cell r="D928" t="str">
            <v>Unit</v>
          </cell>
          <cell r="E928">
            <v>297000</v>
          </cell>
        </row>
        <row r="929">
          <cell r="B929">
            <v>837</v>
          </cell>
          <cell r="C929" t="str">
            <v xml:space="preserve"> Keyboard + Mouse dan Aksesoris</v>
          </cell>
          <cell r="D929" t="str">
            <v>Unit</v>
          </cell>
          <cell r="E929">
            <v>3190000.0000000005</v>
          </cell>
        </row>
        <row r="930">
          <cell r="B930">
            <v>838</v>
          </cell>
          <cell r="C930" t="str">
            <v xml:space="preserve"> Indoor Fix Dome IP Camera dan Aksesoris</v>
          </cell>
          <cell r="D930" t="str">
            <v>Unit</v>
          </cell>
          <cell r="E930">
            <v>1188000</v>
          </cell>
        </row>
        <row r="931">
          <cell r="B931">
            <v>839</v>
          </cell>
          <cell r="C931" t="str">
            <v xml:space="preserve"> Outdoor Fix Dome IP Camera dan Aksesoris</v>
          </cell>
          <cell r="D931" t="str">
            <v>Unit</v>
          </cell>
          <cell r="E931">
            <v>1898600.0000000002</v>
          </cell>
        </row>
        <row r="932">
          <cell r="B932" t="str">
            <v/>
          </cell>
        </row>
        <row r="933">
          <cell r="B933">
            <v>840</v>
          </cell>
          <cell r="C933" t="str">
            <v xml:space="preserve"> MDF-SS dan Aksesoris</v>
          </cell>
          <cell r="D933" t="str">
            <v>Unit</v>
          </cell>
          <cell r="E933">
            <v>1046100.0000000001</v>
          </cell>
        </row>
        <row r="934">
          <cell r="B934">
            <v>841</v>
          </cell>
          <cell r="C934" t="str">
            <v xml:space="preserve"> Selector Switch c/w Control Panel dan Aksesoris</v>
          </cell>
          <cell r="D934" t="str">
            <v>Unit</v>
          </cell>
          <cell r="E934">
            <v>132000</v>
          </cell>
        </row>
        <row r="935">
          <cell r="B935">
            <v>842</v>
          </cell>
          <cell r="C935" t="str">
            <v xml:space="preserve"> Power Amplifier 360 Watt dan Aksesoris</v>
          </cell>
          <cell r="D935" t="str">
            <v>Unit</v>
          </cell>
          <cell r="E935">
            <v>20014500</v>
          </cell>
        </row>
        <row r="936">
          <cell r="B936">
            <v>843</v>
          </cell>
          <cell r="C936" t="str">
            <v xml:space="preserve"> Power Amplifier 240 Watt dan Aksesoris</v>
          </cell>
          <cell r="D936" t="str">
            <v>Unit</v>
          </cell>
          <cell r="E936">
            <v>12061500.000000002</v>
          </cell>
        </row>
        <row r="937">
          <cell r="B937">
            <v>844</v>
          </cell>
          <cell r="C937" t="str">
            <v xml:space="preserve"> Power Amplifier 120 Watt dan Aksesoris</v>
          </cell>
          <cell r="D937" t="str">
            <v>Unit</v>
          </cell>
          <cell r="E937">
            <v>7661500.0000000009</v>
          </cell>
        </row>
        <row r="938">
          <cell r="B938">
            <v>845</v>
          </cell>
          <cell r="C938" t="str">
            <v xml:space="preserve"> System Controller (Mixer Pre Amp + Equalizer) dan Aksesoris</v>
          </cell>
          <cell r="D938" t="str">
            <v>Unit</v>
          </cell>
          <cell r="E938">
            <v>2750000</v>
          </cell>
        </row>
        <row r="939">
          <cell r="B939">
            <v>846</v>
          </cell>
          <cell r="C939" t="str">
            <v xml:space="preserve"> VCD/DVD/MP3/Mp4 dan Aksesoris</v>
          </cell>
          <cell r="D939" t="str">
            <v>Unit</v>
          </cell>
          <cell r="E939">
            <v>544500</v>
          </cell>
        </row>
        <row r="940">
          <cell r="B940">
            <v>847</v>
          </cell>
          <cell r="C940" t="str">
            <v xml:space="preserve"> Sound Source dan Aksesoris</v>
          </cell>
          <cell r="D940" t="str">
            <v>Unit</v>
          </cell>
          <cell r="E940">
            <v>3520000.0000000005</v>
          </cell>
        </row>
        <row r="941">
          <cell r="B941">
            <v>848</v>
          </cell>
          <cell r="C941" t="str">
            <v xml:space="preserve"> Automatic Alarm System dan Aksesoris</v>
          </cell>
          <cell r="D941" t="str">
            <v>Unit</v>
          </cell>
          <cell r="E941">
            <v>2200000</v>
          </cell>
        </row>
        <row r="942">
          <cell r="B942">
            <v>849</v>
          </cell>
          <cell r="C942" t="str">
            <v xml:space="preserve"> Paging Mic Keypad dan Aksesoris</v>
          </cell>
          <cell r="D942" t="str">
            <v>Unit</v>
          </cell>
          <cell r="E942">
            <v>7509200</v>
          </cell>
        </row>
        <row r="943">
          <cell r="B943">
            <v>850</v>
          </cell>
          <cell r="C943" t="str">
            <v xml:space="preserve"> UPS 1 KVA (Inverter, Rectifier, Battery Backup 4 Jam) dan Aksesoris</v>
          </cell>
          <cell r="D943" t="str">
            <v>Unit</v>
          </cell>
          <cell r="E943">
            <v>12980000.000000002</v>
          </cell>
        </row>
        <row r="944">
          <cell r="B944">
            <v>851</v>
          </cell>
          <cell r="C944" t="str">
            <v xml:space="preserve"> Rack Cabinet dan Aksesoris</v>
          </cell>
          <cell r="D944" t="str">
            <v>Unit</v>
          </cell>
          <cell r="E944">
            <v>2090000.0000000002</v>
          </cell>
        </row>
        <row r="945">
          <cell r="B945">
            <v>852</v>
          </cell>
          <cell r="C945" t="str">
            <v xml:space="preserve"> Terminal Box Tata Suara (TBTS) dan Aksesoris</v>
          </cell>
          <cell r="D945" t="str">
            <v>Unit</v>
          </cell>
          <cell r="E945">
            <v>935000.00000000012</v>
          </cell>
        </row>
        <row r="946">
          <cell r="B946">
            <v>853</v>
          </cell>
          <cell r="C946" t="str">
            <v xml:space="preserve"> Ceilling Speaker dan Aksesoris</v>
          </cell>
          <cell r="D946" t="str">
            <v>Unit</v>
          </cell>
          <cell r="E946">
            <v>247500.00000000003</v>
          </cell>
        </row>
        <row r="947">
          <cell r="B947">
            <v>854</v>
          </cell>
          <cell r="C947" t="str">
            <v xml:space="preserve"> Wall Speaker dan Aksesoris</v>
          </cell>
          <cell r="D947" t="str">
            <v>Unit</v>
          </cell>
          <cell r="E947">
            <v>354200</v>
          </cell>
        </row>
        <row r="948">
          <cell r="B948">
            <v>855</v>
          </cell>
          <cell r="C948" t="str">
            <v xml:space="preserve"> Horn Speaker dan Aksesoris</v>
          </cell>
          <cell r="D948" t="str">
            <v>Unit</v>
          </cell>
          <cell r="E948">
            <v>1980000.0000000002</v>
          </cell>
        </row>
        <row r="949">
          <cell r="B949">
            <v>856</v>
          </cell>
          <cell r="C949" t="str">
            <v xml:space="preserve"> Tiang Horn Speaker</v>
          </cell>
          <cell r="D949" t="str">
            <v>m1</v>
          </cell>
          <cell r="E949">
            <v>510400.00000000006</v>
          </cell>
        </row>
        <row r="950">
          <cell r="B950" t="str">
            <v/>
          </cell>
        </row>
        <row r="951">
          <cell r="B951">
            <v>857</v>
          </cell>
          <cell r="C951" t="str">
            <v xml:space="preserve"> MDF 2 x 8 Pair dan Aksesoris</v>
          </cell>
          <cell r="D951" t="str">
            <v>Unit</v>
          </cell>
          <cell r="E951">
            <v>500500.00000000006</v>
          </cell>
        </row>
        <row r="952">
          <cell r="B952">
            <v>858</v>
          </cell>
          <cell r="C952" t="str">
            <v xml:space="preserve"> MDF 2 x 10 Pair dan Aksesoris</v>
          </cell>
          <cell r="D952" t="str">
            <v>Unit</v>
          </cell>
          <cell r="E952">
            <v>682500</v>
          </cell>
        </row>
        <row r="953">
          <cell r="B953">
            <v>859</v>
          </cell>
          <cell r="C953" t="str">
            <v xml:space="preserve"> Pemasangan 1 Unit PABX Kap: 1 Line 10 Extension (Lengkap Dengan Pemrograman dan aksesoris)</v>
          </cell>
          <cell r="D953" t="str">
            <v>Unit</v>
          </cell>
          <cell r="E953">
            <v>15595500</v>
          </cell>
        </row>
        <row r="954">
          <cell r="B954">
            <v>860</v>
          </cell>
          <cell r="C954" t="str">
            <v xml:space="preserve"> Pemasangan 1 Unit PABX Kap: 1 Line 8 Extension (Lengkap Dengan Pemrograman dan Aksesoris)</v>
          </cell>
          <cell r="D954" t="str">
            <v>Unit</v>
          </cell>
          <cell r="E954">
            <v>14035950</v>
          </cell>
        </row>
        <row r="955">
          <cell r="B955">
            <v>861</v>
          </cell>
          <cell r="C955" t="str">
            <v xml:space="preserve"> Terminal Box Telepon dan Aksesoris</v>
          </cell>
          <cell r="D955" t="str">
            <v>Unit</v>
          </cell>
          <cell r="E955">
            <v>330000</v>
          </cell>
        </row>
        <row r="956">
          <cell r="B956">
            <v>862</v>
          </cell>
          <cell r="C956" t="str">
            <v xml:space="preserve"> Outlet Telepon dan Aksesoris</v>
          </cell>
          <cell r="D956" t="str">
            <v>Unit</v>
          </cell>
          <cell r="E956">
            <v>123200.00000000001</v>
          </cell>
        </row>
        <row r="957">
          <cell r="B957" t="str">
            <v/>
          </cell>
        </row>
        <row r="958">
          <cell r="B958">
            <v>863</v>
          </cell>
          <cell r="C958" t="str">
            <v xml:space="preserve"> Server/Gateway c/w PC, Monitor, Keyboard, Mouse dan Aksesoris</v>
          </cell>
          <cell r="D958" t="str">
            <v>Unit</v>
          </cell>
          <cell r="E958">
            <v>18000000</v>
          </cell>
        </row>
        <row r="959">
          <cell r="B959">
            <v>864</v>
          </cell>
          <cell r="C959" t="str">
            <v xml:space="preserve"> Main Switch HUB 24 Port dan Aksesoris</v>
          </cell>
          <cell r="D959" t="str">
            <v>Unit</v>
          </cell>
          <cell r="E959">
            <v>9435000</v>
          </cell>
        </row>
        <row r="960">
          <cell r="B960">
            <v>865</v>
          </cell>
          <cell r="C960" t="str">
            <v xml:space="preserve"> Main Switch HUB 12 Port dan Aksesoris</v>
          </cell>
          <cell r="D960" t="str">
            <v>Unit</v>
          </cell>
          <cell r="E960">
            <v>7215000</v>
          </cell>
        </row>
        <row r="961">
          <cell r="B961">
            <v>866</v>
          </cell>
          <cell r="C961" t="str">
            <v xml:space="preserve"> Router Broadband dan Aksesoris</v>
          </cell>
          <cell r="D961" t="str">
            <v>Unit</v>
          </cell>
          <cell r="E961">
            <v>1138500</v>
          </cell>
        </row>
        <row r="962">
          <cell r="B962">
            <v>867</v>
          </cell>
          <cell r="C962" t="str">
            <v xml:space="preserve"> Fire Wall + Anti Virus dan Aksesoris</v>
          </cell>
          <cell r="D962" t="str">
            <v>Unit</v>
          </cell>
          <cell r="E962">
            <v>81675000</v>
          </cell>
        </row>
        <row r="963">
          <cell r="B963">
            <v>868</v>
          </cell>
          <cell r="C963" t="str">
            <v xml:space="preserve"> Outlet Data dan Aksesoris</v>
          </cell>
          <cell r="D963" t="str">
            <v>Unit</v>
          </cell>
          <cell r="E963">
            <v>84700</v>
          </cell>
        </row>
        <row r="964">
          <cell r="B964">
            <v>869</v>
          </cell>
          <cell r="C964" t="str">
            <v xml:space="preserve"> Patch Cord dan Aksesoris</v>
          </cell>
          <cell r="D964" t="str">
            <v>Unit</v>
          </cell>
          <cell r="E964">
            <v>8280</v>
          </cell>
        </row>
        <row r="965">
          <cell r="B965">
            <v>870</v>
          </cell>
          <cell r="C965" t="str">
            <v xml:space="preserve"> Patch Panel 24 Port dan Aksesoris</v>
          </cell>
          <cell r="D965" t="str">
            <v>Unit</v>
          </cell>
          <cell r="E965">
            <v>1760000.0000000002</v>
          </cell>
        </row>
        <row r="966">
          <cell r="B966">
            <v>871</v>
          </cell>
          <cell r="C966" t="str">
            <v xml:space="preserve"> Wifi Access Point (Wifi 6 Radius 50 M) dan Aksesoris</v>
          </cell>
          <cell r="D966" t="str">
            <v>Unit</v>
          </cell>
          <cell r="E966">
            <v>2475000</v>
          </cell>
        </row>
        <row r="967">
          <cell r="B967" t="str">
            <v/>
          </cell>
        </row>
        <row r="968">
          <cell r="B968">
            <v>872</v>
          </cell>
          <cell r="C968" t="str">
            <v xml:space="preserve"> Connector</v>
          </cell>
          <cell r="D968" t="str">
            <v>Buah</v>
          </cell>
          <cell r="E968">
            <v>1954.3333333333335</v>
          </cell>
        </row>
        <row r="969">
          <cell r="B969">
            <v>873</v>
          </cell>
          <cell r="C969" t="str">
            <v xml:space="preserve"> Splitter TV 6 Port dan Aksesoris</v>
          </cell>
          <cell r="D969" t="str">
            <v>Unit</v>
          </cell>
          <cell r="E969">
            <v>431000</v>
          </cell>
        </row>
        <row r="970">
          <cell r="B970">
            <v>874</v>
          </cell>
          <cell r="C970" t="str">
            <v xml:space="preserve"> Splitter TV 7 Port dan Aksesoris</v>
          </cell>
          <cell r="D970" t="str">
            <v>Unit</v>
          </cell>
          <cell r="E970">
            <v>517200</v>
          </cell>
        </row>
        <row r="971">
          <cell r="B971">
            <v>875</v>
          </cell>
          <cell r="C971" t="str">
            <v xml:space="preserve"> Terminal Box TV dan Aksesoris</v>
          </cell>
          <cell r="D971" t="str">
            <v>Unit</v>
          </cell>
          <cell r="E971">
            <v>141900</v>
          </cell>
        </row>
        <row r="972">
          <cell r="B972">
            <v>876</v>
          </cell>
          <cell r="C972" t="str">
            <v xml:space="preserve"> Antena UHF dan Aksesoris</v>
          </cell>
          <cell r="D972" t="str">
            <v>Unit</v>
          </cell>
          <cell r="E972">
            <v>599000</v>
          </cell>
        </row>
        <row r="973">
          <cell r="B973">
            <v>877</v>
          </cell>
          <cell r="C973" t="str">
            <v xml:space="preserve"> Antena VHF dan Aksesoris</v>
          </cell>
          <cell r="D973" t="str">
            <v>Unit</v>
          </cell>
          <cell r="E973">
            <v>1740000</v>
          </cell>
        </row>
        <row r="974">
          <cell r="B974">
            <v>878</v>
          </cell>
          <cell r="C974" t="str">
            <v xml:space="preserve"> Tiang Antena</v>
          </cell>
          <cell r="D974" t="str">
            <v>Buah</v>
          </cell>
          <cell r="E974">
            <v>270000</v>
          </cell>
        </row>
        <row r="975">
          <cell r="B975" t="str">
            <v/>
          </cell>
        </row>
        <row r="976">
          <cell r="B976" t="str">
            <v/>
          </cell>
        </row>
        <row r="977">
          <cell r="B977" t="str">
            <v/>
          </cell>
        </row>
        <row r="981">
          <cell r="B981" t="str">
            <v>No</v>
          </cell>
          <cell r="C981" t="str">
            <v>Uraian</v>
          </cell>
          <cell r="D981" t="str">
            <v>Satuan</v>
          </cell>
          <cell r="E981" t="str">
            <v>Harga</v>
          </cell>
        </row>
        <row r="982">
          <cell r="C982" t="str">
            <v xml:space="preserve"> HARGA BAHAN SISTEM TATA UDARA</v>
          </cell>
        </row>
        <row r="983">
          <cell r="B983">
            <v>879</v>
          </cell>
          <cell r="C983" t="str">
            <v xml:space="preserve"> AC Wall Mounted Kap : 5.000 BTUH dan Aksesoris</v>
          </cell>
          <cell r="D983" t="str">
            <v>Unit</v>
          </cell>
          <cell r="E983">
            <v>6055200</v>
          </cell>
        </row>
        <row r="984">
          <cell r="B984">
            <v>880</v>
          </cell>
          <cell r="C984" t="str">
            <v xml:space="preserve"> AC Wall Mounted Kap : 6.500 BTUH dan Aksesoris</v>
          </cell>
          <cell r="D984" t="str">
            <v>Unit</v>
          </cell>
          <cell r="E984">
            <v>8080800</v>
          </cell>
        </row>
        <row r="985">
          <cell r="B985">
            <v>881</v>
          </cell>
          <cell r="C985" t="str">
            <v xml:space="preserve"> AC Wall Mounted Kap : 7.000 BTUH dan Aksesoris</v>
          </cell>
          <cell r="D985" t="str">
            <v>Unit</v>
          </cell>
          <cell r="E985">
            <v>8920400</v>
          </cell>
        </row>
        <row r="986">
          <cell r="B986">
            <v>882</v>
          </cell>
          <cell r="C986" t="str">
            <v xml:space="preserve"> AC Wall Mounted Kap : 9.000 BTUH dan Aksesoris</v>
          </cell>
          <cell r="D986" t="str">
            <v>Unit</v>
          </cell>
          <cell r="E986">
            <v>11904000</v>
          </cell>
        </row>
        <row r="987">
          <cell r="B987">
            <v>883</v>
          </cell>
          <cell r="C987" t="str">
            <v xml:space="preserve"> AC Wall Mounted Kap : 12.000 BTUH dan Aksesoris</v>
          </cell>
          <cell r="D987" t="str">
            <v>Unit</v>
          </cell>
          <cell r="E987">
            <v>15475200</v>
          </cell>
        </row>
        <row r="988">
          <cell r="B988">
            <v>884</v>
          </cell>
          <cell r="C988" t="str">
            <v xml:space="preserve"> AC Wall Mounted Kap : 24.000 BTUH dan Aksesoris</v>
          </cell>
          <cell r="D988" t="str">
            <v>Unit</v>
          </cell>
          <cell r="E988">
            <v>23212800</v>
          </cell>
        </row>
        <row r="989">
          <cell r="B989">
            <v>885</v>
          </cell>
          <cell r="C989" t="str">
            <v xml:space="preserve"> AC Wall Mounted Kap : 35.000 BTUH dan Aksesoris</v>
          </cell>
          <cell r="D989" t="str">
            <v>Unit</v>
          </cell>
          <cell r="E989">
            <v>39461760</v>
          </cell>
        </row>
        <row r="990">
          <cell r="B990">
            <v>886</v>
          </cell>
          <cell r="C990" t="str">
            <v xml:space="preserve"> PVC Conduit HI 20mm dan Aksesoris</v>
          </cell>
          <cell r="D990" t="str">
            <v>m1</v>
          </cell>
          <cell r="E990">
            <v>5000</v>
          </cell>
        </row>
        <row r="991">
          <cell r="B991">
            <v>887</v>
          </cell>
          <cell r="C991" t="str">
            <v xml:space="preserve"> Ceilling Fan. 50 CFM dan Aksesoris</v>
          </cell>
          <cell r="D991" t="str">
            <v>Unit</v>
          </cell>
          <cell r="E991">
            <v>1105000</v>
          </cell>
        </row>
        <row r="992">
          <cell r="B992">
            <v>888</v>
          </cell>
          <cell r="C992" t="str">
            <v xml:space="preserve"> Ceilling Fan. 75 CFM dan Aksesoris</v>
          </cell>
          <cell r="D992" t="str">
            <v>Unit</v>
          </cell>
          <cell r="E992">
            <v>1326000</v>
          </cell>
        </row>
        <row r="993">
          <cell r="B993">
            <v>889</v>
          </cell>
          <cell r="C993" t="str">
            <v xml:space="preserve"> Ceilling Fan. 100 CFM dan Aksesoris</v>
          </cell>
          <cell r="D993" t="str">
            <v>Unit</v>
          </cell>
          <cell r="E993">
            <v>1723800</v>
          </cell>
        </row>
        <row r="994">
          <cell r="B994">
            <v>890</v>
          </cell>
          <cell r="C994" t="str">
            <v xml:space="preserve"> Ceilling Fan. 200 CFM dan Aksesoris</v>
          </cell>
          <cell r="D994" t="str">
            <v>Unit</v>
          </cell>
          <cell r="E994">
            <v>2585700</v>
          </cell>
        </row>
        <row r="995">
          <cell r="B995">
            <v>891</v>
          </cell>
          <cell r="C995" t="str">
            <v xml:space="preserve"> Inline Fan ; 500 CFM dan Aksesoris</v>
          </cell>
          <cell r="D995" t="str">
            <v>Unit</v>
          </cell>
          <cell r="E995">
            <v>1493700</v>
          </cell>
        </row>
        <row r="996">
          <cell r="B996">
            <v>892</v>
          </cell>
          <cell r="C996" t="str">
            <v xml:space="preserve"> Inline Fan ; 700 CFM dan Aksesoris</v>
          </cell>
          <cell r="D996" t="str">
            <v>Unit</v>
          </cell>
          <cell r="E996">
            <v>1883700</v>
          </cell>
        </row>
        <row r="997">
          <cell r="B997">
            <v>893</v>
          </cell>
          <cell r="C997" t="str">
            <v xml:space="preserve"> Axial Fan ; 2.600 CFM dan Aksesoris</v>
          </cell>
          <cell r="D997" t="str">
            <v>Unit</v>
          </cell>
          <cell r="E997">
            <v>1883700</v>
          </cell>
        </row>
        <row r="998">
          <cell r="B998">
            <v>894</v>
          </cell>
          <cell r="C998" t="str">
            <v xml:space="preserve"> Axial Fan ; 2.800 CFM dan Aksesoris</v>
          </cell>
          <cell r="D998" t="str">
            <v>Unit</v>
          </cell>
          <cell r="E998">
            <v>1883700</v>
          </cell>
        </row>
        <row r="999">
          <cell r="B999">
            <v>895</v>
          </cell>
          <cell r="C999" t="str">
            <v xml:space="preserve"> Axial Fan ; 3.200 CFM dan Aksesoris</v>
          </cell>
          <cell r="D999" t="str">
            <v>Unit</v>
          </cell>
          <cell r="E999">
            <v>1883700</v>
          </cell>
        </row>
        <row r="1000">
          <cell r="B1000">
            <v>896</v>
          </cell>
          <cell r="C1000" t="str">
            <v xml:space="preserve"> Axial Fan ; 3.500 CFM dan Aksesoris</v>
          </cell>
          <cell r="D1000" t="str">
            <v>Unit</v>
          </cell>
          <cell r="E1000">
            <v>2143700</v>
          </cell>
        </row>
        <row r="1001">
          <cell r="B1001">
            <v>897</v>
          </cell>
          <cell r="C1001" t="str">
            <v xml:space="preserve"> Axial Fan ; 4.000 CFM dan Aksesoris</v>
          </cell>
          <cell r="D1001" t="str">
            <v>Unit</v>
          </cell>
          <cell r="E1001">
            <v>2572440</v>
          </cell>
        </row>
        <row r="1002">
          <cell r="B1002">
            <v>898</v>
          </cell>
          <cell r="C1002" t="str">
            <v xml:space="preserve"> Axial Fan ; 5.500 CFM dan Aksesoris</v>
          </cell>
          <cell r="D1002" t="str">
            <v>Unit</v>
          </cell>
          <cell r="E1002">
            <v>3344172</v>
          </cell>
        </row>
        <row r="1003">
          <cell r="B1003">
            <v>899</v>
          </cell>
          <cell r="C1003" t="str">
            <v xml:space="preserve"> Rotary Fan dan Aksesoris</v>
          </cell>
          <cell r="D1003" t="str">
            <v>Unit</v>
          </cell>
          <cell r="E1003">
            <v>1534000</v>
          </cell>
        </row>
        <row r="1004">
          <cell r="B1004">
            <v>900</v>
          </cell>
          <cell r="C1004" t="str">
            <v xml:space="preserve"> Ceilling Fan Rotary dan Aksesoris</v>
          </cell>
          <cell r="D1004" t="str">
            <v>Unit</v>
          </cell>
          <cell r="E1004">
            <v>1534000</v>
          </cell>
        </row>
        <row r="1005">
          <cell r="B1005">
            <v>901</v>
          </cell>
          <cell r="C1005" t="str">
            <v xml:space="preserve"> Bifurcated; 1.500 CFM dan Aksesoris</v>
          </cell>
          <cell r="D1005" t="str">
            <v>Unit</v>
          </cell>
          <cell r="E1005">
            <v>13650000</v>
          </cell>
        </row>
        <row r="1006">
          <cell r="B1006">
            <v>902</v>
          </cell>
          <cell r="C1006" t="str">
            <v xml:space="preserve"> Propeller 75 CFM dan Aksesoris</v>
          </cell>
          <cell r="D1006" t="str">
            <v>Unit</v>
          </cell>
          <cell r="E1006">
            <v>1105000</v>
          </cell>
        </row>
        <row r="1007">
          <cell r="B1007">
            <v>903</v>
          </cell>
          <cell r="C1007" t="str">
            <v xml:space="preserve"> Propeller 100 CFM dan Aksesoris</v>
          </cell>
          <cell r="D1007" t="str">
            <v>Unit</v>
          </cell>
          <cell r="E1007">
            <v>1326000</v>
          </cell>
        </row>
        <row r="1008">
          <cell r="B1008">
            <v>904</v>
          </cell>
          <cell r="C1008" t="str">
            <v xml:space="preserve"> Propeller 150 CFM dan Aksesoris</v>
          </cell>
          <cell r="D1008" t="str">
            <v>Unit</v>
          </cell>
          <cell r="E1008">
            <v>1723800</v>
          </cell>
        </row>
        <row r="1009">
          <cell r="B1009">
            <v>905</v>
          </cell>
          <cell r="C1009" t="str">
            <v xml:space="preserve"> Propeller 375 CFM dan Aksesoris</v>
          </cell>
          <cell r="D1009" t="str">
            <v>Unit</v>
          </cell>
          <cell r="E1009">
            <v>2585700</v>
          </cell>
        </row>
        <row r="1010">
          <cell r="B1010">
            <v>906</v>
          </cell>
          <cell r="C1010" t="str">
            <v xml:space="preserve"> Propeller 500 CFM dan Aksesoris</v>
          </cell>
          <cell r="D1010" t="str">
            <v>Unit</v>
          </cell>
          <cell r="E1010">
            <v>3361410</v>
          </cell>
        </row>
        <row r="1011">
          <cell r="B1011">
            <v>907</v>
          </cell>
          <cell r="C1011" t="str">
            <v xml:space="preserve"> Propeller 600 CFM dan Aksesoris</v>
          </cell>
          <cell r="D1011" t="str">
            <v>Unit</v>
          </cell>
          <cell r="E1011">
            <v>4369833</v>
          </cell>
        </row>
        <row r="1012">
          <cell r="B1012">
            <v>908</v>
          </cell>
          <cell r="C1012" t="str">
            <v xml:space="preserve"> Propeller 150 CFM dan Aksesoris</v>
          </cell>
          <cell r="D1012" t="str">
            <v>Unit</v>
          </cell>
          <cell r="E1012">
            <v>1723800</v>
          </cell>
        </row>
        <row r="1013">
          <cell r="B1013">
            <v>909</v>
          </cell>
          <cell r="C1013" t="str">
            <v xml:space="preserve"> Intake Grille 600 x 300 mm dan Aksesoris</v>
          </cell>
          <cell r="D1013" t="str">
            <v>Unit</v>
          </cell>
          <cell r="E1013">
            <v>600000</v>
          </cell>
        </row>
        <row r="1014">
          <cell r="B1014">
            <v>910</v>
          </cell>
          <cell r="C1014" t="str">
            <v xml:space="preserve"> Intake Grille 650 x 350 mm dan Aksesoris</v>
          </cell>
          <cell r="D1014" t="str">
            <v>Unit</v>
          </cell>
          <cell r="E1014">
            <v>720000</v>
          </cell>
        </row>
        <row r="1015">
          <cell r="B1015">
            <v>911</v>
          </cell>
          <cell r="C1015" t="str">
            <v xml:space="preserve"> Intake Grille 800 x 350 mm dan Aksesoris</v>
          </cell>
          <cell r="D1015" t="str">
            <v>Unit</v>
          </cell>
          <cell r="E1015">
            <v>864000</v>
          </cell>
        </row>
        <row r="1016">
          <cell r="B1016">
            <v>912</v>
          </cell>
          <cell r="C1016" t="str">
            <v xml:space="preserve"> Intake Grille 800 x 400 mm dan Aksesoris</v>
          </cell>
          <cell r="D1016" t="str">
            <v>Unit</v>
          </cell>
          <cell r="E1016">
            <v>1123200</v>
          </cell>
        </row>
        <row r="1017">
          <cell r="B1017">
            <v>913</v>
          </cell>
          <cell r="C1017" t="str">
            <v xml:space="preserve"> Intake Louvre 700 x 400 mm dan Aksesoris</v>
          </cell>
          <cell r="D1017" t="str">
            <v>Unit</v>
          </cell>
          <cell r="E1017">
            <v>1235520</v>
          </cell>
        </row>
        <row r="1018">
          <cell r="B1018">
            <v>914</v>
          </cell>
          <cell r="C1018" t="str">
            <v xml:space="preserve"> Fan Louvre 750 x 400 mm dan Aksesoris</v>
          </cell>
          <cell r="D1018" t="str">
            <v>Unit</v>
          </cell>
          <cell r="E1018">
            <v>1359072</v>
          </cell>
        </row>
        <row r="1019">
          <cell r="B1019">
            <v>915</v>
          </cell>
          <cell r="C1019" t="str">
            <v xml:space="preserve"> Fan Louvre 900 x 500 mm dan Aksesoris</v>
          </cell>
          <cell r="D1019" t="str">
            <v>Unit</v>
          </cell>
          <cell r="E1019">
            <v>1494979.2000000002</v>
          </cell>
        </row>
        <row r="1020">
          <cell r="B1020">
            <v>916</v>
          </cell>
          <cell r="C1020" t="str">
            <v xml:space="preserve"> Fan Louvre 1000 x 400 mm dan Aksesoris</v>
          </cell>
          <cell r="D1020" t="str">
            <v>Unit</v>
          </cell>
          <cell r="E1020">
            <v>1644477.1200000003</v>
          </cell>
        </row>
        <row r="1021">
          <cell r="B1021">
            <v>917</v>
          </cell>
          <cell r="C1021" t="str">
            <v xml:space="preserve"> Fan Louvre 1000 x 450 mm dan Aksesoris</v>
          </cell>
          <cell r="D1021" t="str">
            <v>Unit</v>
          </cell>
          <cell r="E1021">
            <v>1808924.8320000006</v>
          </cell>
        </row>
        <row r="1022">
          <cell r="B1022">
            <v>918</v>
          </cell>
          <cell r="C1022" t="str">
            <v xml:space="preserve"> Exhaust Grille 150 x 150 mm dan Aksesoris</v>
          </cell>
          <cell r="D1022" t="str">
            <v>Unit</v>
          </cell>
          <cell r="E1022">
            <v>84500</v>
          </cell>
        </row>
        <row r="1023">
          <cell r="B1023">
            <v>919</v>
          </cell>
          <cell r="C1023" t="str">
            <v xml:space="preserve"> Exhaust Grille 200 x 200 mm dan Aksesoris</v>
          </cell>
          <cell r="D1023" t="str">
            <v>Unit</v>
          </cell>
          <cell r="E1023">
            <v>270400</v>
          </cell>
        </row>
        <row r="1024">
          <cell r="B1024">
            <v>920</v>
          </cell>
          <cell r="C1024" t="str">
            <v xml:space="preserve"> Exhaust Grille 600 x 300 mm dan Aksesoris</v>
          </cell>
          <cell r="D1024" t="str">
            <v>Unit</v>
          </cell>
          <cell r="E1024">
            <v>720000</v>
          </cell>
        </row>
        <row r="1025">
          <cell r="B1025">
            <v>921</v>
          </cell>
          <cell r="C1025" t="str">
            <v xml:space="preserve"> Exhaust Grille 650 x 350 mm dan Aksesoris</v>
          </cell>
          <cell r="D1025" t="str">
            <v>Unit</v>
          </cell>
          <cell r="E1025">
            <v>840000</v>
          </cell>
        </row>
        <row r="1026">
          <cell r="B1026">
            <v>922</v>
          </cell>
          <cell r="C1026" t="str">
            <v xml:space="preserve"> Exhaust Grille 900 x 400 mm dan Aksesoris</v>
          </cell>
          <cell r="D1026" t="str">
            <v>Unit</v>
          </cell>
          <cell r="E1026">
            <v>1200000</v>
          </cell>
        </row>
        <row r="1027">
          <cell r="B1027">
            <v>923</v>
          </cell>
          <cell r="C1027" t="str">
            <v xml:space="preserve"> Exhaust Louvre 200 x 200 mm dan Aksesoris</v>
          </cell>
          <cell r="D1027" t="str">
            <v>Unit</v>
          </cell>
          <cell r="E1027">
            <v>270400</v>
          </cell>
        </row>
        <row r="1028">
          <cell r="B1028">
            <v>924</v>
          </cell>
          <cell r="C1028" t="str">
            <v xml:space="preserve"> Exhaust Louvre 450 x 250 mm dan Aksesoris</v>
          </cell>
          <cell r="D1028" t="str">
            <v>Unit</v>
          </cell>
          <cell r="E1028">
            <v>600000</v>
          </cell>
        </row>
        <row r="1029">
          <cell r="B1029">
            <v>925</v>
          </cell>
          <cell r="C1029" t="str">
            <v xml:space="preserve"> Exhaust Louvre 400 x 300 mm dan Aksesoris</v>
          </cell>
          <cell r="D1029" t="str">
            <v>Unit</v>
          </cell>
          <cell r="E1029">
            <v>720000</v>
          </cell>
        </row>
        <row r="1030">
          <cell r="B1030">
            <v>926</v>
          </cell>
          <cell r="C1030" t="str">
            <v xml:space="preserve"> Exhaust Louvre 750 x 350 mm dan Aksesoris</v>
          </cell>
          <cell r="D1030" t="str">
            <v>Unit</v>
          </cell>
          <cell r="E1030">
            <v>840000</v>
          </cell>
        </row>
        <row r="1031">
          <cell r="B1031">
            <v>927</v>
          </cell>
          <cell r="C1031" t="str">
            <v xml:space="preserve"> Exhaust Louvre 800 x 400 mm dan Aksesoris</v>
          </cell>
          <cell r="D1031" t="str">
            <v>Unit</v>
          </cell>
          <cell r="E1031">
            <v>960000</v>
          </cell>
        </row>
        <row r="1032">
          <cell r="B1032">
            <v>928</v>
          </cell>
          <cell r="C1032" t="str">
            <v xml:space="preserve"> Exhaust Louvre 850 x 400 mm dan Aksesoris</v>
          </cell>
          <cell r="D1032" t="str">
            <v>Unit</v>
          </cell>
          <cell r="E1032">
            <v>1080000</v>
          </cell>
        </row>
        <row r="1033">
          <cell r="B1033">
            <v>929</v>
          </cell>
          <cell r="C1033" t="str">
            <v xml:space="preserve"> Exhaust Louvre 900 x 500 mm dan Aksesoris</v>
          </cell>
          <cell r="D1033" t="str">
            <v>Unit</v>
          </cell>
          <cell r="E1033">
            <v>1200000</v>
          </cell>
        </row>
        <row r="1034">
          <cell r="B1034">
            <v>930</v>
          </cell>
          <cell r="C1034" t="str">
            <v xml:space="preserve"> Exhaust Louvre 1000 x 400 mm dan Aksesoris</v>
          </cell>
          <cell r="D1034" t="str">
            <v>Unit</v>
          </cell>
          <cell r="E1034">
            <v>1320000</v>
          </cell>
        </row>
        <row r="1035">
          <cell r="B1035">
            <v>931</v>
          </cell>
          <cell r="C1035" t="str">
            <v xml:space="preserve"> Exhaust Louvre 1000 x 450 mm dan Aksesoris</v>
          </cell>
          <cell r="D1035" t="str">
            <v>Unit</v>
          </cell>
          <cell r="E1035">
            <v>1440000</v>
          </cell>
        </row>
        <row r="1036">
          <cell r="B1036" t="str">
            <v/>
          </cell>
        </row>
        <row r="1037">
          <cell r="B1037" t="str">
            <v/>
          </cell>
        </row>
        <row r="1040">
          <cell r="B1040" t="str">
            <v>No</v>
          </cell>
          <cell r="C1040" t="str">
            <v>Uraian</v>
          </cell>
          <cell r="D1040" t="str">
            <v>Satuan</v>
          </cell>
          <cell r="E1040" t="str">
            <v>Harga</v>
          </cell>
        </row>
        <row r="1041">
          <cell r="C1041" t="str">
            <v xml:space="preserve"> HARGA BAHAN DUCTING</v>
          </cell>
        </row>
        <row r="1042">
          <cell r="B1042">
            <v>932</v>
          </cell>
          <cell r="C1042" t="str">
            <v xml:space="preserve"> BJLS 50 (Tanpa Isolasi)</v>
          </cell>
          <cell r="D1042" t="str">
            <v>m2</v>
          </cell>
          <cell r="E1042">
            <v>340000</v>
          </cell>
        </row>
        <row r="1043">
          <cell r="B1043">
            <v>933</v>
          </cell>
          <cell r="C1043" t="str">
            <v xml:space="preserve"> BJLS 60 (Tanpa Isolasi)</v>
          </cell>
          <cell r="D1043" t="str">
            <v>m2</v>
          </cell>
          <cell r="E1043">
            <v>380000</v>
          </cell>
        </row>
        <row r="1044">
          <cell r="B1044">
            <v>934</v>
          </cell>
          <cell r="C1044" t="str">
            <v xml:space="preserve"> BJLS 70 (Tanpa Isolasi)</v>
          </cell>
          <cell r="D1044" t="str">
            <v>m2</v>
          </cell>
          <cell r="E1044">
            <v>400000</v>
          </cell>
        </row>
        <row r="1045">
          <cell r="B1045">
            <v>935</v>
          </cell>
          <cell r="C1045" t="str">
            <v xml:space="preserve"> BJLS 80 (Tanpa Isolasi)</v>
          </cell>
          <cell r="D1045" t="str">
            <v>m2</v>
          </cell>
          <cell r="E1045">
            <v>425000</v>
          </cell>
        </row>
        <row r="1046">
          <cell r="B1046">
            <v>936</v>
          </cell>
          <cell r="C1046" t="str">
            <v xml:space="preserve"> BJLS 100 (Tanpa Isolasi)</v>
          </cell>
          <cell r="D1046" t="str">
            <v>m2</v>
          </cell>
          <cell r="E1046">
            <v>485000</v>
          </cell>
        </row>
        <row r="1047">
          <cell r="B1047">
            <v>937</v>
          </cell>
          <cell r="C1047" t="str">
            <v xml:space="preserve"> BJLS 50 (Isolasi Luar)</v>
          </cell>
          <cell r="D1047" t="str">
            <v>m2</v>
          </cell>
          <cell r="E1047">
            <v>365000</v>
          </cell>
        </row>
        <row r="1048">
          <cell r="B1048">
            <v>938</v>
          </cell>
          <cell r="C1048" t="str">
            <v xml:space="preserve"> BJLS 60 (Isolasi Luar)</v>
          </cell>
          <cell r="D1048" t="str">
            <v>m2</v>
          </cell>
          <cell r="E1048">
            <v>398000</v>
          </cell>
        </row>
        <row r="1049">
          <cell r="B1049">
            <v>939</v>
          </cell>
          <cell r="C1049" t="str">
            <v xml:space="preserve"> BJLS 70 (Isolasi Luar)</v>
          </cell>
          <cell r="D1049" t="str">
            <v>m2</v>
          </cell>
          <cell r="E1049">
            <v>450000</v>
          </cell>
        </row>
        <row r="1050">
          <cell r="B1050">
            <v>940</v>
          </cell>
          <cell r="C1050" t="str">
            <v xml:space="preserve"> BJLS 80 (Isolasi Luar)</v>
          </cell>
          <cell r="D1050" t="str">
            <v>m2</v>
          </cell>
          <cell r="E1050">
            <v>500000</v>
          </cell>
        </row>
        <row r="1051">
          <cell r="B1051">
            <v>941</v>
          </cell>
          <cell r="C1051" t="str">
            <v xml:space="preserve"> BJLS 100 (Isolasi Luar)</v>
          </cell>
          <cell r="D1051" t="str">
            <v>m2</v>
          </cell>
          <cell r="E1051">
            <v>520000</v>
          </cell>
        </row>
        <row r="1052">
          <cell r="B1052">
            <v>942</v>
          </cell>
          <cell r="C1052" t="str">
            <v xml:space="preserve"> BJLS 50 (Isolasi Luar Dalam)</v>
          </cell>
          <cell r="D1052" t="str">
            <v>m2</v>
          </cell>
          <cell r="E1052">
            <v>410000</v>
          </cell>
        </row>
        <row r="1053">
          <cell r="B1053">
            <v>943</v>
          </cell>
          <cell r="C1053" t="str">
            <v xml:space="preserve"> BJLS 60 (Isolasi Luar Dalam)</v>
          </cell>
          <cell r="D1053" t="str">
            <v>m2</v>
          </cell>
          <cell r="E1053">
            <v>435000</v>
          </cell>
        </row>
        <row r="1054">
          <cell r="B1054">
            <v>944</v>
          </cell>
          <cell r="C1054" t="str">
            <v xml:space="preserve"> BJLS 70 (Isolasi Luar Dalam)</v>
          </cell>
          <cell r="D1054" t="str">
            <v>m2</v>
          </cell>
          <cell r="E1054">
            <v>470000</v>
          </cell>
        </row>
        <row r="1055">
          <cell r="B1055">
            <v>945</v>
          </cell>
          <cell r="C1055" t="str">
            <v xml:space="preserve"> BJLS 80 (Isolasi Luar Dalam)</v>
          </cell>
          <cell r="D1055" t="str">
            <v>m2</v>
          </cell>
          <cell r="E1055">
            <v>490000</v>
          </cell>
        </row>
        <row r="1056">
          <cell r="B1056">
            <v>946</v>
          </cell>
          <cell r="C1056" t="str">
            <v xml:space="preserve"> BJLS 100 (Isolasi Luar Dalam)</v>
          </cell>
          <cell r="D1056" t="str">
            <v>m2</v>
          </cell>
          <cell r="E1056">
            <v>540000</v>
          </cell>
        </row>
        <row r="1057">
          <cell r="B1057">
            <v>947</v>
          </cell>
          <cell r="C1057" t="str">
            <v xml:space="preserve"> Flinkote</v>
          </cell>
          <cell r="D1057" t="str">
            <v>Lot</v>
          </cell>
          <cell r="E1057">
            <v>17000</v>
          </cell>
        </row>
        <row r="1058">
          <cell r="B1058">
            <v>948</v>
          </cell>
          <cell r="C1058" t="str">
            <v xml:space="preserve"> Finish Cat</v>
          </cell>
          <cell r="D1058" t="str">
            <v>Lot</v>
          </cell>
          <cell r="E1058">
            <v>25000</v>
          </cell>
        </row>
        <row r="1059">
          <cell r="B1059">
            <v>949</v>
          </cell>
          <cell r="C1059" t="str">
            <v xml:space="preserve"> Hanger + Support</v>
          </cell>
          <cell r="D1059" t="str">
            <v>Lot</v>
          </cell>
          <cell r="E1059">
            <v>65000</v>
          </cell>
        </row>
        <row r="1060">
          <cell r="B1060">
            <v>950</v>
          </cell>
          <cell r="C1060" t="str">
            <v xml:space="preserve"> Duct Tape</v>
          </cell>
          <cell r="D1060" t="str">
            <v>Roll</v>
          </cell>
          <cell r="E1060">
            <v>295000</v>
          </cell>
        </row>
        <row r="1061">
          <cell r="B1061">
            <v>951</v>
          </cell>
          <cell r="C1061" t="str">
            <v xml:space="preserve"> Pipa Tembaga B280 Dia. 6.4 mm (1/4") dan Aksesoris</v>
          </cell>
          <cell r="D1061" t="str">
            <v>m1</v>
          </cell>
          <cell r="E1061">
            <v>59000</v>
          </cell>
        </row>
        <row r="1062">
          <cell r="B1062">
            <v>952</v>
          </cell>
          <cell r="C1062" t="str">
            <v xml:space="preserve"> Pipa Tembaga B280 Dia. 9.5 mm (3/8") dan Aksesoris</v>
          </cell>
          <cell r="D1062" t="str">
            <v>m1</v>
          </cell>
          <cell r="E1062">
            <v>63500</v>
          </cell>
        </row>
        <row r="1063">
          <cell r="B1063">
            <v>953</v>
          </cell>
          <cell r="C1063" t="str">
            <v xml:space="preserve"> Pipa Tembaga B280 Dia. 12.7 mm (1/2") dan Aksesoris</v>
          </cell>
          <cell r="D1063" t="str">
            <v>m1</v>
          </cell>
          <cell r="E1063">
            <v>85000</v>
          </cell>
        </row>
        <row r="1064">
          <cell r="B1064">
            <v>954</v>
          </cell>
          <cell r="C1064" t="str">
            <v xml:space="preserve"> Pipa Tembaga B280 Dia. 15.9 mm (5/8") dan Aksesoris</v>
          </cell>
          <cell r="D1064" t="str">
            <v>m1</v>
          </cell>
          <cell r="E1064">
            <v>100500</v>
          </cell>
        </row>
        <row r="1065">
          <cell r="B1065">
            <v>955</v>
          </cell>
          <cell r="C1065" t="str">
            <v xml:space="preserve"> Pipa Tembaga B280 Dia. 19.1 mm (3/4") dan Aksesoris</v>
          </cell>
          <cell r="D1065" t="str">
            <v>m1</v>
          </cell>
          <cell r="E1065">
            <v>145000</v>
          </cell>
        </row>
        <row r="1066">
          <cell r="B1066">
            <v>956</v>
          </cell>
          <cell r="C1066" t="str">
            <v xml:space="preserve"> Pipa Tembaga B280 Dia. 22.2 mm (7/8") dan Aksesoris</v>
          </cell>
          <cell r="D1066" t="str">
            <v>m1</v>
          </cell>
          <cell r="E1066">
            <v>151000</v>
          </cell>
        </row>
        <row r="1067">
          <cell r="B1067">
            <v>957</v>
          </cell>
          <cell r="C1067" t="str">
            <v xml:space="preserve"> Pipa Tembaga B280 Dia. 25.4 mm (1") dan Aksesoris</v>
          </cell>
          <cell r="D1067" t="str">
            <v>m1</v>
          </cell>
          <cell r="E1067">
            <v>165000</v>
          </cell>
        </row>
        <row r="1068">
          <cell r="B1068">
            <v>958</v>
          </cell>
          <cell r="C1068" t="str">
            <v xml:space="preserve"> Pipa Tembaga B280 Dia. 28.6 mm (1-1/8") dan Aksesoris</v>
          </cell>
          <cell r="D1068" t="str">
            <v>m1</v>
          </cell>
          <cell r="E1068">
            <v>196000</v>
          </cell>
        </row>
        <row r="1069">
          <cell r="B1069">
            <v>959</v>
          </cell>
          <cell r="C1069" t="str">
            <v xml:space="preserve"> Pipa Tembaga B280 Dia. 34.9 mm (1-3/8") dan Aksesoris</v>
          </cell>
          <cell r="D1069" t="str">
            <v>m1</v>
          </cell>
          <cell r="E1069">
            <v>280000</v>
          </cell>
        </row>
        <row r="1070">
          <cell r="B1070">
            <v>960</v>
          </cell>
          <cell r="C1070" t="str">
            <v xml:space="preserve"> Pipa Tembaga B280 Dia. 41.3 mm (1-5/8") dan Aksesoris</v>
          </cell>
          <cell r="D1070" t="str">
            <v>m1</v>
          </cell>
          <cell r="E1070">
            <v>300000</v>
          </cell>
        </row>
        <row r="1071">
          <cell r="B1071">
            <v>961</v>
          </cell>
          <cell r="C1071" t="str">
            <v xml:space="preserve"> PIPA PVC AW ; Dia. 1/2" ; (15 mm) dan Aksesoris</v>
          </cell>
          <cell r="D1071" t="str">
            <v>m1</v>
          </cell>
          <cell r="E1071">
            <v>6700</v>
          </cell>
        </row>
        <row r="1072">
          <cell r="B1072">
            <v>962</v>
          </cell>
          <cell r="C1072" t="str">
            <v xml:space="preserve"> PIPA PVC AW ; Dia. 3/4" ; (20 mm) dan Aksesoris</v>
          </cell>
          <cell r="D1072" t="str">
            <v>m1</v>
          </cell>
          <cell r="E1072">
            <v>9075</v>
          </cell>
        </row>
        <row r="1073">
          <cell r="B1073">
            <v>963</v>
          </cell>
          <cell r="C1073" t="str">
            <v xml:space="preserve"> PIPA PVC AW ; Dia. 1" ; (25 mm) dan Aksesoris</v>
          </cell>
          <cell r="D1073" t="str">
            <v>m1</v>
          </cell>
          <cell r="E1073">
            <v>12425</v>
          </cell>
        </row>
        <row r="1074">
          <cell r="B1074">
            <v>964</v>
          </cell>
          <cell r="C1074" t="str">
            <v xml:space="preserve"> PIPA PVC AW ; Dia. 1-1/4" ; (32 mm) dan Aksesoris</v>
          </cell>
          <cell r="D1074" t="str">
            <v>m1</v>
          </cell>
          <cell r="E1074">
            <v>18550</v>
          </cell>
        </row>
        <row r="1075">
          <cell r="B1075">
            <v>965</v>
          </cell>
          <cell r="C1075" t="str">
            <v xml:space="preserve"> PIPA PVC AW ; Dia. 1-1/2" ; (40 mm) dan Aksesoris</v>
          </cell>
          <cell r="D1075" t="str">
            <v>m1</v>
          </cell>
          <cell r="E1075">
            <v>21300</v>
          </cell>
        </row>
        <row r="1076">
          <cell r="B1076">
            <v>966</v>
          </cell>
          <cell r="C1076" t="str">
            <v xml:space="preserve"> PIPA PVC AW ; Dia. 2" ; (50 mm) dan Aksesoris</v>
          </cell>
          <cell r="D1076" t="str">
            <v>m1</v>
          </cell>
          <cell r="E1076">
            <v>43150</v>
          </cell>
        </row>
        <row r="1077">
          <cell r="B1077">
            <v>967</v>
          </cell>
          <cell r="C1077" t="str">
            <v xml:space="preserve"> PIPA PVC AW ; Dia. 2-1/2" ; (65 mm) dan Aksesoris</v>
          </cell>
          <cell r="D1077" t="str">
            <v>m1</v>
          </cell>
          <cell r="E1077">
            <v>57500</v>
          </cell>
        </row>
        <row r="1078">
          <cell r="B1078">
            <v>968</v>
          </cell>
          <cell r="C1078" t="str">
            <v xml:space="preserve"> PIPA PVC AW ; Dia. 3" (80 mm) dan Aksesoris</v>
          </cell>
          <cell r="D1078" t="str">
            <v>m1</v>
          </cell>
          <cell r="E1078">
            <v>90450</v>
          </cell>
        </row>
        <row r="1079">
          <cell r="B1079">
            <v>969</v>
          </cell>
          <cell r="C1079" t="str">
            <v xml:space="preserve"> PIPA PVC AW ; Dia. 4" ; (100 mm) dan Aksesoris</v>
          </cell>
          <cell r="D1079" t="str">
            <v>m1</v>
          </cell>
          <cell r="E1079">
            <v>107625</v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5">
          <cell r="B1085" t="str">
            <v>No</v>
          </cell>
          <cell r="C1085" t="str">
            <v>Uraian</v>
          </cell>
          <cell r="D1085" t="str">
            <v>Satuan</v>
          </cell>
          <cell r="E1085" t="str">
            <v>Harga</v>
          </cell>
        </row>
        <row r="1086">
          <cell r="C1086" t="str">
            <v xml:space="preserve"> HARGA BAHAN SISTEM PROTEKSI KEBAKARAN</v>
          </cell>
        </row>
        <row r="1087">
          <cell r="B1087">
            <v>970</v>
          </cell>
          <cell r="C1087" t="str">
            <v xml:space="preserve"> PRV SET Dia. 50 mm dan Aksesoris</v>
          </cell>
          <cell r="D1087" t="str">
            <v>Unit</v>
          </cell>
          <cell r="E1087">
            <v>7250000</v>
          </cell>
        </row>
        <row r="1088">
          <cell r="B1088">
            <v>971</v>
          </cell>
          <cell r="C1088" t="str">
            <v xml:space="preserve"> PRV SET Dia. 65 mm dan Aksesoris</v>
          </cell>
          <cell r="D1088" t="str">
            <v>Unit</v>
          </cell>
          <cell r="E1088">
            <v>7730000</v>
          </cell>
        </row>
        <row r="1089">
          <cell r="B1089">
            <v>972</v>
          </cell>
          <cell r="C1089" t="str">
            <v xml:space="preserve"> PRV SET Dia. 80 mm dan Aksesoris</v>
          </cell>
          <cell r="D1089" t="str">
            <v>Unit</v>
          </cell>
          <cell r="E1089">
            <v>10250000</v>
          </cell>
        </row>
        <row r="1090">
          <cell r="B1090">
            <v>973</v>
          </cell>
          <cell r="C1090" t="str">
            <v xml:space="preserve"> PRV SET Dia. 100 mm dan Aksesoris</v>
          </cell>
          <cell r="D1090" t="str">
            <v>Unit</v>
          </cell>
          <cell r="E1090">
            <v>18750000</v>
          </cell>
        </row>
        <row r="1091">
          <cell r="B1091">
            <v>974</v>
          </cell>
          <cell r="C1091" t="str">
            <v xml:space="preserve"> PRV SET Dia. 150 mm dan Aksesoris</v>
          </cell>
          <cell r="D1091" t="str">
            <v>Unit</v>
          </cell>
          <cell r="E1091">
            <v>44108000</v>
          </cell>
        </row>
        <row r="1092">
          <cell r="B1092">
            <v>975</v>
          </cell>
          <cell r="C1092" t="str">
            <v xml:space="preserve"> PRV SET Dia. 200 mm dan Aksesoris</v>
          </cell>
          <cell r="D1092" t="str">
            <v>Unit</v>
          </cell>
          <cell r="E1092">
            <v>72500000</v>
          </cell>
        </row>
        <row r="1093">
          <cell r="B1093">
            <v>976</v>
          </cell>
          <cell r="C1093" t="str">
            <v xml:space="preserve"> MCV Set dia. 80 mm dan Aksesoris</v>
          </cell>
          <cell r="D1093" t="str">
            <v>Unit</v>
          </cell>
          <cell r="E1093">
            <v>21030000</v>
          </cell>
        </row>
        <row r="1094">
          <cell r="B1094">
            <v>977</v>
          </cell>
          <cell r="C1094" t="str">
            <v xml:space="preserve"> MCV Set dia. 100 mm dan Aksesoris</v>
          </cell>
          <cell r="D1094" t="str">
            <v>Unit</v>
          </cell>
          <cell r="E1094">
            <v>22717000</v>
          </cell>
        </row>
        <row r="1095">
          <cell r="B1095">
            <v>978</v>
          </cell>
          <cell r="C1095" t="str">
            <v xml:space="preserve"> MCV Set dia. 150 mm dan Aksesoris</v>
          </cell>
          <cell r="D1095" t="str">
            <v>Unit</v>
          </cell>
          <cell r="E1095">
            <v>32396000</v>
          </cell>
        </row>
        <row r="1096">
          <cell r="B1096">
            <v>979</v>
          </cell>
          <cell r="C1096" t="str">
            <v xml:space="preserve"> BCV Set dia. 50mm</v>
          </cell>
          <cell r="D1096" t="str">
            <v>Set</v>
          </cell>
          <cell r="E1096">
            <v>6472000</v>
          </cell>
        </row>
        <row r="1097">
          <cell r="B1097">
            <v>980</v>
          </cell>
          <cell r="C1097" t="str">
            <v xml:space="preserve"> BCV Set dia. 65mm</v>
          </cell>
          <cell r="D1097" t="str">
            <v>Set</v>
          </cell>
          <cell r="E1097">
            <v>6572000</v>
          </cell>
        </row>
        <row r="1098">
          <cell r="B1098">
            <v>981</v>
          </cell>
          <cell r="C1098" t="str">
            <v xml:space="preserve"> BCV Set dia. 80mm</v>
          </cell>
          <cell r="D1098" t="str">
            <v>Set</v>
          </cell>
          <cell r="E1098">
            <v>6722000</v>
          </cell>
        </row>
        <row r="1099">
          <cell r="B1099">
            <v>982</v>
          </cell>
          <cell r="C1099" t="str">
            <v xml:space="preserve"> BCV Set dia. 100mm</v>
          </cell>
          <cell r="D1099" t="str">
            <v>Set</v>
          </cell>
          <cell r="E1099">
            <v>7088000</v>
          </cell>
        </row>
        <row r="1100">
          <cell r="B1100">
            <v>983</v>
          </cell>
          <cell r="C1100" t="str">
            <v xml:space="preserve"> BCV Set dia. 150mm</v>
          </cell>
          <cell r="D1100" t="str">
            <v>Set</v>
          </cell>
          <cell r="E1100">
            <v>7887000</v>
          </cell>
        </row>
        <row r="1101">
          <cell r="B1101">
            <v>984</v>
          </cell>
          <cell r="C1101" t="str">
            <v xml:space="preserve"> Butterfly Valve w/Temper Switch 50mm</v>
          </cell>
          <cell r="D1101" t="str">
            <v>Buah</v>
          </cell>
          <cell r="E1101">
            <v>5490000</v>
          </cell>
        </row>
        <row r="1102">
          <cell r="B1102">
            <v>985</v>
          </cell>
          <cell r="C1102" t="str">
            <v xml:space="preserve"> Butterfly Valve w/Temper Switch 65mm</v>
          </cell>
          <cell r="D1102" t="str">
            <v>Buah</v>
          </cell>
          <cell r="E1102">
            <v>5590000</v>
          </cell>
        </row>
        <row r="1103">
          <cell r="B1103">
            <v>986</v>
          </cell>
          <cell r="C1103" t="str">
            <v xml:space="preserve"> Butterfly Valve w/Temper Switch 80mm</v>
          </cell>
          <cell r="D1103" t="str">
            <v>Buah</v>
          </cell>
          <cell r="E1103">
            <v>5690000</v>
          </cell>
        </row>
        <row r="1104">
          <cell r="B1104">
            <v>987</v>
          </cell>
          <cell r="C1104" t="str">
            <v xml:space="preserve"> Butterfly Valve w/Temper Switch 100mm</v>
          </cell>
          <cell r="D1104" t="str">
            <v>Buah</v>
          </cell>
          <cell r="E1104">
            <v>6100000</v>
          </cell>
        </row>
        <row r="1105">
          <cell r="B1105">
            <v>988</v>
          </cell>
          <cell r="C1105" t="str">
            <v xml:space="preserve"> Butterfly Valve w/Temper Switch 150mm</v>
          </cell>
          <cell r="D1105" t="str">
            <v>Buah</v>
          </cell>
          <cell r="E1105">
            <v>8750000</v>
          </cell>
        </row>
        <row r="1106">
          <cell r="B1106">
            <v>989</v>
          </cell>
          <cell r="C1106" t="str">
            <v xml:space="preserve"> Flow Switch dia. 50mm</v>
          </cell>
          <cell r="D1106" t="str">
            <v>Buah</v>
          </cell>
          <cell r="E1106">
            <v>2218000</v>
          </cell>
        </row>
        <row r="1107">
          <cell r="B1107">
            <v>990</v>
          </cell>
          <cell r="C1107" t="str">
            <v xml:space="preserve"> Flow Switch dia. 65mm</v>
          </cell>
          <cell r="D1107" t="str">
            <v>Buah</v>
          </cell>
          <cell r="E1107">
            <v>2218000</v>
          </cell>
        </row>
        <row r="1108">
          <cell r="B1108">
            <v>991</v>
          </cell>
          <cell r="C1108" t="str">
            <v xml:space="preserve"> Flow Switch dia. 80mm</v>
          </cell>
          <cell r="D1108" t="str">
            <v>Buah</v>
          </cell>
          <cell r="E1108">
            <v>2218000</v>
          </cell>
        </row>
        <row r="1109">
          <cell r="B1109">
            <v>992</v>
          </cell>
          <cell r="C1109" t="str">
            <v xml:space="preserve"> Flow Switch dia. 100mm</v>
          </cell>
          <cell r="D1109" t="str">
            <v>Buah</v>
          </cell>
          <cell r="E1109">
            <v>2218000</v>
          </cell>
        </row>
        <row r="1110">
          <cell r="B1110">
            <v>993</v>
          </cell>
          <cell r="C1110" t="str">
            <v xml:space="preserve"> Flow Switch dia. 150mm</v>
          </cell>
          <cell r="D1110" t="str">
            <v>Buah</v>
          </cell>
          <cell r="E1110">
            <v>2218000</v>
          </cell>
        </row>
        <row r="1111">
          <cell r="B1111">
            <v>994</v>
          </cell>
          <cell r="C1111" t="str">
            <v xml:space="preserve"> Sigh Glass</v>
          </cell>
          <cell r="D1111" t="str">
            <v>Buah</v>
          </cell>
          <cell r="E1111">
            <v>950000</v>
          </cell>
        </row>
        <row r="1112">
          <cell r="B1112">
            <v>995</v>
          </cell>
          <cell r="C1112" t="str">
            <v xml:space="preserve"> Test Drain Valve</v>
          </cell>
          <cell r="D1112" t="str">
            <v>Buah</v>
          </cell>
          <cell r="E1112">
            <v>1950000</v>
          </cell>
        </row>
        <row r="1113">
          <cell r="B1113">
            <v>996</v>
          </cell>
          <cell r="C1113" t="str">
            <v xml:space="preserve"> Coupling 1 Set</v>
          </cell>
          <cell r="D1113" t="str">
            <v>Set</v>
          </cell>
          <cell r="E1113">
            <v>420000</v>
          </cell>
        </row>
        <row r="1114">
          <cell r="B1114">
            <v>997</v>
          </cell>
          <cell r="C1114" t="str">
            <v xml:space="preserve"> Automatic Air Vent dia. 50 mm dan Aksesoris</v>
          </cell>
          <cell r="D1114" t="str">
            <v>Unit</v>
          </cell>
          <cell r="E1114">
            <v>720000</v>
          </cell>
        </row>
        <row r="1115">
          <cell r="B1115">
            <v>998</v>
          </cell>
          <cell r="C1115" t="str">
            <v xml:space="preserve"> Automatic Air Vent dia. 80 mm dan Aksesoris</v>
          </cell>
          <cell r="D1115" t="str">
            <v>Unit</v>
          </cell>
          <cell r="E1115">
            <v>1655999.9999999998</v>
          </cell>
        </row>
        <row r="1116">
          <cell r="B1116">
            <v>999</v>
          </cell>
          <cell r="C1116" t="str">
            <v xml:space="preserve"> Safety Valve dia. 100mm dan Aksesoris</v>
          </cell>
          <cell r="D1116" t="str">
            <v>Unit</v>
          </cell>
          <cell r="E1116">
            <v>17430000</v>
          </cell>
        </row>
        <row r="1117">
          <cell r="B1117">
            <v>1000</v>
          </cell>
          <cell r="C1117" t="str">
            <v xml:space="preserve"> Safety Valve dia. 150mm dan Aksesoris</v>
          </cell>
          <cell r="D1117" t="str">
            <v>Unit</v>
          </cell>
          <cell r="E1117">
            <v>33250000</v>
          </cell>
        </row>
        <row r="1118">
          <cell r="B1118">
            <v>1001</v>
          </cell>
          <cell r="C1118" t="str">
            <v xml:space="preserve"> Flow Meter Analog dia. 100mm dan Aksesoris</v>
          </cell>
          <cell r="D1118" t="str">
            <v>Unit</v>
          </cell>
          <cell r="E1118">
            <v>23100000</v>
          </cell>
        </row>
        <row r="1119">
          <cell r="B1119">
            <v>1002</v>
          </cell>
          <cell r="C1119" t="str">
            <v xml:space="preserve"> Flow Meter Analog dia. 200mm dan Aksesoris</v>
          </cell>
          <cell r="D1119" t="str">
            <v>Unit</v>
          </cell>
          <cell r="E1119">
            <v>40574000</v>
          </cell>
        </row>
        <row r="1120">
          <cell r="B1120">
            <v>1003</v>
          </cell>
          <cell r="C1120" t="str">
            <v xml:space="preserve"> Landing Valve 2.5" dan Aksesoris</v>
          </cell>
          <cell r="D1120" t="str">
            <v>Unit</v>
          </cell>
          <cell r="E1120">
            <v>775000</v>
          </cell>
        </row>
        <row r="1121">
          <cell r="B1121">
            <v>1004</v>
          </cell>
          <cell r="C1121" t="str">
            <v xml:space="preserve"> Orifice Plate dia. 25mm dan Aksesoris</v>
          </cell>
          <cell r="D1121" t="str">
            <v>Unit</v>
          </cell>
          <cell r="E1121">
            <v>1400000</v>
          </cell>
        </row>
        <row r="1122">
          <cell r="B1122">
            <v>1005</v>
          </cell>
          <cell r="C1122" t="str">
            <v xml:space="preserve"> Sprinkler Head Pendant dan Aksesoris</v>
          </cell>
          <cell r="D1122" t="str">
            <v>Unit</v>
          </cell>
          <cell r="E1122">
            <v>125000</v>
          </cell>
        </row>
        <row r="1123">
          <cell r="B1123">
            <v>1006</v>
          </cell>
          <cell r="C1123" t="str">
            <v xml:space="preserve"> Sprinkler Head Upright dan Aksesoris</v>
          </cell>
          <cell r="D1123" t="str">
            <v>Unit</v>
          </cell>
          <cell r="E1123">
            <v>175000</v>
          </cell>
        </row>
        <row r="1124">
          <cell r="B1124">
            <v>1007</v>
          </cell>
          <cell r="C1124" t="str">
            <v xml:space="preserve"> Hydrant Pillar dan Aksesoris</v>
          </cell>
          <cell r="D1124" t="str">
            <v>Unit</v>
          </cell>
          <cell r="E1124">
            <v>4750000</v>
          </cell>
        </row>
        <row r="1125">
          <cell r="B1125">
            <v>1008</v>
          </cell>
          <cell r="C1125" t="str">
            <v xml:space="preserve"> Indoor Hydrant Box (IHB) dan Aksesoris</v>
          </cell>
          <cell r="D1125" t="str">
            <v>Unit</v>
          </cell>
          <cell r="E1125">
            <v>4100000</v>
          </cell>
        </row>
        <row r="1126">
          <cell r="B1126">
            <v>1009</v>
          </cell>
          <cell r="C1126" t="str">
            <v xml:space="preserve"> Outdoor Hydrant Box (OHB) dan Aksesoris</v>
          </cell>
          <cell r="D1126" t="str">
            <v>Unit</v>
          </cell>
          <cell r="E1126">
            <v>3260000</v>
          </cell>
        </row>
        <row r="1127">
          <cell r="B1127">
            <v>1010</v>
          </cell>
          <cell r="C1127" t="str">
            <v xml:space="preserve"> Siamesse Connection dan Aksesoris</v>
          </cell>
          <cell r="D1127" t="str">
            <v>Unit</v>
          </cell>
          <cell r="E1127">
            <v>3100000</v>
          </cell>
        </row>
        <row r="1128">
          <cell r="B1128">
            <v>1011</v>
          </cell>
          <cell r="C1128" t="str">
            <v xml:space="preserve"> Fire Extinguisher 3 Kg dan Aksesoris</v>
          </cell>
          <cell r="D1128" t="str">
            <v>Unit</v>
          </cell>
          <cell r="E1128">
            <v>775000</v>
          </cell>
        </row>
        <row r="1129">
          <cell r="B1129">
            <v>1012</v>
          </cell>
          <cell r="C1129" t="str">
            <v xml:space="preserve"> Fire Extinguisher 5 Kg dan Aksesoris</v>
          </cell>
          <cell r="D1129" t="str">
            <v>Unit</v>
          </cell>
          <cell r="E1129">
            <v>1977500</v>
          </cell>
        </row>
        <row r="1130">
          <cell r="B1130">
            <v>1013</v>
          </cell>
          <cell r="C1130" t="str">
            <v xml:space="preserve"> Fire Extinguisher 25 Kg dan Aksesoris</v>
          </cell>
          <cell r="D1130" t="str">
            <v>Unit</v>
          </cell>
          <cell r="E1130">
            <v>4650000</v>
          </cell>
        </row>
        <row r="1131">
          <cell r="B1131">
            <v>1014</v>
          </cell>
          <cell r="C1131" t="str">
            <v>Pompa Kebakaran</v>
          </cell>
          <cell r="D1131" t="str">
            <v>Unit</v>
          </cell>
          <cell r="E1131">
            <v>89857700</v>
          </cell>
        </row>
        <row r="1132">
          <cell r="B1132">
            <v>1015</v>
          </cell>
          <cell r="C1132" t="str">
            <v xml:space="preserve"> Jockey Fire Pump Vertical Multi Stage. 25 USGPM dan Aksesoris</v>
          </cell>
          <cell r="D1132" t="str">
            <v>Unit</v>
          </cell>
          <cell r="E1132">
            <v>52500000</v>
          </cell>
        </row>
        <row r="1133">
          <cell r="B1133">
            <v>1016</v>
          </cell>
          <cell r="C1133" t="str">
            <v xml:space="preserve"> Main Fire Pump Centrifugal End Suction. 1.000 USGPM dan Aksesoris</v>
          </cell>
          <cell r="D1133" t="str">
            <v>Unit</v>
          </cell>
          <cell r="E1133">
            <v>108570000</v>
          </cell>
        </row>
        <row r="1134">
          <cell r="B1134">
            <v>1017</v>
          </cell>
          <cell r="C1134" t="str">
            <v xml:space="preserve"> Diesel Fire Pump Centrifugal End Suction. 1.000 USGPM dan Aksesoris</v>
          </cell>
          <cell r="D1134" t="str">
            <v>Unit</v>
          </cell>
          <cell r="E1134">
            <v>210100000</v>
          </cell>
        </row>
        <row r="1135">
          <cell r="B1135">
            <v>1018</v>
          </cell>
          <cell r="C1135" t="str">
            <v xml:space="preserve"> Main Fire Pump Centrifugal End Suction. 1.250 USGPM dan Aksesoris</v>
          </cell>
          <cell r="D1135" t="str">
            <v>Unit</v>
          </cell>
          <cell r="E1135">
            <v>162855000</v>
          </cell>
        </row>
        <row r="1136">
          <cell r="B1136">
            <v>1019</v>
          </cell>
          <cell r="C1136" t="str">
            <v xml:space="preserve"> Diesel Fire Pump Centrifugal End Suction. 1.250 USGPM dan Aksesoris</v>
          </cell>
          <cell r="D1136" t="str">
            <v>Unit</v>
          </cell>
          <cell r="E1136">
            <v>315150000</v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4">
          <cell r="B1144" t="str">
            <v>No</v>
          </cell>
          <cell r="C1144" t="str">
            <v>Uraian</v>
          </cell>
          <cell r="D1144" t="str">
            <v>Satuan</v>
          </cell>
          <cell r="E1144" t="str">
            <v>Harga</v>
          </cell>
        </row>
        <row r="1145">
          <cell r="C1145" t="str">
            <v xml:space="preserve"> HARGA BAHAN DRAINASE</v>
          </cell>
        </row>
        <row r="1146">
          <cell r="B1146">
            <v>1020</v>
          </cell>
          <cell r="C1146" t="str">
            <v xml:space="preserve"> U-Ditch Uk. 30x30x120cm</v>
          </cell>
          <cell r="D1146" t="str">
            <v>Buah</v>
          </cell>
          <cell r="E1146">
            <v>396210</v>
          </cell>
        </row>
        <row r="1147">
          <cell r="B1147">
            <v>1021</v>
          </cell>
          <cell r="C1147" t="str">
            <v xml:space="preserve"> U-Ditch Uk. 30x40x120cm</v>
          </cell>
          <cell r="D1147" t="str">
            <v>Buah</v>
          </cell>
          <cell r="E1147">
            <v>426790</v>
          </cell>
        </row>
        <row r="1148">
          <cell r="B1148">
            <v>1022</v>
          </cell>
          <cell r="C1148" t="str">
            <v xml:space="preserve"> U-Ditch Uk. 40x40x120cm</v>
          </cell>
          <cell r="D1148" t="str">
            <v>Buah</v>
          </cell>
          <cell r="E1148">
            <v>668032</v>
          </cell>
        </row>
        <row r="1149">
          <cell r="B1149">
            <v>1023</v>
          </cell>
          <cell r="C1149" t="str">
            <v xml:space="preserve"> U-Ditch Uk. 40x50x120cm</v>
          </cell>
          <cell r="D1149" t="str">
            <v>Buah</v>
          </cell>
          <cell r="E1149">
            <v>721205</v>
          </cell>
        </row>
        <row r="1150">
          <cell r="B1150">
            <v>1024</v>
          </cell>
          <cell r="C1150" t="str">
            <v xml:space="preserve"> U-Ditch Uk. 40x60x120cm</v>
          </cell>
          <cell r="D1150" t="str">
            <v>Buah</v>
          </cell>
          <cell r="E1150">
            <v>766519</v>
          </cell>
        </row>
        <row r="1151">
          <cell r="B1151">
            <v>1025</v>
          </cell>
          <cell r="C1151" t="str">
            <v xml:space="preserve"> U-Ditch Uk. 50x50x120cm</v>
          </cell>
          <cell r="D1151" t="str">
            <v>Buah</v>
          </cell>
          <cell r="E1151">
            <v>805138</v>
          </cell>
        </row>
        <row r="1152">
          <cell r="B1152">
            <v>1026</v>
          </cell>
          <cell r="C1152" t="str">
            <v xml:space="preserve"> U-Ditch Uk. 50x60x120cm</v>
          </cell>
          <cell r="D1152" t="str">
            <v>Buah</v>
          </cell>
          <cell r="E1152">
            <v>854559</v>
          </cell>
        </row>
        <row r="1153">
          <cell r="B1153">
            <v>1027</v>
          </cell>
          <cell r="C1153" t="str">
            <v xml:space="preserve"> U-Ditch Uk. 50x70x120cm</v>
          </cell>
          <cell r="D1153" t="str">
            <v>Buah</v>
          </cell>
          <cell r="E1153">
            <v>925700</v>
          </cell>
        </row>
        <row r="1154">
          <cell r="B1154">
            <v>1028</v>
          </cell>
          <cell r="C1154" t="str">
            <v xml:space="preserve"> U-Ditch Uk. 60x60x120cm</v>
          </cell>
          <cell r="D1154" t="str">
            <v>Buah</v>
          </cell>
          <cell r="E1154">
            <v>874478</v>
          </cell>
        </row>
        <row r="1155">
          <cell r="B1155">
            <v>1029</v>
          </cell>
          <cell r="C1155" t="str">
            <v xml:space="preserve"> U-Ditch Uk. 60x70x120cm</v>
          </cell>
          <cell r="D1155" t="str">
            <v>Buah</v>
          </cell>
          <cell r="E1155">
            <v>941575</v>
          </cell>
        </row>
        <row r="1156">
          <cell r="B1156">
            <v>1030</v>
          </cell>
          <cell r="C1156" t="str">
            <v xml:space="preserve"> U-Ditch Uk. 60x80x120cm</v>
          </cell>
          <cell r="D1156" t="str">
            <v>Buah</v>
          </cell>
          <cell r="E1156">
            <v>1053741</v>
          </cell>
        </row>
        <row r="1157">
          <cell r="B1157">
            <v>1031</v>
          </cell>
          <cell r="C1157" t="str">
            <v xml:space="preserve"> U-Ditch Uk. 80x60x120cm</v>
          </cell>
          <cell r="D1157" t="str">
            <v>Buah</v>
          </cell>
          <cell r="E1157">
            <v>1541454</v>
          </cell>
        </row>
        <row r="1158">
          <cell r="B1158">
            <v>1032</v>
          </cell>
          <cell r="C1158" t="str">
            <v xml:space="preserve"> U-Ditch Uk. 80x80x120cm</v>
          </cell>
          <cell r="D1158" t="str">
            <v>Buah</v>
          </cell>
          <cell r="E1158">
            <v>1645604</v>
          </cell>
        </row>
        <row r="1159">
          <cell r="B1159">
            <v>1033</v>
          </cell>
          <cell r="C1159" t="str">
            <v xml:space="preserve"> U-Ditch Uk. 80x100x120cm</v>
          </cell>
          <cell r="D1159" t="str">
            <v>Buah</v>
          </cell>
          <cell r="E1159">
            <v>1745228</v>
          </cell>
        </row>
        <row r="1160">
          <cell r="B1160">
            <v>1034</v>
          </cell>
          <cell r="C1160" t="str">
            <v xml:space="preserve"> U-Ditch Uk. 100x100x120cm</v>
          </cell>
          <cell r="D1160" t="str">
            <v>Buah</v>
          </cell>
          <cell r="E1160">
            <v>2179820</v>
          </cell>
        </row>
        <row r="1161">
          <cell r="B1161">
            <v>1035</v>
          </cell>
          <cell r="C1161" t="str">
            <v xml:space="preserve"> U-Ditch Uk. 100x120x120cm</v>
          </cell>
          <cell r="D1161" t="str">
            <v>Buah</v>
          </cell>
          <cell r="E1161">
            <v>2368747</v>
          </cell>
        </row>
        <row r="1162">
          <cell r="B1162">
            <v>1036</v>
          </cell>
          <cell r="C1162" t="str">
            <v xml:space="preserve"> U-Ditch Uk. 120x120x120cm</v>
          </cell>
          <cell r="D1162" t="str">
            <v>Buah</v>
          </cell>
          <cell r="E1162">
            <v>2688859</v>
          </cell>
        </row>
        <row r="1163">
          <cell r="B1163">
            <v>1037</v>
          </cell>
          <cell r="C1163" t="str">
            <v xml:space="preserve"> U-Ditch Uk. 120x140x120cm</v>
          </cell>
          <cell r="D1163" t="str">
            <v>Buah</v>
          </cell>
          <cell r="E1163">
            <v>2829000</v>
          </cell>
        </row>
        <row r="1164">
          <cell r="B1164">
            <v>1038</v>
          </cell>
          <cell r="C1164" t="str">
            <v xml:space="preserve"> U-Ditch Uk. 140x140x120cm</v>
          </cell>
          <cell r="D1164" t="str">
            <v>Buah</v>
          </cell>
          <cell r="E1164">
            <v>3607000</v>
          </cell>
        </row>
        <row r="1165">
          <cell r="B1165">
            <v>1039</v>
          </cell>
          <cell r="C1165" t="str">
            <v xml:space="preserve"> U-Ditch Uk. 150x100x120cm</v>
          </cell>
          <cell r="D1165" t="str">
            <v>Buah</v>
          </cell>
          <cell r="E1165">
            <v>2829000</v>
          </cell>
        </row>
        <row r="1166">
          <cell r="B1166">
            <v>1040</v>
          </cell>
          <cell r="C1166" t="str">
            <v xml:space="preserve"> U-Ditch Uk. 150x150x120cm</v>
          </cell>
          <cell r="D1166" t="str">
            <v>Buah</v>
          </cell>
          <cell r="E1166">
            <v>4482000</v>
          </cell>
        </row>
        <row r="1167">
          <cell r="B1167">
            <v>1041</v>
          </cell>
          <cell r="C1167" t="str">
            <v xml:space="preserve"> U-Ditch Uk. 150x170x120cm</v>
          </cell>
          <cell r="D1167" t="str">
            <v>Buah</v>
          </cell>
          <cell r="E1167">
            <v>4875000</v>
          </cell>
        </row>
        <row r="1168">
          <cell r="B1168">
            <v>1042</v>
          </cell>
          <cell r="C1168" t="str">
            <v xml:space="preserve"> U-Ditch Uk. 160x160x120cm</v>
          </cell>
          <cell r="D1168" t="str">
            <v>Buah</v>
          </cell>
          <cell r="E1168">
            <v>5457000</v>
          </cell>
        </row>
        <row r="1169">
          <cell r="B1169">
            <v>1043</v>
          </cell>
          <cell r="C1169" t="str">
            <v xml:space="preserve"> U-Ditch Uk. 160x180x120cm</v>
          </cell>
          <cell r="D1169" t="str">
            <v>Buah</v>
          </cell>
          <cell r="E1169">
            <v>6120000</v>
          </cell>
        </row>
        <row r="1170">
          <cell r="B1170">
            <v>1044</v>
          </cell>
          <cell r="C1170" t="str">
            <v xml:space="preserve"> U-Ditch Uk. 180x180x120cm</v>
          </cell>
          <cell r="D1170" t="str">
            <v>Buah</v>
          </cell>
          <cell r="E1170">
            <v>6707000</v>
          </cell>
        </row>
        <row r="1171">
          <cell r="B1171">
            <v>1045</v>
          </cell>
          <cell r="C1171" t="str">
            <v xml:space="preserve"> U-Ditch Uk. 180x200x120cm</v>
          </cell>
          <cell r="D1171" t="str">
            <v>Buah</v>
          </cell>
          <cell r="E1171">
            <v>7640000</v>
          </cell>
        </row>
        <row r="1172">
          <cell r="B1172">
            <v>1046</v>
          </cell>
          <cell r="C1172" t="str">
            <v xml:space="preserve"> U-Ditch Uk. 200x200x120cm</v>
          </cell>
          <cell r="D1172" t="str">
            <v>Buah</v>
          </cell>
          <cell r="E1172">
            <v>8457000</v>
          </cell>
        </row>
        <row r="1173">
          <cell r="B1173">
            <v>1047</v>
          </cell>
          <cell r="C1173" t="str">
            <v xml:space="preserve"> Tutup U-Ditch Uk. 39x60x6cm (Tipe LD)</v>
          </cell>
          <cell r="D1173" t="str">
            <v>Buah</v>
          </cell>
          <cell r="E1173">
            <v>235200</v>
          </cell>
        </row>
        <row r="1174">
          <cell r="B1174">
            <v>1048</v>
          </cell>
          <cell r="C1174" t="str">
            <v xml:space="preserve"> Tutup U-Ditch Uk. 51x60x7cm (Tipe LD)</v>
          </cell>
          <cell r="D1174" t="str">
            <v>Buah</v>
          </cell>
          <cell r="E1174">
            <v>308400</v>
          </cell>
        </row>
        <row r="1175">
          <cell r="B1175">
            <v>1049</v>
          </cell>
          <cell r="C1175" t="str">
            <v xml:space="preserve"> Tutup U-Ditch Uk. 62x60x7.5cm (Tipe LD)</v>
          </cell>
          <cell r="D1175" t="str">
            <v>Buah</v>
          </cell>
          <cell r="E1175">
            <v>373200</v>
          </cell>
        </row>
        <row r="1176">
          <cell r="B1176">
            <v>1050</v>
          </cell>
          <cell r="C1176" t="str">
            <v xml:space="preserve"> Tutup U-Ditch Uk. 73x60x8cm (Tipe LD)</v>
          </cell>
          <cell r="D1176" t="str">
            <v>Buah</v>
          </cell>
          <cell r="E1176">
            <v>518400</v>
          </cell>
        </row>
        <row r="1177">
          <cell r="B1177">
            <v>1051</v>
          </cell>
          <cell r="C1177" t="str">
            <v xml:space="preserve"> Tutup U-Ditch Uk. 94x60x10cm (Tipe LD)</v>
          </cell>
          <cell r="D1177" t="str">
            <v>Buah</v>
          </cell>
          <cell r="E1177">
            <v>656400</v>
          </cell>
        </row>
        <row r="1178">
          <cell r="B1178">
            <v>1052</v>
          </cell>
          <cell r="C1178" t="str">
            <v xml:space="preserve"> Tutup U-Ditch Uk. 39x60x9cm (Tipe HD)</v>
          </cell>
          <cell r="D1178" t="str">
            <v>Buah</v>
          </cell>
          <cell r="E1178">
            <v>305760</v>
          </cell>
        </row>
        <row r="1179">
          <cell r="B1179">
            <v>1053</v>
          </cell>
          <cell r="C1179" t="str">
            <v xml:space="preserve"> Tutup U-Ditch Uk. 51x60x10cm (Tipe HD)</v>
          </cell>
          <cell r="D1179" t="str">
            <v>Buah</v>
          </cell>
          <cell r="E1179">
            <v>400920</v>
          </cell>
        </row>
        <row r="1180">
          <cell r="B1180">
            <v>1054</v>
          </cell>
          <cell r="C1180" t="str">
            <v xml:space="preserve"> Tutup U-Ditch Uk. 62x60x13cm (Tipe HD)</v>
          </cell>
          <cell r="D1180" t="str">
            <v>Buah</v>
          </cell>
          <cell r="E1180">
            <v>485160</v>
          </cell>
        </row>
        <row r="1181">
          <cell r="B1181">
            <v>1055</v>
          </cell>
          <cell r="C1181" t="str">
            <v xml:space="preserve"> Tutup U-Ditch Uk. 73x60x14cm (Tipe HD)</v>
          </cell>
          <cell r="D1181" t="str">
            <v>Buah</v>
          </cell>
          <cell r="E1181">
            <v>673920</v>
          </cell>
        </row>
        <row r="1182">
          <cell r="B1182">
            <v>1056</v>
          </cell>
          <cell r="C1182" t="str">
            <v xml:space="preserve"> Tutup U-Ditch Uk. 94x60x15cm (Tipe HD)</v>
          </cell>
          <cell r="D1182" t="str">
            <v>Buah</v>
          </cell>
          <cell r="E1182">
            <v>853320</v>
          </cell>
        </row>
        <row r="1183">
          <cell r="B1183">
            <v>1057</v>
          </cell>
          <cell r="C1183" t="str">
            <v xml:space="preserve"> Buis Beton 1/2 D 30 - 100cm</v>
          </cell>
          <cell r="D1183" t="str">
            <v>Buah</v>
          </cell>
          <cell r="E1183">
            <v>120882.35294117648</v>
          </cell>
        </row>
        <row r="1184">
          <cell r="B1184">
            <v>1058</v>
          </cell>
          <cell r="C1184" t="str">
            <v xml:space="preserve"> Buis Beton 1/2 D 40 - 100cm</v>
          </cell>
          <cell r="D1184" t="str">
            <v>Buah</v>
          </cell>
          <cell r="E1184">
            <v>180882.35294117648</v>
          </cell>
        </row>
        <row r="1185">
          <cell r="B1185">
            <v>1059</v>
          </cell>
          <cell r="C1185" t="str">
            <v xml:space="preserve"> Buis Beton 1/2 D 50 - 100cm</v>
          </cell>
          <cell r="D1185" t="str">
            <v>Buah</v>
          </cell>
          <cell r="E1185">
            <v>288529.4117647059</v>
          </cell>
        </row>
        <row r="1186">
          <cell r="B1186">
            <v>1060</v>
          </cell>
          <cell r="C1186" t="str">
            <v xml:space="preserve"> Buis Beton 1/2 D 60 - 100cm</v>
          </cell>
          <cell r="D1186" t="str">
            <v>Buah</v>
          </cell>
          <cell r="E1186">
            <v>417352.9411764706</v>
          </cell>
        </row>
        <row r="1187">
          <cell r="B1187">
            <v>1061</v>
          </cell>
          <cell r="C1187" t="str">
            <v xml:space="preserve"> Buis Beton 1/2 D 80 - 100cm</v>
          </cell>
          <cell r="D1187" t="str">
            <v>Buah</v>
          </cell>
          <cell r="E1187">
            <v>347647.0588235294</v>
          </cell>
        </row>
        <row r="1188">
          <cell r="B1188">
            <v>1062</v>
          </cell>
          <cell r="C1188" t="str">
            <v xml:space="preserve"> Buis Beton 1/2 D 100 - 100cm</v>
          </cell>
          <cell r="D1188" t="str">
            <v>Buah</v>
          </cell>
          <cell r="E1188">
            <v>397058.82352941175</v>
          </cell>
        </row>
        <row r="1189">
          <cell r="B1189">
            <v>1063</v>
          </cell>
          <cell r="C1189" t="str">
            <v xml:space="preserve"> Buis Beton D 30 - 100cm</v>
          </cell>
          <cell r="D1189" t="str">
            <v>Buah</v>
          </cell>
          <cell r="E1189">
            <v>205500</v>
          </cell>
        </row>
        <row r="1190">
          <cell r="B1190">
            <v>1064</v>
          </cell>
          <cell r="C1190" t="str">
            <v xml:space="preserve"> Buis Beton D 40 - 100cm</v>
          </cell>
          <cell r="D1190" t="str">
            <v>Buah</v>
          </cell>
          <cell r="E1190">
            <v>307500</v>
          </cell>
        </row>
        <row r="1191">
          <cell r="B1191">
            <v>1065</v>
          </cell>
          <cell r="C1191" t="str">
            <v xml:space="preserve"> Buis Beton D 50 - 100cm</v>
          </cell>
          <cell r="D1191" t="str">
            <v>Buah</v>
          </cell>
          <cell r="E1191">
            <v>490500</v>
          </cell>
        </row>
        <row r="1192">
          <cell r="B1192">
            <v>1066</v>
          </cell>
          <cell r="C1192" t="str">
            <v xml:space="preserve"> Buis Beton D 60 - 100cm</v>
          </cell>
          <cell r="D1192" t="str">
            <v>Buah</v>
          </cell>
          <cell r="E1192">
            <v>709500</v>
          </cell>
        </row>
        <row r="1193">
          <cell r="B1193">
            <v>1067</v>
          </cell>
          <cell r="C1193" t="str">
            <v xml:space="preserve"> Buis Beton D 80 - 100cm</v>
          </cell>
          <cell r="D1193" t="str">
            <v>Buah</v>
          </cell>
          <cell r="E1193">
            <v>591000</v>
          </cell>
        </row>
        <row r="1194">
          <cell r="B1194">
            <v>1068</v>
          </cell>
          <cell r="C1194" t="str">
            <v xml:space="preserve"> Buis Beton D 100 - 100cm</v>
          </cell>
          <cell r="D1194" t="str">
            <v>Buah</v>
          </cell>
          <cell r="E1194">
            <v>675000</v>
          </cell>
        </row>
        <row r="1195">
          <cell r="B1195">
            <v>1069</v>
          </cell>
          <cell r="C1195" t="str">
            <v xml:space="preserve"> Box Culvert Uk. 40x40x100cm</v>
          </cell>
          <cell r="D1195" t="str">
            <v>Buah</v>
          </cell>
          <cell r="E1195">
            <v>3735000</v>
          </cell>
        </row>
        <row r="1196">
          <cell r="B1196">
            <v>1070</v>
          </cell>
          <cell r="C1196" t="str">
            <v xml:space="preserve"> Box Culvert Uk. 50x50x100cm</v>
          </cell>
          <cell r="D1196" t="str">
            <v>Buah</v>
          </cell>
          <cell r="E1196">
            <v>3835000</v>
          </cell>
        </row>
        <row r="1197">
          <cell r="B1197">
            <v>1071</v>
          </cell>
          <cell r="C1197" t="str">
            <v xml:space="preserve"> Box Culvert Uk. 60x60x100cm</v>
          </cell>
          <cell r="D1197" t="str">
            <v>Buah</v>
          </cell>
          <cell r="E1197">
            <v>3985000</v>
          </cell>
        </row>
        <row r="1198">
          <cell r="B1198">
            <v>1072</v>
          </cell>
          <cell r="C1198" t="str">
            <v xml:space="preserve"> Box Culvert Uk. 80x80x100cm</v>
          </cell>
          <cell r="D1198" t="str">
            <v>Buah</v>
          </cell>
          <cell r="E1198">
            <v>3735000</v>
          </cell>
        </row>
        <row r="1199">
          <cell r="B1199">
            <v>1073</v>
          </cell>
          <cell r="C1199" t="str">
            <v xml:space="preserve"> Box Culvert Uk. 100x100x100cm</v>
          </cell>
          <cell r="D1199" t="str">
            <v>Buah</v>
          </cell>
          <cell r="E1199">
            <v>4390000</v>
          </cell>
        </row>
        <row r="1200">
          <cell r="B1200">
            <v>1074</v>
          </cell>
          <cell r="C1200" t="str">
            <v xml:space="preserve"> Box Culvert Uk. 150x150x100cm</v>
          </cell>
          <cell r="D1200" t="str">
            <v>Buah</v>
          </cell>
          <cell r="E1200">
            <v>8255000</v>
          </cell>
        </row>
        <row r="1201">
          <cell r="B1201">
            <v>1075</v>
          </cell>
          <cell r="C1201" t="str">
            <v xml:space="preserve"> Box Culvert Uk. 200x200x100cm</v>
          </cell>
          <cell r="D1201" t="str">
            <v>Buah</v>
          </cell>
          <cell r="E1201">
            <v>14533000</v>
          </cell>
        </row>
        <row r="1202">
          <cell r="B1202">
            <v>1076</v>
          </cell>
          <cell r="C1202" t="str">
            <v xml:space="preserve"> Box Culvert Uk. 300x300x100cm</v>
          </cell>
          <cell r="D1202" t="str">
            <v>Buah</v>
          </cell>
          <cell r="E1202">
            <v>20346200</v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9">
          <cell r="B1209" t="str">
            <v>No</v>
          </cell>
          <cell r="C1209" t="str">
            <v>Uraian</v>
          </cell>
          <cell r="D1209" t="str">
            <v>Satuan</v>
          </cell>
          <cell r="E1209" t="str">
            <v>Harga</v>
          </cell>
        </row>
        <row r="1210">
          <cell r="C1210" t="str">
            <v xml:space="preserve"> HARGA BAHAN PERPIPAAN DILUAR GEDUNG</v>
          </cell>
        </row>
        <row r="1211">
          <cell r="B1211">
            <v>1077</v>
          </cell>
          <cell r="C1211" t="str">
            <v xml:space="preserve"> Pipa PVC Ø 63mm</v>
          </cell>
          <cell r="D1211" t="str">
            <v>m1</v>
          </cell>
          <cell r="E1211">
            <v>43642.5</v>
          </cell>
        </row>
        <row r="1212">
          <cell r="B1212">
            <v>1078</v>
          </cell>
          <cell r="C1212" t="str">
            <v xml:space="preserve"> Pipa PVC Ø 90mm</v>
          </cell>
          <cell r="D1212" t="str">
            <v>m1</v>
          </cell>
          <cell r="E1212">
            <v>61462.500000000007</v>
          </cell>
        </row>
        <row r="1213">
          <cell r="B1213">
            <v>1079</v>
          </cell>
          <cell r="C1213" t="str">
            <v xml:space="preserve"> Pipa PVC Ø 110mm</v>
          </cell>
          <cell r="D1213" t="str">
            <v>m1</v>
          </cell>
          <cell r="E1213">
            <v>101832.50000000001</v>
          </cell>
        </row>
        <row r="1214">
          <cell r="B1214">
            <v>1080</v>
          </cell>
          <cell r="C1214" t="str">
            <v xml:space="preserve"> Pipa PVC Ø 150mm</v>
          </cell>
          <cell r="D1214" t="str">
            <v>m1</v>
          </cell>
          <cell r="E1214">
            <v>161287.5</v>
          </cell>
        </row>
        <row r="1215">
          <cell r="B1215">
            <v>1081</v>
          </cell>
          <cell r="C1215" t="str">
            <v xml:space="preserve"> Pipa PVC Ø 200mm</v>
          </cell>
          <cell r="D1215" t="str">
            <v>m1</v>
          </cell>
          <cell r="E1215">
            <v>226187.50000000003</v>
          </cell>
        </row>
        <row r="1216">
          <cell r="B1216">
            <v>1082</v>
          </cell>
          <cell r="C1216" t="str">
            <v xml:space="preserve"> Pipa PVC Ø 250mm</v>
          </cell>
          <cell r="D1216" t="str">
            <v>m1</v>
          </cell>
          <cell r="E1216">
            <v>379500.00000000006</v>
          </cell>
        </row>
        <row r="1217">
          <cell r="B1217">
            <v>1083</v>
          </cell>
          <cell r="C1217" t="str">
            <v xml:space="preserve"> Pipa PVC Ø 300mm</v>
          </cell>
          <cell r="D1217" t="str">
            <v>m1</v>
          </cell>
          <cell r="E1217">
            <v>586767.5</v>
          </cell>
        </row>
        <row r="1218">
          <cell r="B1218">
            <v>1084</v>
          </cell>
          <cell r="C1218" t="str">
            <v xml:space="preserve"> Pipa PVC Ø 400mm</v>
          </cell>
          <cell r="D1218" t="str">
            <v>m1</v>
          </cell>
          <cell r="E1218">
            <v>827337.50000000012</v>
          </cell>
        </row>
        <row r="1219">
          <cell r="B1219">
            <v>1085</v>
          </cell>
          <cell r="C1219" t="str">
            <v xml:space="preserve"> Pipa PVC Ø 450mm</v>
          </cell>
          <cell r="D1219" t="str">
            <v>m1</v>
          </cell>
          <cell r="E1219">
            <v>1155000</v>
          </cell>
        </row>
        <row r="1220">
          <cell r="B1220">
            <v>1086</v>
          </cell>
          <cell r="C1220" t="str">
            <v xml:space="preserve"> Pipa PVC Ø 500mm</v>
          </cell>
          <cell r="D1220" t="str">
            <v>m1</v>
          </cell>
          <cell r="E1220">
            <v>1622500.0000000002</v>
          </cell>
        </row>
        <row r="1221">
          <cell r="B1221">
            <v>1087</v>
          </cell>
          <cell r="C1221" t="str">
            <v xml:space="preserve"> Pipa PVC Ø 600mm</v>
          </cell>
          <cell r="D1221" t="str">
            <v>m1</v>
          </cell>
          <cell r="E1221">
            <v>1842500.0000000002</v>
          </cell>
        </row>
        <row r="1222">
          <cell r="B1222">
            <v>1088</v>
          </cell>
          <cell r="C1222" t="str">
            <v xml:space="preserve"> Pipa PVC Ø 800mm</v>
          </cell>
          <cell r="D1222" t="str">
            <v>m1</v>
          </cell>
          <cell r="E1222">
            <v>2395250.0000000005</v>
          </cell>
        </row>
        <row r="1223">
          <cell r="B1223">
            <v>1089</v>
          </cell>
          <cell r="C1223" t="str">
            <v xml:space="preserve"> Pipa PVC Ø 900mm</v>
          </cell>
          <cell r="D1223" t="str">
            <v>m1</v>
          </cell>
          <cell r="E1223">
            <v>3592875.0000000009</v>
          </cell>
        </row>
        <row r="1224">
          <cell r="B1224">
            <v>1090</v>
          </cell>
          <cell r="C1224" t="str">
            <v xml:space="preserve"> Pipa PVC Ø 1000mm</v>
          </cell>
          <cell r="D1224" t="str">
            <v>m1</v>
          </cell>
          <cell r="E1224">
            <v>5389312.5000000019</v>
          </cell>
        </row>
        <row r="1225">
          <cell r="B1225">
            <v>1091</v>
          </cell>
          <cell r="C1225" t="str">
            <v xml:space="preserve"> Pipa PVC Ø 1100mm</v>
          </cell>
          <cell r="D1225" t="str">
            <v>m1</v>
          </cell>
          <cell r="E1225">
            <v>8083968.7500000028</v>
          </cell>
        </row>
        <row r="1226">
          <cell r="B1226">
            <v>1092</v>
          </cell>
          <cell r="C1226" t="str">
            <v xml:space="preserve"> Pipa PVC Ø 1200mm</v>
          </cell>
          <cell r="D1226" t="str">
            <v>m1</v>
          </cell>
          <cell r="E1226">
            <v>12125953.125000004</v>
          </cell>
        </row>
        <row r="1227">
          <cell r="B1227">
            <v>1093</v>
          </cell>
          <cell r="C1227" t="str">
            <v xml:space="preserve"> Pipa Galvanis Ø 63mm</v>
          </cell>
          <cell r="D1227" t="str">
            <v>m1</v>
          </cell>
          <cell r="E1227">
            <v>264550</v>
          </cell>
        </row>
        <row r="1228">
          <cell r="B1228">
            <v>1094</v>
          </cell>
          <cell r="C1228" t="str">
            <v xml:space="preserve"> Pipa Galvanis Ø 100mm</v>
          </cell>
          <cell r="D1228" t="str">
            <v>m1</v>
          </cell>
          <cell r="E1228">
            <v>353925</v>
          </cell>
        </row>
        <row r="1229">
          <cell r="B1229">
            <v>1095</v>
          </cell>
          <cell r="C1229" t="str">
            <v xml:space="preserve"> Pipa Galvanis Ø 125mm</v>
          </cell>
          <cell r="D1229" t="str">
            <v>m1</v>
          </cell>
          <cell r="E1229">
            <v>512325.00000000006</v>
          </cell>
        </row>
        <row r="1230">
          <cell r="B1230">
            <v>1096</v>
          </cell>
          <cell r="C1230" t="str">
            <v xml:space="preserve"> Pipa Galvanis Ø 150mm</v>
          </cell>
          <cell r="D1230" t="str">
            <v>m1</v>
          </cell>
          <cell r="E1230">
            <v>666325</v>
          </cell>
        </row>
        <row r="1231">
          <cell r="B1231">
            <v>1097</v>
          </cell>
          <cell r="C1231" t="str">
            <v xml:space="preserve"> Pipa Galvanis Ø 200mm</v>
          </cell>
          <cell r="D1231" t="str">
            <v>m1</v>
          </cell>
          <cell r="E1231">
            <v>793375.00000000012</v>
          </cell>
        </row>
        <row r="1232">
          <cell r="B1232">
            <v>1098</v>
          </cell>
          <cell r="C1232" t="str">
            <v xml:space="preserve"> Pipa Galvanis Ø 250mm</v>
          </cell>
          <cell r="D1232" t="str">
            <v>m1</v>
          </cell>
          <cell r="E1232">
            <v>1452825.0000000002</v>
          </cell>
        </row>
        <row r="1233">
          <cell r="B1233">
            <v>1099</v>
          </cell>
          <cell r="C1233" t="str">
            <v xml:space="preserve"> Pipa Galvanis Ø 300mm</v>
          </cell>
          <cell r="D1233" t="str">
            <v>m1</v>
          </cell>
          <cell r="E1233">
            <v>2112825</v>
          </cell>
        </row>
        <row r="1234">
          <cell r="B1234">
            <v>1100</v>
          </cell>
          <cell r="C1234" t="str">
            <v xml:space="preserve"> Pipa Galvanis Ø 400mm</v>
          </cell>
          <cell r="D1234" t="str">
            <v>m1</v>
          </cell>
          <cell r="E1234">
            <v>2827825</v>
          </cell>
        </row>
        <row r="1235">
          <cell r="B1235">
            <v>1101</v>
          </cell>
          <cell r="C1235" t="str">
            <v xml:space="preserve"> Pipa Galvanis Ø 450mm</v>
          </cell>
          <cell r="D1235" t="str">
            <v>m1</v>
          </cell>
          <cell r="E1235">
            <v>3597825.0000000005</v>
          </cell>
        </row>
        <row r="1236">
          <cell r="B1236">
            <v>1102</v>
          </cell>
          <cell r="C1236" t="str">
            <v xml:space="preserve"> Pipa Galvanis Ø 500mm</v>
          </cell>
          <cell r="D1236" t="str">
            <v>m1</v>
          </cell>
          <cell r="E1236">
            <v>4422825</v>
          </cell>
        </row>
        <row r="1237">
          <cell r="B1237">
            <v>1103</v>
          </cell>
          <cell r="C1237" t="str">
            <v xml:space="preserve"> Pipa Galvanis Ø 600mm</v>
          </cell>
          <cell r="D1237" t="str">
            <v>m1</v>
          </cell>
          <cell r="E1237">
            <v>5749672.5</v>
          </cell>
        </row>
        <row r="1238">
          <cell r="B1238">
            <v>1104</v>
          </cell>
          <cell r="C1238" t="str">
            <v xml:space="preserve"> Pipa Galvanis Ø 800mm</v>
          </cell>
          <cell r="D1238" t="str">
            <v>m1</v>
          </cell>
          <cell r="E1238">
            <v>7474574.25</v>
          </cell>
        </row>
        <row r="1239">
          <cell r="B1239">
            <v>1105</v>
          </cell>
          <cell r="C1239" t="str">
            <v xml:space="preserve"> Pipa Galvanis Ø 900mm</v>
          </cell>
          <cell r="D1239" t="str">
            <v>m1</v>
          </cell>
          <cell r="E1239">
            <v>9716946.5250000004</v>
          </cell>
        </row>
        <row r="1240">
          <cell r="B1240">
            <v>1106</v>
          </cell>
          <cell r="C1240" t="str">
            <v xml:space="preserve"> Pipa Galvanis Ø 1000mm</v>
          </cell>
          <cell r="D1240" t="str">
            <v>m1</v>
          </cell>
          <cell r="E1240">
            <v>12632030.482500002</v>
          </cell>
        </row>
        <row r="1241">
          <cell r="B1241">
            <v>1107</v>
          </cell>
          <cell r="C1241" t="str">
            <v xml:space="preserve"> Pipa Galvanis Ø 1100mm</v>
          </cell>
          <cell r="D1241" t="str">
            <v>m1</v>
          </cell>
          <cell r="E1241">
            <v>16421639.627250003</v>
          </cell>
        </row>
        <row r="1242">
          <cell r="B1242">
            <v>1108</v>
          </cell>
          <cell r="C1242" t="str">
            <v xml:space="preserve"> Pipa Galvanis Ø 1200mm</v>
          </cell>
          <cell r="D1242" t="str">
            <v>m1</v>
          </cell>
          <cell r="E1242">
            <v>21348131.515425004</v>
          </cell>
        </row>
        <row r="1243">
          <cell r="B1243">
            <v>1109</v>
          </cell>
          <cell r="C1243" t="str">
            <v xml:space="preserve"> Pipa HDPE Ø 63mm</v>
          </cell>
          <cell r="D1243" t="str">
            <v>m1</v>
          </cell>
          <cell r="E1243">
            <v>56900</v>
          </cell>
        </row>
        <row r="1244">
          <cell r="B1244">
            <v>1110</v>
          </cell>
          <cell r="C1244" t="str">
            <v xml:space="preserve"> Pipa HDPE Ø 100mm</v>
          </cell>
          <cell r="D1244" t="str">
            <v>m1</v>
          </cell>
          <cell r="E1244">
            <v>172200</v>
          </cell>
        </row>
        <row r="1245">
          <cell r="B1245">
            <v>1111</v>
          </cell>
          <cell r="C1245" t="str">
            <v xml:space="preserve"> Pipa HDPE Ø 125mm</v>
          </cell>
          <cell r="D1245" t="str">
            <v>m1</v>
          </cell>
          <cell r="E1245">
            <v>219700</v>
          </cell>
        </row>
        <row r="1246">
          <cell r="B1246">
            <v>1112</v>
          </cell>
          <cell r="C1246" t="str">
            <v xml:space="preserve"> Pipa HDPE Ø 150mm</v>
          </cell>
          <cell r="D1246" t="str">
            <v>m1</v>
          </cell>
          <cell r="E1246">
            <v>359600</v>
          </cell>
        </row>
        <row r="1247">
          <cell r="B1247">
            <v>1113</v>
          </cell>
          <cell r="C1247" t="str">
            <v xml:space="preserve"> Pipa HDPE Ø 200mm</v>
          </cell>
          <cell r="D1247" t="str">
            <v>m1</v>
          </cell>
          <cell r="E1247">
            <v>561000</v>
          </cell>
        </row>
        <row r="1248">
          <cell r="B1248">
            <v>1114</v>
          </cell>
          <cell r="C1248" t="str">
            <v xml:space="preserve"> Pipa HDPE Ø 250mm</v>
          </cell>
          <cell r="D1248" t="str">
            <v>m1</v>
          </cell>
          <cell r="E1248">
            <v>872300</v>
          </cell>
        </row>
        <row r="1249">
          <cell r="B1249">
            <v>1115</v>
          </cell>
          <cell r="C1249" t="str">
            <v xml:space="preserve"> Pipa HDPE Ø 300mm</v>
          </cell>
          <cell r="D1249" t="str">
            <v>m1</v>
          </cell>
          <cell r="E1249">
            <v>1387300</v>
          </cell>
        </row>
        <row r="1250">
          <cell r="B1250">
            <v>1116</v>
          </cell>
          <cell r="C1250" t="str">
            <v xml:space="preserve"> Pipa HDPE Ø 400mm</v>
          </cell>
          <cell r="D1250" t="str">
            <v>m1</v>
          </cell>
          <cell r="E1250">
            <v>2231100</v>
          </cell>
        </row>
        <row r="1251">
          <cell r="B1251">
            <v>1117</v>
          </cell>
          <cell r="C1251" t="str">
            <v xml:space="preserve"> Pipa HDPE Ø 450mm</v>
          </cell>
          <cell r="D1251" t="str">
            <v>m1</v>
          </cell>
          <cell r="E1251">
            <v>3031100</v>
          </cell>
        </row>
        <row r="1252">
          <cell r="B1252">
            <v>1118</v>
          </cell>
          <cell r="C1252" t="str">
            <v xml:space="preserve"> Pipa HDPE Ø 500mm</v>
          </cell>
          <cell r="D1252" t="str">
            <v>m1</v>
          </cell>
          <cell r="E1252">
            <v>4031100</v>
          </cell>
        </row>
        <row r="1253">
          <cell r="B1253">
            <v>1119</v>
          </cell>
          <cell r="C1253" t="str">
            <v xml:space="preserve"> Pipa HDPE Ø 600mm</v>
          </cell>
          <cell r="D1253" t="str">
            <v>m1</v>
          </cell>
          <cell r="E1253">
            <v>5231100</v>
          </cell>
        </row>
        <row r="1254">
          <cell r="B1254">
            <v>1120</v>
          </cell>
          <cell r="C1254" t="str">
            <v xml:space="preserve"> Pipa HDPE Ø 800mm</v>
          </cell>
          <cell r="D1254" t="str">
            <v>m1</v>
          </cell>
          <cell r="E1254">
            <v>6631100</v>
          </cell>
        </row>
        <row r="1255">
          <cell r="B1255">
            <v>1121</v>
          </cell>
          <cell r="C1255" t="str">
            <v xml:space="preserve"> Pipa HDPE Ø 900mm</v>
          </cell>
          <cell r="D1255" t="str">
            <v>m1</v>
          </cell>
          <cell r="E1255">
            <v>8431100</v>
          </cell>
        </row>
        <row r="1256">
          <cell r="B1256">
            <v>1122</v>
          </cell>
          <cell r="C1256" t="str">
            <v xml:space="preserve"> Pipa HDPE Ø 1000mm</v>
          </cell>
          <cell r="D1256" t="str">
            <v>m1</v>
          </cell>
          <cell r="E1256">
            <v>10431100</v>
          </cell>
        </row>
        <row r="1257">
          <cell r="B1257">
            <v>1123</v>
          </cell>
          <cell r="C1257" t="str">
            <v xml:space="preserve"> Pipa HDPE Ø 1100mm</v>
          </cell>
          <cell r="D1257" t="str">
            <v>m1</v>
          </cell>
          <cell r="E1257">
            <v>12631100</v>
          </cell>
        </row>
        <row r="1258">
          <cell r="B1258">
            <v>1124</v>
          </cell>
          <cell r="C1258" t="str">
            <v xml:space="preserve"> Pipa HDPE Ø 1200mm</v>
          </cell>
          <cell r="D1258" t="str">
            <v>m1</v>
          </cell>
          <cell r="E1258">
            <v>15031100</v>
          </cell>
        </row>
        <row r="1259">
          <cell r="B1259">
            <v>1125</v>
          </cell>
          <cell r="C1259" t="str">
            <v xml:space="preserve"> Pipa DCI Ø 100mm</v>
          </cell>
          <cell r="D1259" t="str">
            <v>m1</v>
          </cell>
          <cell r="E1259">
            <v>1532500</v>
          </cell>
        </row>
        <row r="1260">
          <cell r="B1260">
            <v>1126</v>
          </cell>
          <cell r="C1260" t="str">
            <v xml:space="preserve"> Pipa DCI Ø 125mm</v>
          </cell>
          <cell r="D1260" t="str">
            <v>m1</v>
          </cell>
          <cell r="E1260">
            <v>1850000</v>
          </cell>
        </row>
        <row r="1261">
          <cell r="B1261">
            <v>1127</v>
          </cell>
          <cell r="C1261" t="str">
            <v xml:space="preserve"> Pipa DCI Ø 150mm</v>
          </cell>
          <cell r="D1261" t="str">
            <v>m1</v>
          </cell>
          <cell r="E1261">
            <v>2337500</v>
          </cell>
        </row>
        <row r="1262">
          <cell r="B1262">
            <v>1128</v>
          </cell>
          <cell r="C1262" t="str">
            <v xml:space="preserve"> Pipa DCI Ø 200mm</v>
          </cell>
          <cell r="D1262" t="str">
            <v>m1</v>
          </cell>
          <cell r="E1262">
            <v>2811500</v>
          </cell>
        </row>
        <row r="1263">
          <cell r="B1263">
            <v>1129</v>
          </cell>
          <cell r="C1263" t="str">
            <v xml:space="preserve"> Pipa DCI Ø 250mm</v>
          </cell>
          <cell r="D1263" t="str">
            <v>m1</v>
          </cell>
          <cell r="E1263">
            <v>3175000</v>
          </cell>
        </row>
        <row r="1264">
          <cell r="B1264">
            <v>1130</v>
          </cell>
          <cell r="C1264" t="str">
            <v xml:space="preserve"> Pipa DCI Ø 300mm</v>
          </cell>
          <cell r="D1264" t="str">
            <v>m1</v>
          </cell>
          <cell r="E1264">
            <v>3725000</v>
          </cell>
        </row>
        <row r="1265">
          <cell r="B1265">
            <v>1131</v>
          </cell>
          <cell r="C1265" t="str">
            <v xml:space="preserve"> Pipa DCI Ø 400mm</v>
          </cell>
          <cell r="D1265" t="str">
            <v>m1</v>
          </cell>
          <cell r="E1265">
            <v>4275000</v>
          </cell>
        </row>
        <row r="1266">
          <cell r="B1266">
            <v>1132</v>
          </cell>
          <cell r="C1266" t="str">
            <v xml:space="preserve"> Pipa DCI Ø 450mm</v>
          </cell>
          <cell r="D1266" t="str">
            <v>m1</v>
          </cell>
          <cell r="E1266">
            <v>4825000</v>
          </cell>
        </row>
        <row r="1267">
          <cell r="B1267">
            <v>1133</v>
          </cell>
          <cell r="C1267" t="str">
            <v xml:space="preserve"> Pipa DCI Ø 500mm</v>
          </cell>
          <cell r="D1267" t="str">
            <v>m1</v>
          </cell>
          <cell r="E1267">
            <v>5375000</v>
          </cell>
        </row>
        <row r="1268">
          <cell r="B1268">
            <v>1134</v>
          </cell>
          <cell r="C1268" t="str">
            <v xml:space="preserve"> Pipa DCI Ø 600mm</v>
          </cell>
          <cell r="D1268" t="str">
            <v>m1</v>
          </cell>
          <cell r="E1268">
            <v>5925000</v>
          </cell>
        </row>
        <row r="1269">
          <cell r="B1269">
            <v>1135</v>
          </cell>
          <cell r="C1269" t="str">
            <v xml:space="preserve"> Pipa DCI Ø 800mm</v>
          </cell>
          <cell r="D1269" t="str">
            <v>m1</v>
          </cell>
          <cell r="E1269">
            <v>6475000</v>
          </cell>
        </row>
        <row r="1270">
          <cell r="B1270">
            <v>1136</v>
          </cell>
          <cell r="C1270" t="str">
            <v xml:space="preserve"> Pipa DCI Ø 900mm</v>
          </cell>
          <cell r="D1270" t="str">
            <v>m1</v>
          </cell>
          <cell r="E1270">
            <v>7025000</v>
          </cell>
        </row>
        <row r="1271">
          <cell r="B1271">
            <v>1137</v>
          </cell>
          <cell r="C1271" t="str">
            <v xml:space="preserve"> Pipa DCI Ø 1000mm</v>
          </cell>
          <cell r="D1271" t="str">
            <v>m1</v>
          </cell>
          <cell r="E1271">
            <v>7575000</v>
          </cell>
        </row>
        <row r="1272">
          <cell r="B1272">
            <v>1138</v>
          </cell>
          <cell r="C1272" t="str">
            <v xml:space="preserve"> Pipa DCI Ø 1100mm</v>
          </cell>
          <cell r="D1272" t="str">
            <v>m1</v>
          </cell>
          <cell r="E1272">
            <v>8125000</v>
          </cell>
        </row>
        <row r="1273">
          <cell r="B1273">
            <v>1139</v>
          </cell>
          <cell r="C1273" t="str">
            <v xml:space="preserve"> Pipa DCI Ø 1200mm</v>
          </cell>
          <cell r="D1273" t="str">
            <v>m1</v>
          </cell>
          <cell r="E1273">
            <v>8675000</v>
          </cell>
        </row>
        <row r="1274">
          <cell r="B1274">
            <v>1140</v>
          </cell>
          <cell r="C1274" t="str">
            <v xml:space="preserve"> Pipa Baja Karbon Ø 63mm</v>
          </cell>
          <cell r="D1274" t="str">
            <v>m1</v>
          </cell>
          <cell r="E1274">
            <v>622916.66666666663</v>
          </cell>
        </row>
        <row r="1275">
          <cell r="B1275">
            <v>1141</v>
          </cell>
          <cell r="C1275" t="str">
            <v xml:space="preserve"> Pipa Baja Karbon Ø 100mm</v>
          </cell>
          <cell r="D1275" t="str">
            <v>m1</v>
          </cell>
          <cell r="E1275">
            <v>327983.33333333337</v>
          </cell>
        </row>
        <row r="1276">
          <cell r="B1276">
            <v>1142</v>
          </cell>
          <cell r="C1276" t="str">
            <v xml:space="preserve"> Pipa Baja Karbon Ø 125mm</v>
          </cell>
          <cell r="D1276" t="str">
            <v>m1</v>
          </cell>
          <cell r="E1276">
            <v>466216.66666666669</v>
          </cell>
        </row>
        <row r="1277">
          <cell r="B1277">
            <v>1143</v>
          </cell>
          <cell r="C1277" t="str">
            <v xml:space="preserve"> Pipa Baja Karbon Ø 150mm</v>
          </cell>
          <cell r="D1277" t="str">
            <v>m1</v>
          </cell>
          <cell r="E1277">
            <v>630850.00000000012</v>
          </cell>
        </row>
        <row r="1278">
          <cell r="B1278">
            <v>1144</v>
          </cell>
          <cell r="C1278" t="str">
            <v xml:space="preserve"> Pipa Baja Karbon Ø 200mm</v>
          </cell>
          <cell r="D1278" t="str">
            <v>m1</v>
          </cell>
          <cell r="E1278">
            <v>815466.66666666663</v>
          </cell>
        </row>
        <row r="1279">
          <cell r="B1279">
            <v>1145</v>
          </cell>
          <cell r="C1279" t="str">
            <v xml:space="preserve"> Pipa Baja Karbon Ø 250mm</v>
          </cell>
          <cell r="D1279" t="str">
            <v>m1</v>
          </cell>
          <cell r="E1279">
            <v>1249783.3333333335</v>
          </cell>
        </row>
        <row r="1280">
          <cell r="B1280">
            <v>1146</v>
          </cell>
          <cell r="C1280" t="str">
            <v xml:space="preserve"> Pipa Baja Karbon Ø 300mm</v>
          </cell>
          <cell r="D1280" t="str">
            <v>m1</v>
          </cell>
          <cell r="E1280">
            <v>1726450</v>
          </cell>
        </row>
        <row r="1281">
          <cell r="B1281">
            <v>1147</v>
          </cell>
          <cell r="C1281" t="str">
            <v xml:space="preserve"> Pipa Baja Karbon Ø 400mm</v>
          </cell>
          <cell r="D1281" t="str">
            <v>m1</v>
          </cell>
          <cell r="E1281">
            <v>2239783.3333333335</v>
          </cell>
        </row>
        <row r="1282">
          <cell r="B1282">
            <v>1148</v>
          </cell>
          <cell r="C1282" t="str">
            <v xml:space="preserve"> Pipa Baja Karbon Ø 450mm</v>
          </cell>
          <cell r="D1282" t="str">
            <v>m1</v>
          </cell>
          <cell r="E1282">
            <v>2789783.3333333335</v>
          </cell>
        </row>
        <row r="1283">
          <cell r="B1283">
            <v>1149</v>
          </cell>
          <cell r="C1283" t="str">
            <v xml:space="preserve"> Pipa Baja Karbon Ø 500mm</v>
          </cell>
          <cell r="D1283" t="str">
            <v>m1</v>
          </cell>
          <cell r="E1283">
            <v>3376450</v>
          </cell>
        </row>
        <row r="1284">
          <cell r="B1284">
            <v>1150</v>
          </cell>
          <cell r="C1284" t="str">
            <v xml:space="preserve"> Pipa Baja Karbon Ø 600mm</v>
          </cell>
          <cell r="D1284" t="str">
            <v>m1</v>
          </cell>
          <cell r="E1284">
            <v>4389385</v>
          </cell>
        </row>
        <row r="1285">
          <cell r="B1285">
            <v>1151</v>
          </cell>
          <cell r="C1285" t="str">
            <v xml:space="preserve"> Pipa Baja Karbon Ø 800mm</v>
          </cell>
          <cell r="D1285" t="str">
            <v>m1</v>
          </cell>
          <cell r="E1285">
            <v>5706200.5</v>
          </cell>
        </row>
        <row r="1286">
          <cell r="B1286">
            <v>1152</v>
          </cell>
          <cell r="C1286" t="str">
            <v xml:space="preserve"> Pipa Baja Karbon Ø 900mm</v>
          </cell>
          <cell r="D1286" t="str">
            <v>m1</v>
          </cell>
          <cell r="E1286">
            <v>7418060.6499999994</v>
          </cell>
        </row>
        <row r="1287">
          <cell r="B1287">
            <v>1153</v>
          </cell>
          <cell r="C1287" t="str">
            <v xml:space="preserve"> Pipa Baja Karbon Ø 1000mm</v>
          </cell>
          <cell r="D1287" t="str">
            <v>m1</v>
          </cell>
          <cell r="E1287">
            <v>9643478.8450000007</v>
          </cell>
        </row>
        <row r="1288">
          <cell r="B1288">
            <v>1154</v>
          </cell>
          <cell r="C1288" t="str">
            <v xml:space="preserve"> Pipa Baja Karbon Ø 1100mm</v>
          </cell>
          <cell r="D1288" t="str">
            <v>m1</v>
          </cell>
          <cell r="E1288">
            <v>12536522.498499999</v>
          </cell>
        </row>
        <row r="1289">
          <cell r="B1289">
            <v>1155</v>
          </cell>
          <cell r="C1289" t="str">
            <v xml:space="preserve"> Pipa Baja Karbon Ø 1200mm</v>
          </cell>
          <cell r="D1289" t="str">
            <v>m1</v>
          </cell>
          <cell r="E1289">
            <v>16297479.248049999</v>
          </cell>
        </row>
        <row r="1290">
          <cell r="B1290">
            <v>1156</v>
          </cell>
          <cell r="C1290" t="str">
            <v xml:space="preserve"> Pipa Tanah Dia. 15 - 20cm</v>
          </cell>
          <cell r="D1290" t="str">
            <v>Buah</v>
          </cell>
          <cell r="E1290">
            <v>226187.50000000003</v>
          </cell>
        </row>
        <row r="1291">
          <cell r="B1291">
            <v>1157</v>
          </cell>
          <cell r="C1291" t="str">
            <v xml:space="preserve"> Pipa Tanah Dia. 30 - 100cm</v>
          </cell>
          <cell r="D1291" t="str">
            <v>Buah</v>
          </cell>
          <cell r="E1291">
            <v>5389312.5000000019</v>
          </cell>
        </row>
        <row r="1292">
          <cell r="B1292">
            <v>1158</v>
          </cell>
          <cell r="C1292" t="str">
            <v xml:space="preserve"> Valve Ø 150mm</v>
          </cell>
          <cell r="D1292" t="str">
            <v>Buah</v>
          </cell>
          <cell r="E1292">
            <v>2772000</v>
          </cell>
        </row>
        <row r="1293">
          <cell r="B1293">
            <v>1159</v>
          </cell>
          <cell r="C1293" t="str">
            <v xml:space="preserve"> Valve Ø 200mm</v>
          </cell>
          <cell r="D1293" t="str">
            <v>Buah</v>
          </cell>
          <cell r="E1293">
            <v>4312000</v>
          </cell>
        </row>
        <row r="1294">
          <cell r="B1294">
            <v>1160</v>
          </cell>
          <cell r="C1294" t="str">
            <v xml:space="preserve"> Valve Ø 250mm</v>
          </cell>
          <cell r="D1294" t="str">
            <v>Buah</v>
          </cell>
          <cell r="E1294">
            <v>5912000</v>
          </cell>
        </row>
        <row r="1295">
          <cell r="B1295">
            <v>1161</v>
          </cell>
          <cell r="C1295" t="str">
            <v xml:space="preserve"> Valve Ø 300mm</v>
          </cell>
          <cell r="D1295" t="str">
            <v>Buah</v>
          </cell>
          <cell r="E1295">
            <v>7512000</v>
          </cell>
        </row>
        <row r="1296">
          <cell r="B1296">
            <v>1162</v>
          </cell>
          <cell r="C1296" t="str">
            <v xml:space="preserve"> Valve Ø 400mm</v>
          </cell>
          <cell r="D1296" t="str">
            <v>Buah</v>
          </cell>
          <cell r="E1296">
            <v>9112000</v>
          </cell>
        </row>
        <row r="1297">
          <cell r="B1297">
            <v>1163</v>
          </cell>
          <cell r="C1297" t="str">
            <v xml:space="preserve"> Valve Ø 450mm</v>
          </cell>
          <cell r="D1297" t="str">
            <v>Buah</v>
          </cell>
          <cell r="E1297">
            <v>10712000</v>
          </cell>
        </row>
        <row r="1298">
          <cell r="B1298">
            <v>1164</v>
          </cell>
          <cell r="C1298" t="str">
            <v xml:space="preserve"> Valve Ø 500mm</v>
          </cell>
          <cell r="D1298" t="str">
            <v>Buah</v>
          </cell>
          <cell r="E1298">
            <v>12312000</v>
          </cell>
        </row>
        <row r="1299">
          <cell r="B1299">
            <v>1165</v>
          </cell>
          <cell r="C1299" t="str">
            <v xml:space="preserve"> Valve Ø 600mm</v>
          </cell>
          <cell r="D1299" t="str">
            <v>Buah</v>
          </cell>
          <cell r="E1299">
            <v>13912000</v>
          </cell>
        </row>
        <row r="1300">
          <cell r="B1300">
            <v>1166</v>
          </cell>
          <cell r="C1300" t="str">
            <v xml:space="preserve"> Valve Ø 700mm</v>
          </cell>
          <cell r="D1300" t="str">
            <v>Buah</v>
          </cell>
          <cell r="E1300">
            <v>15512000</v>
          </cell>
        </row>
        <row r="1301">
          <cell r="B1301">
            <v>1167</v>
          </cell>
          <cell r="C1301" t="str">
            <v xml:space="preserve"> Valve Ø 800mm</v>
          </cell>
          <cell r="D1301" t="str">
            <v>Buah</v>
          </cell>
          <cell r="E1301">
            <v>17112000</v>
          </cell>
        </row>
        <row r="1302">
          <cell r="B1302">
            <v>1168</v>
          </cell>
          <cell r="C1302" t="str">
            <v xml:space="preserve"> Valve Ø 900mm</v>
          </cell>
          <cell r="D1302" t="str">
            <v>Buah</v>
          </cell>
          <cell r="E1302">
            <v>18712000</v>
          </cell>
        </row>
        <row r="1303">
          <cell r="B1303">
            <v>1169</v>
          </cell>
          <cell r="C1303" t="str">
            <v xml:space="preserve"> Valve Ø 1000mm</v>
          </cell>
          <cell r="D1303" t="str">
            <v>Buah</v>
          </cell>
          <cell r="E1303">
            <v>20312000</v>
          </cell>
        </row>
        <row r="1304">
          <cell r="B1304">
            <v>1170</v>
          </cell>
          <cell r="C1304" t="str">
            <v xml:space="preserve"> Valve Ø 1100mm</v>
          </cell>
          <cell r="D1304" t="str">
            <v>Buah</v>
          </cell>
          <cell r="E1304">
            <v>21912000</v>
          </cell>
        </row>
        <row r="1305">
          <cell r="B1305">
            <v>1171</v>
          </cell>
          <cell r="C1305" t="str">
            <v xml:space="preserve"> Valve Ø 1200mm</v>
          </cell>
          <cell r="D1305" t="str">
            <v>Buah</v>
          </cell>
          <cell r="E1305">
            <v>23512000</v>
          </cell>
        </row>
        <row r="1306">
          <cell r="B1306">
            <v>1172</v>
          </cell>
          <cell r="C1306" t="str">
            <v xml:space="preserve"> Tee Ø 150mm</v>
          </cell>
          <cell r="D1306" t="str">
            <v>Buah</v>
          </cell>
          <cell r="E1306">
            <v>280500</v>
          </cell>
        </row>
        <row r="1307">
          <cell r="B1307">
            <v>1173</v>
          </cell>
          <cell r="C1307" t="str">
            <v xml:space="preserve"> Tee Ø 200mm</v>
          </cell>
          <cell r="D1307" t="str">
            <v>Buah</v>
          </cell>
          <cell r="E1307">
            <v>364650.00000000006</v>
          </cell>
        </row>
        <row r="1308">
          <cell r="B1308">
            <v>1174</v>
          </cell>
          <cell r="C1308" t="str">
            <v xml:space="preserve"> Tee Ø 250mm</v>
          </cell>
          <cell r="D1308" t="str">
            <v>Buah</v>
          </cell>
          <cell r="E1308">
            <v>474045.00000000006</v>
          </cell>
        </row>
        <row r="1309">
          <cell r="B1309">
            <v>1175</v>
          </cell>
          <cell r="C1309" t="str">
            <v xml:space="preserve"> Tee Ø 450mm</v>
          </cell>
          <cell r="D1309" t="str">
            <v>Buah</v>
          </cell>
          <cell r="E1309">
            <v>616258.5</v>
          </cell>
        </row>
        <row r="1310">
          <cell r="B1310">
            <v>1176</v>
          </cell>
          <cell r="C1310" t="str">
            <v xml:space="preserve"> Tee Ø 500mm</v>
          </cell>
          <cell r="D1310" t="str">
            <v>Buah</v>
          </cell>
          <cell r="E1310">
            <v>801136.05</v>
          </cell>
        </row>
        <row r="1311">
          <cell r="B1311">
            <v>1177</v>
          </cell>
          <cell r="C1311" t="str">
            <v xml:space="preserve"> Tee Ø 600mm</v>
          </cell>
          <cell r="D1311" t="str">
            <v>Buah</v>
          </cell>
          <cell r="E1311">
            <v>1041476.8650000001</v>
          </cell>
        </row>
        <row r="1312">
          <cell r="B1312">
            <v>1178</v>
          </cell>
          <cell r="C1312" t="str">
            <v xml:space="preserve"> Tee Ø 700mm</v>
          </cell>
          <cell r="D1312" t="str">
            <v>Buah</v>
          </cell>
          <cell r="E1312">
            <v>1353919.9245000002</v>
          </cell>
        </row>
        <row r="1313">
          <cell r="B1313">
            <v>1179</v>
          </cell>
          <cell r="C1313" t="str">
            <v xml:space="preserve"> Tee Ø 800mm</v>
          </cell>
          <cell r="D1313" t="str">
            <v>Buah</v>
          </cell>
          <cell r="E1313">
            <v>1760095.9018500005</v>
          </cell>
        </row>
        <row r="1314">
          <cell r="B1314">
            <v>1180</v>
          </cell>
          <cell r="C1314" t="str">
            <v xml:space="preserve"> Tee Ø 900mm</v>
          </cell>
          <cell r="D1314" t="str">
            <v>Buah</v>
          </cell>
          <cell r="E1314">
            <v>2288124.6724050008</v>
          </cell>
        </row>
        <row r="1315">
          <cell r="B1315">
            <v>1181</v>
          </cell>
          <cell r="C1315" t="str">
            <v xml:space="preserve"> Tee Ø 1000mm</v>
          </cell>
          <cell r="D1315" t="str">
            <v>Buah</v>
          </cell>
          <cell r="E1315">
            <v>2974562.0741265006</v>
          </cell>
        </row>
        <row r="1316">
          <cell r="B1316">
            <v>1182</v>
          </cell>
          <cell r="C1316" t="str">
            <v xml:space="preserve"> Tee Ø 1100mm</v>
          </cell>
          <cell r="D1316" t="str">
            <v>Buah</v>
          </cell>
          <cell r="E1316">
            <v>3866930.6963644512</v>
          </cell>
        </row>
        <row r="1317">
          <cell r="B1317">
            <v>1183</v>
          </cell>
          <cell r="C1317" t="str">
            <v xml:space="preserve"> Tee Ø 1200mm</v>
          </cell>
          <cell r="D1317" t="str">
            <v>Buah</v>
          </cell>
          <cell r="E1317">
            <v>5027009.9052737877</v>
          </cell>
        </row>
        <row r="1318">
          <cell r="B1318" t="str">
            <v/>
          </cell>
        </row>
        <row r="1319">
          <cell r="B1319" t="str">
            <v/>
          </cell>
        </row>
        <row r="1323">
          <cell r="B1323" t="str">
            <v>No</v>
          </cell>
          <cell r="C1323" t="str">
            <v>Uraian</v>
          </cell>
          <cell r="D1323" t="str">
            <v>Satuan</v>
          </cell>
          <cell r="E1323" t="str">
            <v>Harga</v>
          </cell>
        </row>
        <row r="1324">
          <cell r="C1324" t="str">
            <v xml:space="preserve"> HARGA BAHAN MEKANIKAL &amp; PLUMBING</v>
          </cell>
        </row>
        <row r="1325">
          <cell r="B1325">
            <v>1184</v>
          </cell>
          <cell r="C1325" t="str">
            <v xml:space="preserve"> Bak Air Fibreglass 0.3 m3</v>
          </cell>
          <cell r="D1325" t="str">
            <v>Unit</v>
          </cell>
          <cell r="E1325">
            <v>358400</v>
          </cell>
        </row>
        <row r="1326">
          <cell r="B1326">
            <v>1185</v>
          </cell>
          <cell r="C1326" t="str">
            <v xml:space="preserve"> Bak Air Fibreglass 1 m3</v>
          </cell>
          <cell r="D1326" t="str">
            <v>Unit</v>
          </cell>
          <cell r="E1326">
            <v>1016600</v>
          </cell>
        </row>
        <row r="1327">
          <cell r="B1327">
            <v>1186</v>
          </cell>
          <cell r="C1327" t="str">
            <v xml:space="preserve"> Bak Cuci Piring Stainless Steel</v>
          </cell>
          <cell r="D1327" t="str">
            <v>Unit</v>
          </cell>
          <cell r="E1327">
            <v>1200000</v>
          </cell>
        </row>
        <row r="1328">
          <cell r="B1328">
            <v>1187</v>
          </cell>
          <cell r="C1328" t="str">
            <v xml:space="preserve"> Bak Cuci Piring Teraso</v>
          </cell>
          <cell r="D1328" t="str">
            <v>Unit</v>
          </cell>
          <cell r="E1328">
            <v>1312500</v>
          </cell>
        </row>
        <row r="1329">
          <cell r="B1329">
            <v>1188</v>
          </cell>
          <cell r="C1329" t="str">
            <v xml:space="preserve"> Bak Teraso</v>
          </cell>
          <cell r="D1329" t="str">
            <v>Unit</v>
          </cell>
          <cell r="E1329">
            <v>2200000</v>
          </cell>
        </row>
        <row r="1330">
          <cell r="B1330">
            <v>1189</v>
          </cell>
          <cell r="C1330" t="str">
            <v xml:space="preserve"> Bathtub</v>
          </cell>
          <cell r="D1330" t="str">
            <v>Unit</v>
          </cell>
          <cell r="E1330">
            <v>9250000</v>
          </cell>
        </row>
        <row r="1331">
          <cell r="B1331">
            <v>1190</v>
          </cell>
          <cell r="C1331" t="str">
            <v xml:space="preserve"> Clean Out</v>
          </cell>
          <cell r="D1331" t="str">
            <v>Buah</v>
          </cell>
          <cell r="E1331">
            <v>120000</v>
          </cell>
        </row>
        <row r="1332">
          <cell r="B1332">
            <v>1191</v>
          </cell>
          <cell r="C1332" t="str">
            <v xml:space="preserve"> Closet Duduk</v>
          </cell>
          <cell r="D1332" t="str">
            <v>Unit</v>
          </cell>
          <cell r="E1332">
            <v>3000000</v>
          </cell>
        </row>
        <row r="1333">
          <cell r="B1333">
            <v>1192</v>
          </cell>
          <cell r="C1333" t="str">
            <v xml:space="preserve"> Closet Jongkok</v>
          </cell>
          <cell r="D1333" t="str">
            <v>Unit</v>
          </cell>
          <cell r="E1333">
            <v>509800</v>
          </cell>
        </row>
        <row r="1334">
          <cell r="B1334">
            <v>1193</v>
          </cell>
          <cell r="C1334" t="str">
            <v xml:space="preserve"> Flexible Hose</v>
          </cell>
          <cell r="D1334" t="str">
            <v>Unit</v>
          </cell>
          <cell r="E1334">
            <v>215000</v>
          </cell>
        </row>
        <row r="1335">
          <cell r="B1335">
            <v>1194</v>
          </cell>
          <cell r="C1335" t="str">
            <v xml:space="preserve"> Floor Drain</v>
          </cell>
          <cell r="D1335" t="str">
            <v>Unit</v>
          </cell>
          <cell r="E1335">
            <v>580000</v>
          </cell>
        </row>
        <row r="1336">
          <cell r="B1336">
            <v>1195</v>
          </cell>
          <cell r="C1336" t="str">
            <v xml:space="preserve"> Floor Harderner</v>
          </cell>
          <cell r="D1336" t="str">
            <v>Kg</v>
          </cell>
          <cell r="E1336">
            <v>5900</v>
          </cell>
        </row>
        <row r="1337">
          <cell r="B1337">
            <v>1196</v>
          </cell>
          <cell r="C1337" t="str">
            <v xml:space="preserve"> Floor Harderner</v>
          </cell>
          <cell r="D1337" t="str">
            <v>Buah</v>
          </cell>
          <cell r="E1337">
            <v>29500</v>
          </cell>
        </row>
        <row r="1338">
          <cell r="B1338">
            <v>1197</v>
          </cell>
          <cell r="C1338" t="str">
            <v xml:space="preserve"> Grab Bar</v>
          </cell>
          <cell r="D1338" t="str">
            <v>Buah</v>
          </cell>
          <cell r="E1338">
            <v>765000</v>
          </cell>
        </row>
        <row r="1339">
          <cell r="B1339">
            <v>1198</v>
          </cell>
          <cell r="C1339" t="str">
            <v xml:space="preserve"> Jet Washer</v>
          </cell>
          <cell r="D1339" t="str">
            <v>Buah</v>
          </cell>
          <cell r="E1339">
            <v>850000</v>
          </cell>
        </row>
        <row r="1340">
          <cell r="B1340">
            <v>1199</v>
          </cell>
          <cell r="C1340" t="str">
            <v xml:space="preserve"> Kran Air</v>
          </cell>
          <cell r="D1340" t="str">
            <v>Buah</v>
          </cell>
          <cell r="E1340">
            <v>450000</v>
          </cell>
        </row>
        <row r="1341">
          <cell r="B1341">
            <v>1200</v>
          </cell>
          <cell r="C1341" t="str">
            <v xml:space="preserve"> Wastafel Lengkap</v>
          </cell>
          <cell r="D1341" t="str">
            <v>Unit</v>
          </cell>
          <cell r="E1341">
            <v>800000</v>
          </cell>
        </row>
        <row r="1342">
          <cell r="B1342">
            <v>1201</v>
          </cell>
          <cell r="C1342" t="str">
            <v xml:space="preserve"> Waterdrain</v>
          </cell>
          <cell r="D1342" t="str">
            <v>Buah</v>
          </cell>
          <cell r="E1342">
            <v>450000</v>
          </cell>
        </row>
        <row r="1343">
          <cell r="B1343">
            <v>1202</v>
          </cell>
          <cell r="C1343" t="str">
            <v xml:space="preserve"> Robe Hook</v>
          </cell>
          <cell r="D1343" t="str">
            <v>Unit</v>
          </cell>
          <cell r="E1343">
            <v>462000</v>
          </cell>
        </row>
        <row r="1344">
          <cell r="B1344">
            <v>1203</v>
          </cell>
          <cell r="C1344" t="str">
            <v xml:space="preserve"> Sekat Kubikel + Aksesoris</v>
          </cell>
          <cell r="D1344" t="str">
            <v>m2</v>
          </cell>
          <cell r="E1344">
            <v>1400000</v>
          </cell>
        </row>
        <row r="1345">
          <cell r="B1345">
            <v>1204</v>
          </cell>
          <cell r="C1345" t="str">
            <v xml:space="preserve"> Sekat Urinoir</v>
          </cell>
          <cell r="D1345" t="str">
            <v>Buah</v>
          </cell>
          <cell r="E1345">
            <v>1790000</v>
          </cell>
        </row>
        <row r="1346">
          <cell r="B1346">
            <v>1205</v>
          </cell>
          <cell r="C1346" t="str">
            <v xml:space="preserve"> Soap Holder</v>
          </cell>
          <cell r="D1346" t="str">
            <v>Buah</v>
          </cell>
          <cell r="E1346">
            <v>490000</v>
          </cell>
        </row>
        <row r="1347">
          <cell r="B1347">
            <v>1206</v>
          </cell>
          <cell r="C1347" t="str">
            <v xml:space="preserve"> Stop Kran PVC 1/2 Inch</v>
          </cell>
          <cell r="D1347" t="str">
            <v>Buah</v>
          </cell>
          <cell r="E1347">
            <v>230000</v>
          </cell>
        </row>
        <row r="1348">
          <cell r="B1348">
            <v>1207</v>
          </cell>
          <cell r="C1348" t="str">
            <v xml:space="preserve"> Stop Kran PVC 3/4 Inch</v>
          </cell>
          <cell r="D1348" t="str">
            <v>Buah</v>
          </cell>
          <cell r="E1348">
            <v>330000</v>
          </cell>
        </row>
        <row r="1349">
          <cell r="B1349">
            <v>1208</v>
          </cell>
          <cell r="C1349" t="str">
            <v xml:space="preserve"> Tissue/Paper Holder</v>
          </cell>
          <cell r="D1349" t="str">
            <v>Buah</v>
          </cell>
          <cell r="E1349">
            <v>525000</v>
          </cell>
        </row>
        <row r="1350">
          <cell r="B1350">
            <v>1209</v>
          </cell>
          <cell r="C1350" t="str">
            <v xml:space="preserve"> Towel Bar</v>
          </cell>
          <cell r="D1350" t="str">
            <v>Unit</v>
          </cell>
          <cell r="E1350">
            <v>1780000</v>
          </cell>
        </row>
        <row r="1351">
          <cell r="B1351">
            <v>1210</v>
          </cell>
          <cell r="C1351" t="str">
            <v xml:space="preserve"> Urinoir Lengkap</v>
          </cell>
          <cell r="D1351" t="str">
            <v>Unit</v>
          </cell>
          <cell r="E1351">
            <v>3200000</v>
          </cell>
        </row>
        <row r="1352">
          <cell r="B1352">
            <v>1211</v>
          </cell>
          <cell r="C1352" t="str">
            <v xml:space="preserve"> Tandon Air Kap. 1200L</v>
          </cell>
          <cell r="D1352" t="str">
            <v>Unit</v>
          </cell>
          <cell r="E1352">
            <v>3000000</v>
          </cell>
        </row>
        <row r="1353">
          <cell r="B1353">
            <v>1212</v>
          </cell>
          <cell r="C1353" t="str">
            <v xml:space="preserve"> Tandon Air Kap. 2000L</v>
          </cell>
          <cell r="D1353" t="str">
            <v>Hari</v>
          </cell>
          <cell r="E1353">
            <v>127600.00000000001</v>
          </cell>
        </row>
        <row r="1354">
          <cell r="B1354">
            <v>1213</v>
          </cell>
          <cell r="C1354" t="str">
            <v xml:space="preserve"> Septictank Bio Tank Kap. 800 Liter</v>
          </cell>
          <cell r="D1354" t="str">
            <v>Unit</v>
          </cell>
          <cell r="E1354">
            <v>5928500</v>
          </cell>
        </row>
        <row r="1355">
          <cell r="B1355" t="str">
            <v/>
          </cell>
        </row>
        <row r="1356">
          <cell r="B1356">
            <v>1214</v>
          </cell>
          <cell r="C1356" t="str">
            <v xml:space="preserve"> Roof Tank Fiberglass Kapasitas 2 m3 + Material Bantu/Aksesoris</v>
          </cell>
          <cell r="D1356" t="str">
            <v>Unit</v>
          </cell>
          <cell r="E1356">
            <v>8800000</v>
          </cell>
        </row>
        <row r="1357">
          <cell r="B1357">
            <v>1215</v>
          </cell>
          <cell r="C1357" t="str">
            <v xml:space="preserve"> Roof Tank Fiberglass Kapasitas 4 m3 + Material Bantu/Aksesoris</v>
          </cell>
          <cell r="D1357" t="str">
            <v>Unit</v>
          </cell>
          <cell r="E1357">
            <v>17850000</v>
          </cell>
        </row>
        <row r="1358">
          <cell r="B1358">
            <v>1216</v>
          </cell>
          <cell r="C1358" t="str">
            <v xml:space="preserve"> Roof Tank Fiberglass Kapasitas 12 m3 + Material Bantu/Aksesoris</v>
          </cell>
          <cell r="D1358" t="str">
            <v>Unit</v>
          </cell>
          <cell r="E1358">
            <v>54000000</v>
          </cell>
        </row>
        <row r="1359">
          <cell r="B1359">
            <v>1217</v>
          </cell>
          <cell r="C1359" t="str">
            <v xml:space="preserve"> Roof Tank Stainless Kapasitas 2 m3 + Material Bantu/Aksesoris</v>
          </cell>
          <cell r="D1359" t="str">
            <v>Unit</v>
          </cell>
          <cell r="E1359">
            <v>12320000</v>
          </cell>
        </row>
        <row r="1360">
          <cell r="B1360">
            <v>1218</v>
          </cell>
          <cell r="C1360" t="str">
            <v xml:space="preserve"> Roof Tank Stainless Kapasitas 4 m3 + Material Bantu/Aksesoris</v>
          </cell>
          <cell r="D1360" t="str">
            <v>Unit</v>
          </cell>
          <cell r="E1360">
            <v>24990000</v>
          </cell>
        </row>
        <row r="1361">
          <cell r="B1361">
            <v>1219</v>
          </cell>
          <cell r="C1361" t="str">
            <v xml:space="preserve"> Roof Tank Stainless Kapasitas 12 m3 + Material Bantu/Aksesoris</v>
          </cell>
          <cell r="D1361" t="str">
            <v>Unit</v>
          </cell>
          <cell r="E1361">
            <v>75600000</v>
          </cell>
        </row>
        <row r="1362">
          <cell r="B1362">
            <v>1220</v>
          </cell>
          <cell r="C1362" t="str">
            <v xml:space="preserve"> Tangki Toren Kapasitas 0.7 m3 + Material Bantu/Aksesoris</v>
          </cell>
          <cell r="D1362" t="str">
            <v>Buah</v>
          </cell>
          <cell r="E1362">
            <v>3575000</v>
          </cell>
        </row>
        <row r="1363">
          <cell r="B1363">
            <v>1221</v>
          </cell>
          <cell r="C1363" t="str">
            <v xml:space="preserve"> Tangki Toren Kapasitas 1.5 m3 + Material Bantu/Aksesoris</v>
          </cell>
          <cell r="D1363" t="str">
            <v>Buah</v>
          </cell>
          <cell r="E1363">
            <v>4750000</v>
          </cell>
        </row>
        <row r="1364">
          <cell r="B1364">
            <v>1222</v>
          </cell>
          <cell r="C1364" t="str">
            <v xml:space="preserve"> Tangki Toren Kapasitas 2.5 m3 + Material Bantu/Aksesoris</v>
          </cell>
          <cell r="D1364" t="str">
            <v>Buah</v>
          </cell>
          <cell r="E1364">
            <v>6775000</v>
          </cell>
        </row>
        <row r="1365">
          <cell r="B1365">
            <v>1223</v>
          </cell>
          <cell r="C1365" t="str">
            <v xml:space="preserve"> Tangki Toren Kapasitas 3 m3 + Material Bantu/Aksesoris</v>
          </cell>
          <cell r="D1365" t="str">
            <v>Buah</v>
          </cell>
          <cell r="E1365">
            <v>11150000</v>
          </cell>
        </row>
        <row r="1366">
          <cell r="B1366">
            <v>1224</v>
          </cell>
          <cell r="C1366" t="str">
            <v xml:space="preserve"> Tangki Toren Kapasitas 4 m3 + Material Bantu/Aksesoris</v>
          </cell>
          <cell r="D1366" t="str">
            <v>Buah</v>
          </cell>
          <cell r="E1366">
            <v>14600000</v>
          </cell>
        </row>
        <row r="1367">
          <cell r="B1367">
            <v>1225</v>
          </cell>
          <cell r="C1367" t="str">
            <v xml:space="preserve"> Tangki Toren Kapasitas 5 m3 + Material Bantu/Aksesoris</v>
          </cell>
          <cell r="D1367" t="str">
            <v>Buah</v>
          </cell>
          <cell r="E1367">
            <v>17350000</v>
          </cell>
        </row>
        <row r="1368">
          <cell r="B1368">
            <v>1226</v>
          </cell>
          <cell r="C1368" t="str">
            <v xml:space="preserve"> Tangki Toren Kapasitas 5.5 m3 + Material Bantu/Aksesoris</v>
          </cell>
          <cell r="D1368" t="str">
            <v>Buah</v>
          </cell>
          <cell r="E1368">
            <v>16250000</v>
          </cell>
        </row>
        <row r="1369">
          <cell r="B1369">
            <v>1227</v>
          </cell>
          <cell r="C1369" t="str">
            <v xml:space="preserve"> Tangki Toren Kapasitas 6 m3 + Material Bantu/Aksesoris</v>
          </cell>
          <cell r="D1369" t="str">
            <v>Buah</v>
          </cell>
          <cell r="E1369">
            <v>17550000</v>
          </cell>
        </row>
        <row r="1370">
          <cell r="B1370">
            <v>1228</v>
          </cell>
          <cell r="C1370" t="str">
            <v xml:space="preserve"> Tangki Panel FRP Kapasitas 12 m3 + Material Bantu/Aksesoris</v>
          </cell>
          <cell r="D1370" t="str">
            <v>Buah</v>
          </cell>
          <cell r="E1370">
            <v>54000000</v>
          </cell>
        </row>
        <row r="1371">
          <cell r="B1371" t="str">
            <v/>
          </cell>
        </row>
        <row r="1372">
          <cell r="B1372">
            <v>1229</v>
          </cell>
          <cell r="C1372" t="str">
            <v xml:space="preserve"> Pompa Transfer 150 lpm (Centrifugal End Suction) + Material Bantu/Aksesoris</v>
          </cell>
          <cell r="D1372" t="str">
            <v>Unit</v>
          </cell>
          <cell r="E1372">
            <v>5850000</v>
          </cell>
        </row>
        <row r="1373">
          <cell r="B1373">
            <v>1230</v>
          </cell>
          <cell r="C1373" t="str">
            <v xml:space="preserve"> Pompa Booster 450 lpm (Centrifugal End Suction) + Material Bantu/Aksesoris</v>
          </cell>
          <cell r="D1373" t="str">
            <v>Unit</v>
          </cell>
          <cell r="E1373">
            <v>11050000</v>
          </cell>
        </row>
        <row r="1374">
          <cell r="B1374">
            <v>1231</v>
          </cell>
          <cell r="C1374" t="str">
            <v xml:space="preserve"> Pompa Booster 150 lpm (Vertical in Line - Packaged) + Material Bantu/Aksesoris</v>
          </cell>
          <cell r="D1374" t="str">
            <v>Unit</v>
          </cell>
          <cell r="E1374">
            <v>21060000</v>
          </cell>
        </row>
        <row r="1375">
          <cell r="B1375">
            <v>1232</v>
          </cell>
          <cell r="C1375" t="str">
            <v xml:space="preserve"> Pompa Jet 27 lpm + Material Bantu/Aksesoris</v>
          </cell>
          <cell r="D1375" t="str">
            <v>Unit</v>
          </cell>
          <cell r="E1375">
            <v>9300000</v>
          </cell>
        </row>
        <row r="1376">
          <cell r="B1376">
            <v>1233</v>
          </cell>
          <cell r="C1376" t="str">
            <v xml:space="preserve"> Pompa Jet 34 lpm + Material Bantu/Aksesoris</v>
          </cell>
          <cell r="D1376" t="str">
            <v>Unit</v>
          </cell>
          <cell r="E1376">
            <v>12800000</v>
          </cell>
        </row>
        <row r="1377">
          <cell r="B1377">
            <v>1234</v>
          </cell>
          <cell r="C1377" t="str">
            <v xml:space="preserve"> Pompa Jet 100 lpm + Material Bantu/Aksesoris</v>
          </cell>
          <cell r="D1377" t="str">
            <v>Unit</v>
          </cell>
          <cell r="E1377">
            <v>16050000</v>
          </cell>
        </row>
        <row r="1378">
          <cell r="B1378">
            <v>1235</v>
          </cell>
          <cell r="C1378" t="str">
            <v xml:space="preserve"> Pompa Lift 80 lpm + Material Bantu/Aksesoris</v>
          </cell>
          <cell r="D1378" t="str">
            <v>Unit</v>
          </cell>
          <cell r="E1378">
            <v>13500000</v>
          </cell>
        </row>
        <row r="1379">
          <cell r="B1379">
            <v>1236</v>
          </cell>
          <cell r="C1379" t="str">
            <v xml:space="preserve"> Pompa Lift 250 lpm + Material Bantu/Aksesoris</v>
          </cell>
          <cell r="D1379" t="str">
            <v>Unit</v>
          </cell>
          <cell r="E1379">
            <v>31250000</v>
          </cell>
        </row>
        <row r="1380">
          <cell r="B1380" t="str">
            <v/>
          </cell>
        </row>
        <row r="1381">
          <cell r="B1381">
            <v>1237</v>
          </cell>
          <cell r="C1381" t="str">
            <v xml:space="preserve"> Sand Filter Kapasitas 0.1 m3/hari + Material Bantu/Aksesoris</v>
          </cell>
          <cell r="D1381" t="str">
            <v>Unit</v>
          </cell>
          <cell r="E1381">
            <v>8350000</v>
          </cell>
        </row>
        <row r="1382">
          <cell r="B1382">
            <v>1238</v>
          </cell>
          <cell r="C1382" t="str">
            <v xml:space="preserve"> Sand Filter Kapasitas 14 m3/hari + Material Bantu/Aksesoris</v>
          </cell>
          <cell r="D1382" t="str">
            <v>Unit</v>
          </cell>
          <cell r="E1382">
            <v>32500000</v>
          </cell>
        </row>
        <row r="1383">
          <cell r="B1383">
            <v>1239</v>
          </cell>
          <cell r="C1383" t="str">
            <v xml:space="preserve"> Carbon Filter Kapasitas 0.1 m3/hari + Material Bantu/Aksesoris</v>
          </cell>
          <cell r="D1383" t="str">
            <v>Unit</v>
          </cell>
          <cell r="E1383">
            <v>4930000</v>
          </cell>
        </row>
        <row r="1384">
          <cell r="B1384">
            <v>1240</v>
          </cell>
          <cell r="C1384" t="str">
            <v xml:space="preserve"> Carbon Filter Kapasitas 0.6 m3/hari + Material Bantu/Aksesoris</v>
          </cell>
          <cell r="D1384" t="str">
            <v>Unit</v>
          </cell>
          <cell r="E1384">
            <v>6238000</v>
          </cell>
        </row>
        <row r="1385">
          <cell r="B1385">
            <v>1241</v>
          </cell>
          <cell r="C1385" t="str">
            <v xml:space="preserve"> Silika Filter Kapasitas 0.1 m3/hari + Material Bantu/Aksesoris</v>
          </cell>
          <cell r="D1385" t="str">
            <v>Unit</v>
          </cell>
          <cell r="E1385">
            <v>8350000</v>
          </cell>
        </row>
        <row r="1386">
          <cell r="B1386">
            <v>1242</v>
          </cell>
          <cell r="C1386" t="str">
            <v xml:space="preserve"> Priming Tank Fiber 500 Liter + Material Bantu/Aksesoris</v>
          </cell>
          <cell r="D1386" t="str">
            <v>Unit</v>
          </cell>
          <cell r="E1386">
            <v>13750000</v>
          </cell>
        </row>
        <row r="1387">
          <cell r="B1387">
            <v>1243</v>
          </cell>
          <cell r="C1387" t="str">
            <v xml:space="preserve"> Priming Tank Fiber 800 Liter + Material Bantu/Aksesoris</v>
          </cell>
          <cell r="D1387" t="str">
            <v>Unit</v>
          </cell>
          <cell r="E1387">
            <v>20500000</v>
          </cell>
        </row>
        <row r="1388">
          <cell r="B1388">
            <v>1244</v>
          </cell>
          <cell r="C1388" t="str">
            <v xml:space="preserve"> Priming Tank Fiber 1000 Liter + Material Bantu/Aksesoris</v>
          </cell>
          <cell r="D1388" t="str">
            <v>Unit</v>
          </cell>
          <cell r="E1388">
            <v>23500000</v>
          </cell>
        </row>
        <row r="1389">
          <cell r="B1389">
            <v>1245</v>
          </cell>
          <cell r="C1389" t="str">
            <v xml:space="preserve"> Priming Tank Fiber 2000 Liter + Material Bantu/Aksesoris</v>
          </cell>
          <cell r="D1389" t="str">
            <v>Unit</v>
          </cell>
          <cell r="E1389">
            <v>34500000</v>
          </cell>
        </row>
        <row r="1390">
          <cell r="B1390">
            <v>1246</v>
          </cell>
          <cell r="C1390" t="str">
            <v xml:space="preserve"> Pressure Tank 1.000 Liter + Material Bantu/Aksesoris</v>
          </cell>
          <cell r="D1390" t="str">
            <v>Unit</v>
          </cell>
          <cell r="E1390">
            <v>25500000</v>
          </cell>
        </row>
        <row r="1391">
          <cell r="B1391" t="str">
            <v/>
          </cell>
        </row>
        <row r="1392">
          <cell r="B1392">
            <v>1247</v>
          </cell>
          <cell r="C1392" t="str">
            <v xml:space="preserve"> Sewage Treatment Plant (STP) (Fiberglass) Kap. 2 m3 + Material Bantu/Aksesoris</v>
          </cell>
          <cell r="D1392" t="str">
            <v>Unit</v>
          </cell>
          <cell r="E1392">
            <v>24200000</v>
          </cell>
        </row>
        <row r="1393">
          <cell r="B1393">
            <v>1248</v>
          </cell>
          <cell r="C1393" t="str">
            <v xml:space="preserve"> Sewage Treatment Plant (STP) (Fiberglass) Kap. 5 m3 + Material Bantu/Aksesoris</v>
          </cell>
          <cell r="D1393" t="str">
            <v>Unit</v>
          </cell>
          <cell r="E1393">
            <v>40100000</v>
          </cell>
        </row>
        <row r="1394">
          <cell r="B1394">
            <v>1249</v>
          </cell>
          <cell r="C1394" t="str">
            <v xml:space="preserve"> Sewage Treatment Plant (STP) (Fiberglass) Kap. 10 m3 + Material Bantu/Aksesoris</v>
          </cell>
          <cell r="D1394" t="str">
            <v>Unit</v>
          </cell>
          <cell r="E1394">
            <v>63100000</v>
          </cell>
        </row>
        <row r="1395">
          <cell r="B1395">
            <v>1250</v>
          </cell>
          <cell r="C1395" t="str">
            <v xml:space="preserve"> Sewage Treatment Plant (STP) (Fiberglass) Kap. 30 m3 + Material Bantu/Aksesoris</v>
          </cell>
          <cell r="D1395" t="str">
            <v>Unit</v>
          </cell>
          <cell r="E1395">
            <v>173000000</v>
          </cell>
        </row>
        <row r="1396">
          <cell r="B1396" t="str">
            <v/>
          </cell>
        </row>
        <row r="1397">
          <cell r="B1397">
            <v>1251</v>
          </cell>
          <cell r="C1397" t="str">
            <v xml:space="preserve"> Sewage Treatment Plant (STP) (Precast) Kap. 30 m3 + Material Bantu/Aksesoris</v>
          </cell>
          <cell r="D1397" t="str">
            <v>Unit</v>
          </cell>
          <cell r="E1397">
            <v>188000000</v>
          </cell>
        </row>
        <row r="1398">
          <cell r="B1398" t="str">
            <v/>
          </cell>
        </row>
        <row r="1399">
          <cell r="B1399">
            <v>1252</v>
          </cell>
          <cell r="C1399" t="str">
            <v xml:space="preserve"> Pompa Sump Pit (Submersible Cutter Pump) Kapasitas 100 Liter/menit + Material Bantu/Aksesoris</v>
          </cell>
          <cell r="D1399" t="str">
            <v>Unit</v>
          </cell>
          <cell r="E1399">
            <v>23200000</v>
          </cell>
        </row>
        <row r="1400">
          <cell r="B1400">
            <v>1253</v>
          </cell>
          <cell r="C1400" t="str">
            <v xml:space="preserve"> Grease Trap Portable (Fiberglass) Kap. 30 Liter + Material Bantu/Aksesoris</v>
          </cell>
          <cell r="D1400" t="str">
            <v>Unit</v>
          </cell>
          <cell r="E1400">
            <v>1035200</v>
          </cell>
        </row>
        <row r="1401">
          <cell r="B1401">
            <v>1254</v>
          </cell>
          <cell r="C1401" t="str">
            <v xml:space="preserve"> Grease Trap Portable (Stainless) Kap. 30 Liter + Material Bantu/Aksesoris</v>
          </cell>
          <cell r="D1401" t="str">
            <v>Unit</v>
          </cell>
          <cell r="E1401">
            <v>1635200</v>
          </cell>
        </row>
        <row r="1402">
          <cell r="B1402">
            <v>1255</v>
          </cell>
          <cell r="C1402" t="str">
            <v xml:space="preserve"> Grease Trap Central (Fiberglass) Kap. 5 m3 + Material Bantu/Aksesoris</v>
          </cell>
          <cell r="D1402" t="str">
            <v>Unit</v>
          </cell>
          <cell r="E1402">
            <v>21100000</v>
          </cell>
        </row>
        <row r="1403">
          <cell r="B1403" t="str">
            <v/>
          </cell>
        </row>
        <row r="1404">
          <cell r="C1404" t="str">
            <v>Pipa PVC</v>
          </cell>
        </row>
        <row r="1405">
          <cell r="B1405">
            <v>1256</v>
          </cell>
          <cell r="C1405" t="str">
            <v xml:space="preserve"> Pipa PVC AW ; Dia. 1/2" ; (15 mm) + Fitting &amp; Aksesoris</v>
          </cell>
          <cell r="D1405" t="str">
            <v>m1</v>
          </cell>
          <cell r="E1405">
            <v>8710</v>
          </cell>
        </row>
        <row r="1406">
          <cell r="B1406">
            <v>1257</v>
          </cell>
          <cell r="C1406" t="str">
            <v xml:space="preserve"> Pipa PVC AW ; Dia. 3/4" ; (20 mm) + Fitting &amp; Aksesoris</v>
          </cell>
          <cell r="D1406" t="str">
            <v>m1</v>
          </cell>
          <cell r="E1406">
            <v>11797.5</v>
          </cell>
        </row>
        <row r="1407">
          <cell r="B1407">
            <v>1258</v>
          </cell>
          <cell r="C1407" t="str">
            <v xml:space="preserve"> Pipa PVC AW ; Dia. 1" ; (25 mm) + Fitting &amp; Aksesoris</v>
          </cell>
          <cell r="D1407" t="str">
            <v>m1</v>
          </cell>
          <cell r="E1407">
            <v>16152.5</v>
          </cell>
        </row>
        <row r="1408">
          <cell r="B1408">
            <v>1259</v>
          </cell>
          <cell r="C1408" t="str">
            <v xml:space="preserve"> Pipa PVC AW ; Dia. 1-1/4" ; (32 mm) + Fitting &amp; Aksesoris</v>
          </cell>
          <cell r="D1408" t="str">
            <v>m1</v>
          </cell>
          <cell r="E1408">
            <v>24115</v>
          </cell>
        </row>
        <row r="1409">
          <cell r="B1409">
            <v>1260</v>
          </cell>
          <cell r="C1409" t="str">
            <v xml:space="preserve"> Pipa PVC AW ; Dia. 1-1/2" ; (40 mm) + Fitting &amp; Aksesoris</v>
          </cell>
          <cell r="D1409" t="str">
            <v>m1</v>
          </cell>
          <cell r="E1409">
            <v>27690</v>
          </cell>
        </row>
        <row r="1410">
          <cell r="B1410">
            <v>1261</v>
          </cell>
          <cell r="C1410" t="str">
            <v xml:space="preserve"> Pipa PVC AW ; Dia. 2" ; (50 mm) + Fitting &amp; Aksesoris</v>
          </cell>
          <cell r="D1410" t="str">
            <v>m1</v>
          </cell>
          <cell r="E1410">
            <v>35392.5</v>
          </cell>
        </row>
        <row r="1411">
          <cell r="B1411">
            <v>1262</v>
          </cell>
          <cell r="C1411" t="str">
            <v xml:space="preserve"> Pipa PVC AW ; Dia. 2-1/2" ; (65 mm) + Fitting &amp; Aksesoris</v>
          </cell>
          <cell r="D1411" t="str">
            <v>m1</v>
          </cell>
          <cell r="E1411">
            <v>51577.5</v>
          </cell>
        </row>
        <row r="1412">
          <cell r="B1412">
            <v>1263</v>
          </cell>
          <cell r="C1412" t="str">
            <v xml:space="preserve"> Pipa PVC AW ; Dia. 3" ; (80 mm) + Fitting &amp; Aksesoris</v>
          </cell>
          <cell r="D1412" t="str">
            <v>m1</v>
          </cell>
          <cell r="E1412">
            <v>72637.5</v>
          </cell>
        </row>
        <row r="1413">
          <cell r="B1413">
            <v>1264</v>
          </cell>
          <cell r="C1413" t="str">
            <v xml:space="preserve"> Pipa PVC AW ; Dia. 4" ; (100 mm) + Fitting &amp; Aksesoris</v>
          </cell>
          <cell r="D1413" t="str">
            <v>m1</v>
          </cell>
          <cell r="E1413">
            <v>120347.5</v>
          </cell>
        </row>
        <row r="1414">
          <cell r="B1414">
            <v>1265</v>
          </cell>
          <cell r="C1414" t="str">
            <v xml:space="preserve"> Pipa PVC AW ; Dia. 5" ; (125 mm) + Fitting &amp; Aksesoris</v>
          </cell>
          <cell r="D1414" t="str">
            <v>m1</v>
          </cell>
          <cell r="E1414">
            <v>190612.5</v>
          </cell>
        </row>
        <row r="1415">
          <cell r="B1415">
            <v>1266</v>
          </cell>
          <cell r="C1415" t="str">
            <v xml:space="preserve"> Pipa PVC AW ; Dia. 6" ; (150 mm) + Fitting &amp; Aksesoris</v>
          </cell>
          <cell r="D1415" t="str">
            <v>m1</v>
          </cell>
          <cell r="E1415">
            <v>267312.5</v>
          </cell>
        </row>
        <row r="1416">
          <cell r="B1416">
            <v>1267</v>
          </cell>
          <cell r="C1416" t="str">
            <v xml:space="preserve"> Pipa PVC AW ; Dia. 8" ; (200 mm) + Fitting &amp; Aksesoris</v>
          </cell>
          <cell r="D1416" t="str">
            <v>m1</v>
          </cell>
          <cell r="E1416">
            <v>448500</v>
          </cell>
        </row>
        <row r="1417">
          <cell r="B1417">
            <v>1268</v>
          </cell>
          <cell r="C1417" t="str">
            <v xml:space="preserve"> Pipa PVC AW ; Dia. 10" ; (250 mm) + Fitting &amp; Aksesoris</v>
          </cell>
          <cell r="D1417" t="str">
            <v>m1</v>
          </cell>
          <cell r="E1417">
            <v>693452.5</v>
          </cell>
        </row>
        <row r="1418">
          <cell r="B1418">
            <v>1269</v>
          </cell>
          <cell r="C1418" t="str">
            <v xml:space="preserve"> Pipa PVC AW ; Dia. 12" (300 mm) + Fitting &amp; Aksesoris</v>
          </cell>
          <cell r="D1418" t="str">
            <v>m1</v>
          </cell>
          <cell r="E1418">
            <v>977762.5</v>
          </cell>
        </row>
        <row r="1419">
          <cell r="B1419">
            <v>1270</v>
          </cell>
          <cell r="C1419" t="str">
            <v xml:space="preserve"> Pipa PVC AW ; Dia. 14" ; (350 mm) + Fitting &amp; Aksesoris</v>
          </cell>
          <cell r="D1419" t="str">
            <v>m1</v>
          </cell>
          <cell r="E1419">
            <v>1365000</v>
          </cell>
        </row>
        <row r="1420">
          <cell r="B1420">
            <v>1271</v>
          </cell>
          <cell r="C1420" t="str">
            <v xml:space="preserve"> Pipa PVC AW ; Dia. 16" ; (400 mm) + Fitting &amp; Aksesoris</v>
          </cell>
          <cell r="D1420" t="str">
            <v>m1</v>
          </cell>
          <cell r="E1420">
            <v>1917500</v>
          </cell>
        </row>
        <row r="1421">
          <cell r="B1421" t="str">
            <v/>
          </cell>
        </row>
        <row r="1422">
          <cell r="B1422">
            <v>1272</v>
          </cell>
          <cell r="C1422" t="str">
            <v xml:space="preserve"> Pipa PVC D ; Dia. 1-1/4" ; (32 mm) + Fitting &amp; Aksesoris</v>
          </cell>
          <cell r="D1422" t="str">
            <v>m1</v>
          </cell>
          <cell r="E1422">
            <v>15145</v>
          </cell>
        </row>
        <row r="1423">
          <cell r="B1423">
            <v>1273</v>
          </cell>
          <cell r="C1423" t="str">
            <v xml:space="preserve"> Pipa PVC D ; Dia. 1-1/2" ; (40 mm) + Fitting &amp; Aksesoris</v>
          </cell>
          <cell r="D1423" t="str">
            <v>m1</v>
          </cell>
          <cell r="E1423">
            <v>17127.5</v>
          </cell>
        </row>
        <row r="1424">
          <cell r="B1424">
            <v>1274</v>
          </cell>
          <cell r="C1424" t="str">
            <v xml:space="preserve"> Pipa PVC D ; Dia. 2" ; (50 mm) + Fitting &amp; Aksesoris</v>
          </cell>
          <cell r="D1424" t="str">
            <v>m1</v>
          </cell>
          <cell r="E1424">
            <v>21937.5</v>
          </cell>
        </row>
        <row r="1425">
          <cell r="B1425">
            <v>1275</v>
          </cell>
          <cell r="C1425" t="str">
            <v xml:space="preserve"> Pipa PVC D ; Dia. 2-1/2" ; (65 mm) + Fitting &amp; Aksesoris</v>
          </cell>
          <cell r="D1425" t="str">
            <v>m1</v>
          </cell>
          <cell r="E1425">
            <v>29640</v>
          </cell>
        </row>
        <row r="1426">
          <cell r="B1426">
            <v>1276</v>
          </cell>
          <cell r="C1426" t="str">
            <v xml:space="preserve"> Pipa PVC D ; Dia. 3" ; (80 mm) + Fitting &amp; Aksesoris</v>
          </cell>
          <cell r="D1426" t="str">
            <v>m1</v>
          </cell>
          <cell r="E1426">
            <v>39325</v>
          </cell>
        </row>
        <row r="1427">
          <cell r="B1427">
            <v>1277</v>
          </cell>
          <cell r="C1427" t="str">
            <v xml:space="preserve"> Pipa PVC D ; Dia. 4" ; (100 mm) + Fitting &amp; Aksesoris</v>
          </cell>
          <cell r="D1427" t="str">
            <v>m1</v>
          </cell>
          <cell r="E1427">
            <v>61847.5</v>
          </cell>
        </row>
        <row r="1428">
          <cell r="B1428">
            <v>1278</v>
          </cell>
          <cell r="C1428" t="str">
            <v xml:space="preserve"> Pipa PVC D ; Dia. 5" ; (125 mm) + Fitting &amp; Aksesoris</v>
          </cell>
          <cell r="D1428" t="str">
            <v>m1</v>
          </cell>
          <cell r="E1428">
            <v>95192.5</v>
          </cell>
        </row>
        <row r="1429">
          <cell r="B1429">
            <v>1279</v>
          </cell>
          <cell r="C1429" t="str">
            <v xml:space="preserve"> Pipa PVC D ; Dia. 6" ; (150 mm) + Fitting &amp; Aksesoris</v>
          </cell>
          <cell r="D1429" t="str">
            <v>m1</v>
          </cell>
          <cell r="E1429">
            <v>125515</v>
          </cell>
        </row>
        <row r="1430">
          <cell r="B1430">
            <v>1280</v>
          </cell>
          <cell r="C1430" t="str">
            <v xml:space="preserve"> Pipa PVC D ; Dia. 8" ; (200 mm) + Fitting &amp; Aksesoris</v>
          </cell>
          <cell r="D1430" t="str">
            <v>m1</v>
          </cell>
          <cell r="E1430">
            <v>220675</v>
          </cell>
        </row>
        <row r="1431">
          <cell r="B1431">
            <v>1281</v>
          </cell>
          <cell r="C1431" t="str">
            <v xml:space="preserve"> Pipa PVC D ; Dia. 10" ; (250 mm) + Fitting &amp; Aksesoris</v>
          </cell>
          <cell r="D1431" t="str">
            <v>m1</v>
          </cell>
          <cell r="E1431">
            <v>363480</v>
          </cell>
        </row>
        <row r="1432">
          <cell r="B1432">
            <v>1282</v>
          </cell>
          <cell r="C1432" t="str">
            <v xml:space="preserve"> Pipa PVC D ; Dia. 12" (300 mm) + Fitting &amp; Aksesoris</v>
          </cell>
          <cell r="D1432" t="str">
            <v>m1</v>
          </cell>
          <cell r="E1432">
            <v>510152.5</v>
          </cell>
        </row>
        <row r="1433">
          <cell r="B1433">
            <v>1283</v>
          </cell>
          <cell r="C1433" t="str">
            <v xml:space="preserve"> Pipa PVC D ; Dia. 14" ; (350 mm) + Fitting &amp; Aksesoris</v>
          </cell>
          <cell r="D1433" t="str">
            <v>m1</v>
          </cell>
          <cell r="E1433">
            <v>682500</v>
          </cell>
        </row>
        <row r="1434">
          <cell r="B1434">
            <v>1284</v>
          </cell>
          <cell r="C1434" t="str">
            <v xml:space="preserve"> Pipa PVC D ; Dia. 16" ; (400 mm) + Fitting &amp; Aksesoris</v>
          </cell>
          <cell r="D1434" t="str">
            <v>m1</v>
          </cell>
          <cell r="E1434">
            <v>942500</v>
          </cell>
        </row>
        <row r="1435">
          <cell r="B1435" t="str">
            <v/>
          </cell>
        </row>
        <row r="1436">
          <cell r="B1436">
            <v>1285</v>
          </cell>
          <cell r="C1436" t="str">
            <v xml:space="preserve"> Pipa Galvanis MED CLASS ; Dia. 1/2" ; (15 mm) + Fitting &amp; Aksesoris</v>
          </cell>
          <cell r="D1436" t="str">
            <v>m1</v>
          </cell>
          <cell r="E1436">
            <v>41166.666666666664</v>
          </cell>
        </row>
        <row r="1437">
          <cell r="B1437">
            <v>1286</v>
          </cell>
          <cell r="C1437" t="str">
            <v xml:space="preserve"> Pipa Galvanis MED CLASS ; Dia. 3/4" ; (20 mm) + Fitting &amp; Aksesoris</v>
          </cell>
          <cell r="D1437" t="str">
            <v>m1</v>
          </cell>
          <cell r="E1437">
            <v>52866.666666666664</v>
          </cell>
        </row>
        <row r="1438">
          <cell r="B1438">
            <v>1287</v>
          </cell>
          <cell r="C1438" t="str">
            <v xml:space="preserve"> Pipa Galvanis MED CLASS ; Dia. 1" ; (25 mm) + Fitting &amp; Aksesoris</v>
          </cell>
          <cell r="D1438" t="str">
            <v>m1</v>
          </cell>
          <cell r="E1438">
            <v>81900</v>
          </cell>
        </row>
        <row r="1439">
          <cell r="B1439">
            <v>1288</v>
          </cell>
          <cell r="C1439" t="str">
            <v xml:space="preserve"> Pipa Galvanis MED CLASS ; Dia. 1-1/4" ; (32 mm) + Fitting &amp; Aksesoris</v>
          </cell>
          <cell r="D1439" t="str">
            <v>m1</v>
          </cell>
          <cell r="E1439">
            <v>108116.66666666667</v>
          </cell>
        </row>
        <row r="1440">
          <cell r="B1440">
            <v>1289</v>
          </cell>
          <cell r="C1440" t="str">
            <v xml:space="preserve"> Pipa Galvanis MED CLASS ; Dia. 1-1/2" ; (40 mm) + Fitting &amp; Aksesoris</v>
          </cell>
          <cell r="D1440" t="str">
            <v>m1</v>
          </cell>
          <cell r="E1440">
            <v>124150</v>
          </cell>
        </row>
        <row r="1441">
          <cell r="B1441">
            <v>1290</v>
          </cell>
          <cell r="C1441" t="str">
            <v xml:space="preserve"> Pipa Galvanis MED CLASS ; Dia. 2" ; (50 mm) + Fitting &amp; Aksesoris</v>
          </cell>
          <cell r="D1441" t="str">
            <v>m1</v>
          </cell>
          <cell r="E1441">
            <v>169216.66666666666</v>
          </cell>
        </row>
        <row r="1442">
          <cell r="B1442">
            <v>1291</v>
          </cell>
          <cell r="C1442" t="str">
            <v xml:space="preserve"> Pipa Galvanis MED CLASS ; Dia. 2-1/2" ; (65 mm) + Fitting &amp; Aksesoris</v>
          </cell>
          <cell r="D1442" t="str">
            <v>m1</v>
          </cell>
          <cell r="E1442">
            <v>208433.33333333334</v>
          </cell>
        </row>
        <row r="1443">
          <cell r="B1443">
            <v>1292</v>
          </cell>
          <cell r="C1443" t="str">
            <v xml:space="preserve"> Pipa Galvanis MED CLASS ; Dia. 3" ; (80 mm) + Fitting &amp; Aksesoris</v>
          </cell>
          <cell r="D1443" t="str">
            <v>m1</v>
          </cell>
          <cell r="E1443">
            <v>278850</v>
          </cell>
        </row>
        <row r="1444">
          <cell r="B1444">
            <v>1293</v>
          </cell>
          <cell r="C1444" t="str">
            <v xml:space="preserve"> Pipa Galvanis MED CLASS ; Dia. 4" ; (100 mm) + Fitting &amp; Aksesoris</v>
          </cell>
          <cell r="D1444" t="str">
            <v>m1</v>
          </cell>
          <cell r="E1444">
            <v>403650</v>
          </cell>
        </row>
        <row r="1445">
          <cell r="B1445">
            <v>1294</v>
          </cell>
          <cell r="C1445" t="str">
            <v xml:space="preserve"> Pipa Galvanis MED CLASS ; Dia. 5" ; (125 mm) + Fitting &amp; Aksesoris</v>
          </cell>
          <cell r="D1445" t="str">
            <v>m1</v>
          </cell>
          <cell r="E1445">
            <v>524983.33333333337</v>
          </cell>
        </row>
        <row r="1446">
          <cell r="B1446">
            <v>1295</v>
          </cell>
          <cell r="C1446" t="str">
            <v xml:space="preserve"> Pipa Galvanis MED CLASS ; Dia. 6" ; (150 mm) + Fitting &amp; Aksesoris</v>
          </cell>
          <cell r="D1446" t="str">
            <v>m1</v>
          </cell>
          <cell r="E1446">
            <v>625083.33333333337</v>
          </cell>
        </row>
        <row r="1447">
          <cell r="B1447">
            <v>1296</v>
          </cell>
          <cell r="C1447" t="str">
            <v xml:space="preserve"> Pipa Galvanis MED CLASS ; Dia. 8" ; (200 mm) + Fitting &amp; Aksesoris</v>
          </cell>
          <cell r="D1447" t="str">
            <v>m1</v>
          </cell>
          <cell r="E1447">
            <v>1144650</v>
          </cell>
        </row>
        <row r="1448">
          <cell r="B1448">
            <v>1297</v>
          </cell>
          <cell r="C1448" t="str">
            <v xml:space="preserve"> Pipa Galvanis MED CLASS ; Dia. 10" ; (250 mm) + Fitting &amp; Aksesoris</v>
          </cell>
          <cell r="D1448" t="str">
            <v>m1</v>
          </cell>
          <cell r="E1448">
            <v>1664650</v>
          </cell>
        </row>
        <row r="1449">
          <cell r="B1449">
            <v>1298</v>
          </cell>
          <cell r="C1449" t="str">
            <v xml:space="preserve"> Pipa Galvanis MED CLASS ; Dia. 12" ; (300 mm) + Fitting &amp; Aksesoris</v>
          </cell>
          <cell r="D1449" t="str">
            <v>m1</v>
          </cell>
          <cell r="E1449">
            <v>2227983.3333333335</v>
          </cell>
        </row>
        <row r="1450">
          <cell r="B1450">
            <v>1299</v>
          </cell>
          <cell r="C1450" t="str">
            <v xml:space="preserve"> Pipa Galvanis MED CLASS ; Dia. 14" ; (350 mm) + Fitting &amp; Aksesoris</v>
          </cell>
          <cell r="D1450" t="str">
            <v>m1</v>
          </cell>
          <cell r="E1450">
            <v>2834650</v>
          </cell>
        </row>
        <row r="1451">
          <cell r="B1451">
            <v>1300</v>
          </cell>
          <cell r="C1451" t="str">
            <v xml:space="preserve"> Pipa Galvanis MED CLASS ; Dia. 16" ; (400 mm) + Fitting &amp; Aksesoris</v>
          </cell>
          <cell r="D1451" t="str">
            <v>m1</v>
          </cell>
          <cell r="E1451">
            <v>3484650</v>
          </cell>
        </row>
        <row r="1452">
          <cell r="B1452" t="str">
            <v/>
          </cell>
        </row>
        <row r="1453">
          <cell r="B1453">
            <v>1301</v>
          </cell>
          <cell r="C1453" t="str">
            <v xml:space="preserve"> Pipa Galvanis SCH 40 ; Dia. 1/2" ; (15 mm) + Fitting &amp; Aksesoris</v>
          </cell>
          <cell r="D1453" t="str">
            <v>m1</v>
          </cell>
          <cell r="E1453">
            <v>44633.333333333336</v>
          </cell>
        </row>
        <row r="1454">
          <cell r="B1454">
            <v>1302</v>
          </cell>
          <cell r="C1454" t="str">
            <v xml:space="preserve"> Pipa Galvanis SCH 40 ; Dia. 3/4" ; (20 mm) + Fitting &amp; Aksesoris</v>
          </cell>
          <cell r="D1454" t="str">
            <v>m1</v>
          </cell>
          <cell r="E1454">
            <v>59366.666666666664</v>
          </cell>
        </row>
        <row r="1455">
          <cell r="B1455">
            <v>1303</v>
          </cell>
          <cell r="C1455" t="str">
            <v xml:space="preserve"> Pipa Galvanis SCH 40 ; Dia. 1" ; (25 mm) + Fitting &amp; Aksesoris</v>
          </cell>
          <cell r="D1455" t="str">
            <v>m1</v>
          </cell>
          <cell r="E1455">
            <v>86233.333333333328</v>
          </cell>
        </row>
        <row r="1456">
          <cell r="B1456">
            <v>1304</v>
          </cell>
          <cell r="C1456" t="str">
            <v xml:space="preserve"> Pipa Galvanis SCH 40 ; Dia. 1-1/4" ; (32 mm) + Fitting &amp; Aksesoris</v>
          </cell>
          <cell r="D1456" t="str">
            <v>m1</v>
          </cell>
          <cell r="E1456">
            <v>117433.33333333333</v>
          </cell>
        </row>
        <row r="1457">
          <cell r="B1457">
            <v>1305</v>
          </cell>
          <cell r="C1457" t="str">
            <v xml:space="preserve"> Pipa Galvanis SCH 40 ; Dia. 1-1/2" ; (40 mm) + Fitting &amp; Aksesoris</v>
          </cell>
          <cell r="D1457" t="str">
            <v>m1</v>
          </cell>
          <cell r="E1457">
            <v>139750</v>
          </cell>
        </row>
        <row r="1458">
          <cell r="B1458">
            <v>1306</v>
          </cell>
          <cell r="C1458" t="str">
            <v xml:space="preserve"> Pipa Galvanis SCH 40 ; Dia. 2" ; (50 mm) + Fitting &amp; Aksesoris</v>
          </cell>
          <cell r="D1458" t="str">
            <v>m1</v>
          </cell>
          <cell r="E1458">
            <v>186550</v>
          </cell>
        </row>
        <row r="1459">
          <cell r="B1459">
            <v>1307</v>
          </cell>
          <cell r="C1459" t="str">
            <v xml:space="preserve"> Pipa Galvanis SCH 40 ; Dia. 2-1/2" ; (65 mm) + Fitting &amp; Aksesoris</v>
          </cell>
          <cell r="D1459" t="str">
            <v>m1</v>
          </cell>
          <cell r="E1459">
            <v>297050</v>
          </cell>
        </row>
        <row r="1460">
          <cell r="B1460">
            <v>1308</v>
          </cell>
          <cell r="C1460" t="str">
            <v xml:space="preserve"> Pipa Galvanis SCH 40 ; Dia. 3" ; (80 mm) + Fitting &amp; Aksesoris</v>
          </cell>
          <cell r="D1460" t="str">
            <v>m1</v>
          </cell>
          <cell r="E1460">
            <v>387616.66666666669</v>
          </cell>
        </row>
        <row r="1461">
          <cell r="B1461">
            <v>1309</v>
          </cell>
          <cell r="C1461" t="str">
            <v xml:space="preserve"> Pipa Galvanis SCH 40 ; Dia. 4" ; (100 mm) + Fitting &amp; Aksesoris</v>
          </cell>
          <cell r="D1461" t="str">
            <v>m1</v>
          </cell>
          <cell r="E1461">
            <v>550983.33333333337</v>
          </cell>
        </row>
        <row r="1462">
          <cell r="B1462">
            <v>1310</v>
          </cell>
          <cell r="C1462" t="str">
            <v xml:space="preserve"> Pipa Galvanis SCH 40 ; Dia. 5" ; (125 mm) + Fitting &amp; Aksesoris</v>
          </cell>
          <cell r="D1462" t="str">
            <v>m1</v>
          </cell>
          <cell r="E1462">
            <v>745550</v>
          </cell>
        </row>
        <row r="1463">
          <cell r="B1463">
            <v>1311</v>
          </cell>
          <cell r="C1463" t="str">
            <v xml:space="preserve"> Pipa Galvanis SCH 40 ; Dia. 6" ; (150 mm) + Fitting &amp; Aksesoris</v>
          </cell>
          <cell r="D1463" t="str">
            <v>m1</v>
          </cell>
          <cell r="E1463">
            <v>963733.33333333337</v>
          </cell>
        </row>
        <row r="1464">
          <cell r="B1464">
            <v>1312</v>
          </cell>
          <cell r="C1464" t="str">
            <v xml:space="preserve"> Pipa Galvanis SCH 40 ; Dia. 8" ; (200 mm) + Fitting &amp; Aksesoris</v>
          </cell>
          <cell r="D1464" t="str">
            <v>m1</v>
          </cell>
          <cell r="E1464">
            <v>1477016.6666666667</v>
          </cell>
        </row>
        <row r="1465">
          <cell r="B1465">
            <v>1313</v>
          </cell>
          <cell r="C1465" t="str">
            <v xml:space="preserve"> Pipa Galvanis SCH 40 ; Dia. 10" ; (250 mm) + Fitting &amp; Aksesoris</v>
          </cell>
          <cell r="D1465" t="str">
            <v>m1</v>
          </cell>
          <cell r="E1465">
            <v>2040350</v>
          </cell>
        </row>
        <row r="1466">
          <cell r="B1466">
            <v>1314</v>
          </cell>
          <cell r="C1466" t="str">
            <v xml:space="preserve"> Pipa Galvanis SCH 40 ; Dia. 12" ; (300 mm) + Fitting &amp; Aksesoris</v>
          </cell>
          <cell r="D1466" t="str">
            <v>m1</v>
          </cell>
          <cell r="E1466">
            <v>2647016.6666666665</v>
          </cell>
        </row>
        <row r="1467">
          <cell r="B1467">
            <v>1315</v>
          </cell>
          <cell r="C1467" t="str">
            <v xml:space="preserve"> Pipa Galvanis SCH 40 ; Dia. 14" ; (350 mm) + Fitting &amp; Aksesoris</v>
          </cell>
          <cell r="D1467" t="str">
            <v>m1</v>
          </cell>
          <cell r="E1467">
            <v>3297016.6666666665</v>
          </cell>
        </row>
        <row r="1468">
          <cell r="B1468">
            <v>1316</v>
          </cell>
          <cell r="C1468" t="str">
            <v xml:space="preserve"> Pipa Galvanis SCH 40 ; Dia. 16" ; (400 mm) + Fitting &amp; Aksesoris</v>
          </cell>
          <cell r="D1468" t="str">
            <v>m1</v>
          </cell>
          <cell r="E1468">
            <v>3990350</v>
          </cell>
        </row>
        <row r="1469">
          <cell r="B1469" t="str">
            <v/>
          </cell>
        </row>
        <row r="1470">
          <cell r="B1470">
            <v>1317</v>
          </cell>
          <cell r="C1470" t="str">
            <v xml:space="preserve"> Pipa PPR PN 10 ; Dia. 1/2" ; (15 mm) + Fitting &amp; Aksesoris</v>
          </cell>
          <cell r="D1470" t="str">
            <v>m1</v>
          </cell>
          <cell r="E1470">
            <v>14365</v>
          </cell>
        </row>
        <row r="1471">
          <cell r="B1471">
            <v>1318</v>
          </cell>
          <cell r="C1471" t="str">
            <v xml:space="preserve"> Pipa PPR PN 10 ; Dia. 3/4" ; (20 mm) + Fitting &amp; Aksesoris</v>
          </cell>
          <cell r="D1471" t="str">
            <v>m1</v>
          </cell>
          <cell r="E1471">
            <v>18817.5</v>
          </cell>
        </row>
        <row r="1472">
          <cell r="B1472">
            <v>1319</v>
          </cell>
          <cell r="C1472" t="str">
            <v xml:space="preserve"> Pipa PPR PN 10 ; Dia. 1" ; (25 mm) + Fitting &amp; Aksesoris</v>
          </cell>
          <cell r="D1472" t="str">
            <v>m1</v>
          </cell>
          <cell r="E1472">
            <v>30257.5</v>
          </cell>
        </row>
        <row r="1473">
          <cell r="B1473">
            <v>1320</v>
          </cell>
          <cell r="C1473" t="str">
            <v xml:space="preserve"> Pipa PPR PN 10 ; Dia. 1-1/4" ; (32 mm) + Fitting &amp; Aksesoris</v>
          </cell>
          <cell r="D1473" t="str">
            <v>m1</v>
          </cell>
          <cell r="E1473">
            <v>47937.5</v>
          </cell>
        </row>
        <row r="1474">
          <cell r="B1474">
            <v>1321</v>
          </cell>
          <cell r="C1474" t="str">
            <v xml:space="preserve"> Pipa PPR PN 10 ; Dia. 1-1/2" ; (40 mm) + Fitting &amp; Aksesoris</v>
          </cell>
          <cell r="D1474" t="str">
            <v>m1</v>
          </cell>
          <cell r="E1474">
            <v>74327.5</v>
          </cell>
        </row>
        <row r="1475">
          <cell r="B1475">
            <v>1322</v>
          </cell>
          <cell r="C1475" t="str">
            <v xml:space="preserve"> Pipa PPR PN 10 ; Dia. 2" ; (50 mm) + Fitting &amp; Aksesoris</v>
          </cell>
          <cell r="D1475" t="str">
            <v>m1</v>
          </cell>
          <cell r="E1475">
            <v>117650</v>
          </cell>
        </row>
        <row r="1476">
          <cell r="B1476">
            <v>1323</v>
          </cell>
          <cell r="C1476" t="str">
            <v xml:space="preserve"> Pipa PPR PN 10 ; Dia. 2-1/2" ; (65 mm) + Fitting &amp; Aksesoris</v>
          </cell>
          <cell r="D1476" t="str">
            <v>m1</v>
          </cell>
          <cell r="E1476">
            <v>164612.5</v>
          </cell>
        </row>
        <row r="1477">
          <cell r="B1477">
            <v>1324</v>
          </cell>
          <cell r="C1477" t="str">
            <v xml:space="preserve"> Pipa PPR PN 10 ; Dia. 3" ; (80 mm) + Fitting &amp; Aksesoris</v>
          </cell>
          <cell r="D1477" t="str">
            <v>m1</v>
          </cell>
          <cell r="E1477">
            <v>237607.5</v>
          </cell>
        </row>
        <row r="1478">
          <cell r="B1478">
            <v>1325</v>
          </cell>
          <cell r="C1478" t="str">
            <v xml:space="preserve"> Pipa PPR PN 10 ; Dia. 4" ; (100 mm) + Fitting &amp; Aksesoris</v>
          </cell>
          <cell r="D1478" t="str">
            <v>m1</v>
          </cell>
          <cell r="E1478">
            <v>352852.5</v>
          </cell>
        </row>
        <row r="1479">
          <cell r="B1479">
            <v>1326</v>
          </cell>
          <cell r="C1479" t="str">
            <v xml:space="preserve"> Pipa PPR PN 10 ; Dia. 6" ; (150 mm) + Fitting &amp; Aksesoris</v>
          </cell>
          <cell r="D1479" t="str">
            <v>m1</v>
          </cell>
          <cell r="E1479">
            <v>1202532.5</v>
          </cell>
        </row>
        <row r="1480">
          <cell r="B1480">
            <v>1327</v>
          </cell>
          <cell r="C1480" t="str">
            <v xml:space="preserve"> Pipa PPR PN 20 ; Dia. 1/2" ; (15 mm) + Fitting &amp; Aksesoris</v>
          </cell>
          <cell r="D1480" t="str">
            <v>m1</v>
          </cell>
          <cell r="E1480">
            <v>19922.5</v>
          </cell>
        </row>
        <row r="1481">
          <cell r="B1481">
            <v>1328</v>
          </cell>
          <cell r="C1481" t="str">
            <v xml:space="preserve"> Pipa PPR PN 20 ; Dia. 3/4" ; (20 mm) + Fitting &amp; Aksesoris</v>
          </cell>
          <cell r="D1481" t="str">
            <v>m1</v>
          </cell>
          <cell r="E1481">
            <v>30582.5</v>
          </cell>
        </row>
        <row r="1482">
          <cell r="B1482">
            <v>1329</v>
          </cell>
          <cell r="C1482" t="str">
            <v xml:space="preserve"> Pipa PPR PN 20 ; Dia. 1" ; (25 mm) + Fitting &amp; Aksesoris</v>
          </cell>
          <cell r="D1482" t="str">
            <v>m1</v>
          </cell>
          <cell r="E1482">
            <v>50277.5</v>
          </cell>
        </row>
        <row r="1483">
          <cell r="B1483">
            <v>1330</v>
          </cell>
          <cell r="C1483" t="str">
            <v xml:space="preserve"> Pipa PPR PN 20 ; Dia. 1-1/4" ; (32 mm) + Fitting &amp; Aksesoris</v>
          </cell>
          <cell r="D1483" t="str">
            <v>m1</v>
          </cell>
          <cell r="E1483">
            <v>77512.5</v>
          </cell>
        </row>
        <row r="1484">
          <cell r="B1484">
            <v>1331</v>
          </cell>
          <cell r="C1484" t="str">
            <v xml:space="preserve"> Pipa PPR PN 20 ; Dia. 1-1/2" ; (40 mm) + Fitting &amp; Aksesoris</v>
          </cell>
          <cell r="D1484" t="str">
            <v>m1</v>
          </cell>
          <cell r="E1484">
            <v>121127.5</v>
          </cell>
        </row>
        <row r="1485">
          <cell r="B1485">
            <v>1332</v>
          </cell>
          <cell r="C1485" t="str">
            <v xml:space="preserve"> Pipa PPR PN 20 ; Dia. 2" ; (50 mm) + Fitting &amp; Aksesoris</v>
          </cell>
          <cell r="D1485" t="str">
            <v>m1</v>
          </cell>
          <cell r="E1485">
            <v>191912.5</v>
          </cell>
        </row>
        <row r="1486">
          <cell r="B1486">
            <v>1333</v>
          </cell>
          <cell r="C1486" t="str">
            <v xml:space="preserve"> Pipa PPR PN 20 ; Dia. 2-1/2" ; (65 mm) + Fitting &amp; Aksesoris</v>
          </cell>
          <cell r="D1486" t="str">
            <v>m1</v>
          </cell>
          <cell r="E1486">
            <v>27170</v>
          </cell>
        </row>
        <row r="1487">
          <cell r="B1487">
            <v>1334</v>
          </cell>
          <cell r="C1487" t="str">
            <v xml:space="preserve"> Pipa PPR PN 20 ; Dia. 3" ; (80 mm) + Fitting &amp; Aksesoris</v>
          </cell>
          <cell r="D1487" t="str">
            <v>m1</v>
          </cell>
          <cell r="E1487">
            <v>390487.5</v>
          </cell>
        </row>
        <row r="1488">
          <cell r="B1488">
            <v>1335</v>
          </cell>
          <cell r="C1488" t="str">
            <v xml:space="preserve"> Pipa PPR PN 20 ; Dia. 4" ; (100 mm) + Fitting &amp; Aksesoris</v>
          </cell>
          <cell r="D1488" t="str">
            <v>m1</v>
          </cell>
          <cell r="E1488">
            <v>583570</v>
          </cell>
        </row>
        <row r="1489">
          <cell r="B1489">
            <v>1336</v>
          </cell>
          <cell r="C1489" t="str">
            <v xml:space="preserve"> Pipa PPR PN 20 ; Dia. 6" ; (150 mm) + Fitting &amp; Aksesoris</v>
          </cell>
          <cell r="D1489" t="str">
            <v>m1</v>
          </cell>
          <cell r="E1489">
            <v>1988772.5</v>
          </cell>
        </row>
        <row r="1490">
          <cell r="B1490" t="str">
            <v/>
          </cell>
        </row>
        <row r="1491">
          <cell r="B1491">
            <v>1337</v>
          </cell>
          <cell r="C1491" t="str">
            <v xml:space="preserve"> Pipa BS MED CLASS ; Dia. 1/2" ; (15 mm) + Fitting &amp; Aksesoris</v>
          </cell>
          <cell r="D1491" t="str">
            <v>m1</v>
          </cell>
          <cell r="E1491">
            <v>58833.333333333336</v>
          </cell>
        </row>
        <row r="1492">
          <cell r="B1492">
            <v>1338</v>
          </cell>
          <cell r="C1492" t="str">
            <v xml:space="preserve"> Pipa BS MED CLASS ; Dia. 3/4" ; (20 mm) + Fitting &amp; Aksesoris</v>
          </cell>
          <cell r="D1492" t="str">
            <v>m1</v>
          </cell>
          <cell r="E1492">
            <v>82666.666666666672</v>
          </cell>
        </row>
        <row r="1493">
          <cell r="B1493">
            <v>1339</v>
          </cell>
          <cell r="C1493" t="str">
            <v xml:space="preserve"> Pipa BS MED CLASS ; Dia. 1" ; (25 mm) + Fitting &amp; Aksesoris</v>
          </cell>
          <cell r="D1493" t="str">
            <v>m1</v>
          </cell>
          <cell r="E1493">
            <v>115500</v>
          </cell>
        </row>
        <row r="1494">
          <cell r="B1494">
            <v>1340</v>
          </cell>
          <cell r="C1494" t="str">
            <v xml:space="preserve"> Pipa BS MED CLASS ; Dia. 1-1/4" ; (32 mm) + Fitting &amp; Aksesoris</v>
          </cell>
          <cell r="D1494" t="str">
            <v>m1</v>
          </cell>
          <cell r="E1494">
            <v>147833.33333333334</v>
          </cell>
        </row>
        <row r="1495">
          <cell r="B1495">
            <v>1341</v>
          </cell>
          <cell r="C1495" t="str">
            <v xml:space="preserve"> Pipa BS MED CLASS ; Dia. 1-1/2" ; (40 mm) + Fitting &amp; Aksesoris</v>
          </cell>
          <cell r="D1495" t="str">
            <v>m1</v>
          </cell>
          <cell r="E1495">
            <v>174000</v>
          </cell>
        </row>
        <row r="1496">
          <cell r="B1496">
            <v>1342</v>
          </cell>
          <cell r="C1496" t="str">
            <v xml:space="preserve"> Pipa BS MED CLASS ; Dia. 2" ; (50 mm) + Fitting &amp; Aksesoris</v>
          </cell>
          <cell r="D1496" t="str">
            <v>m1</v>
          </cell>
          <cell r="E1496">
            <v>217666.66666666666</v>
          </cell>
        </row>
        <row r="1497">
          <cell r="B1497">
            <v>1343</v>
          </cell>
          <cell r="C1497" t="str">
            <v xml:space="preserve"> Pipa BS MED CLASS ; Dia. 2-1/2" ; (65 mm) + Fitting &amp; Aksesoris</v>
          </cell>
          <cell r="D1497" t="str">
            <v>m1</v>
          </cell>
          <cell r="E1497">
            <v>262166.66666666669</v>
          </cell>
        </row>
        <row r="1498">
          <cell r="B1498">
            <v>1344</v>
          </cell>
          <cell r="C1498" t="str">
            <v xml:space="preserve"> Pipa BS MED CLASS ; Dia. 3" ; (80 mm) + Fitting &amp; Aksesoris</v>
          </cell>
          <cell r="D1498" t="str">
            <v>m1</v>
          </cell>
          <cell r="E1498">
            <v>316333.33333333331</v>
          </cell>
        </row>
        <row r="1499">
          <cell r="B1499">
            <v>1345</v>
          </cell>
          <cell r="C1499" t="str">
            <v xml:space="preserve"> Pipa BS MED CLASS ; Dia. 4" ; (100 mm) + Fitting &amp; Aksesoris</v>
          </cell>
          <cell r="D1499" t="str">
            <v>m1</v>
          </cell>
          <cell r="E1499">
            <v>407500</v>
          </cell>
        </row>
        <row r="1500">
          <cell r="B1500">
            <v>1346</v>
          </cell>
          <cell r="C1500" t="str">
            <v xml:space="preserve"> Pipa BS MED CLASS ; Dia. 5" ; (125 mm) + Fitting &amp; Aksesoris</v>
          </cell>
          <cell r="D1500" t="str">
            <v>m1</v>
          </cell>
          <cell r="E1500">
            <v>507333.33333333331</v>
          </cell>
        </row>
        <row r="1501">
          <cell r="B1501">
            <v>1347</v>
          </cell>
          <cell r="C1501" t="str">
            <v xml:space="preserve"> Pipa BS MED CLASS ; Dia. 6" ; (150 mm) + Fitting &amp; Aksesoris</v>
          </cell>
          <cell r="D1501" t="str">
            <v>m1</v>
          </cell>
          <cell r="E1501">
            <v>585833.33333333337</v>
          </cell>
        </row>
        <row r="1502">
          <cell r="B1502">
            <v>1348</v>
          </cell>
          <cell r="C1502" t="str">
            <v xml:space="preserve"> Pipa BS MED CLASS ; Dia. 8" ; (200 mm) + Fitting &amp; Aksesoris</v>
          </cell>
          <cell r="D1502" t="str">
            <v>m1</v>
          </cell>
          <cell r="E1502">
            <v>900166.66666666663</v>
          </cell>
        </row>
        <row r="1503">
          <cell r="B1503">
            <v>1349</v>
          </cell>
          <cell r="C1503" t="str">
            <v xml:space="preserve"> Pipa BS MED CLASS ; Dia. 10" ; (250 mm) + Fitting &amp; Aksesoris</v>
          </cell>
          <cell r="D1503" t="str">
            <v>m1</v>
          </cell>
          <cell r="E1503">
            <v>1250166.6666666667</v>
          </cell>
        </row>
        <row r="1504">
          <cell r="B1504">
            <v>1350</v>
          </cell>
          <cell r="C1504" t="str">
            <v xml:space="preserve"> Pipa BS MED CLASS ; Dia. 12" ; (300 mm) + Fitting &amp; Aksesoris</v>
          </cell>
          <cell r="D1504" t="str">
            <v>m1</v>
          </cell>
          <cell r="E1504" t="e">
            <v>#VALUE!</v>
          </cell>
        </row>
        <row r="1505">
          <cell r="B1505">
            <v>1351</v>
          </cell>
          <cell r="C1505" t="str">
            <v xml:space="preserve"> Pipa BS MED CLASS ; Dia. 14" ; (350 mm) + Fitting &amp; Aksesoris</v>
          </cell>
          <cell r="D1505" t="str">
            <v>m1</v>
          </cell>
          <cell r="E1505" t="e">
            <v>#VALUE!</v>
          </cell>
        </row>
        <row r="1506">
          <cell r="B1506">
            <v>1352</v>
          </cell>
          <cell r="C1506" t="str">
            <v xml:space="preserve"> Pipa BS MED CLASS ; Dia. 16" ; (400 mm) + Fitting &amp; Aksesoris</v>
          </cell>
          <cell r="D1506" t="str">
            <v>m1</v>
          </cell>
          <cell r="E1506" t="e">
            <v>#VALUE!</v>
          </cell>
        </row>
        <row r="1507">
          <cell r="B1507">
            <v>1353</v>
          </cell>
          <cell r="C1507" t="str">
            <v xml:space="preserve"> Pipa Tanah Dia. 15cm</v>
          </cell>
          <cell r="D1507" t="str">
            <v>m1</v>
          </cell>
          <cell r="E1507">
            <v>125515</v>
          </cell>
        </row>
        <row r="1508">
          <cell r="B1508">
            <v>1354</v>
          </cell>
          <cell r="C1508" t="str">
            <v xml:space="preserve"> Pipa Tanah Dia. 20cm</v>
          </cell>
          <cell r="D1508" t="str">
            <v>m1</v>
          </cell>
          <cell r="E1508">
            <v>220675</v>
          </cell>
        </row>
        <row r="1509">
          <cell r="B1509">
            <v>1355</v>
          </cell>
          <cell r="C1509" t="str">
            <v xml:space="preserve"> Pipa BS SCH 40 ; Dia. 1/2" ; (15 mm) + Fitting &amp; Aksesoris</v>
          </cell>
          <cell r="D1509" t="str">
            <v>m1</v>
          </cell>
          <cell r="E1509">
            <v>60333.333333333336</v>
          </cell>
        </row>
        <row r="1510">
          <cell r="B1510">
            <v>1356</v>
          </cell>
          <cell r="C1510" t="str">
            <v xml:space="preserve"> Pipa BS SCH 40 ; Dia. 3/4" ; (20 mm) + Fitting &amp; Aksesoris</v>
          </cell>
          <cell r="D1510" t="str">
            <v>m1</v>
          </cell>
          <cell r="E1510">
            <v>85666.666666666672</v>
          </cell>
        </row>
        <row r="1511">
          <cell r="B1511">
            <v>1357</v>
          </cell>
          <cell r="C1511" t="str">
            <v xml:space="preserve"> Pipa BS SCH 40 ; Dia. 1" ; (25 mm) + Fitting &amp; Aksesoris</v>
          </cell>
          <cell r="D1511" t="str">
            <v>m1</v>
          </cell>
          <cell r="E1511">
            <v>117500</v>
          </cell>
        </row>
        <row r="1512">
          <cell r="B1512">
            <v>1358</v>
          </cell>
          <cell r="C1512" t="str">
            <v xml:space="preserve"> Pipa BS SCH 40 ; Dia. 1-1/4" ; (32 mm) + Fitting &amp; Aksesoris</v>
          </cell>
          <cell r="D1512" t="str">
            <v>m1</v>
          </cell>
          <cell r="E1512">
            <v>153833.33333333334</v>
          </cell>
        </row>
        <row r="1513">
          <cell r="B1513">
            <v>1359</v>
          </cell>
          <cell r="C1513" t="str">
            <v xml:space="preserve"> Pipa BS SCH 40 ; Dia. 1-1/2" ; (40 mm) + Fitting &amp; Aksesoris</v>
          </cell>
          <cell r="D1513" t="str">
            <v>m1</v>
          </cell>
          <cell r="E1513">
            <v>183666.66666666666</v>
          </cell>
        </row>
        <row r="1514">
          <cell r="B1514">
            <v>1360</v>
          </cell>
          <cell r="C1514" t="str">
            <v xml:space="preserve"> Pipa BS SCH 40 ; Dia. 2" ; (50 mm) + Fitting &amp; Aksesoris</v>
          </cell>
          <cell r="D1514" t="str">
            <v>m1</v>
          </cell>
          <cell r="E1514">
            <v>228500</v>
          </cell>
        </row>
        <row r="1515">
          <cell r="B1515">
            <v>1361</v>
          </cell>
          <cell r="C1515" t="str">
            <v xml:space="preserve"> Pipa BS SCH 40 ; Dia. 2-1/2" ; (65 mm) + Fitting &amp; Aksesoris</v>
          </cell>
          <cell r="D1515" t="str">
            <v>m1</v>
          </cell>
          <cell r="E1515">
            <v>311500</v>
          </cell>
        </row>
        <row r="1516">
          <cell r="B1516">
            <v>1362</v>
          </cell>
          <cell r="C1516" t="str">
            <v xml:space="preserve"> Pipa BS SCH 40 ; Dia. 3" ; (80 mm) + Fitting &amp; Aksesoris</v>
          </cell>
          <cell r="D1516" t="str">
            <v>m1</v>
          </cell>
          <cell r="E1516">
            <v>382333.33333333331</v>
          </cell>
        </row>
        <row r="1517">
          <cell r="B1517">
            <v>1363</v>
          </cell>
          <cell r="C1517" t="str">
            <v xml:space="preserve"> Pipa BS SCH 40 ; Dia. 4" ; (100 mm) + Fitting &amp; Aksesoris</v>
          </cell>
          <cell r="D1517" t="str">
            <v>m1</v>
          </cell>
          <cell r="E1517">
            <v>497000</v>
          </cell>
        </row>
        <row r="1518">
          <cell r="B1518">
            <v>1364</v>
          </cell>
          <cell r="C1518" t="str">
            <v xml:space="preserve"> Pipa BS SCH 40 ; Dia. 5" ; (125 mm) + Fitting &amp; Aksesoris</v>
          </cell>
          <cell r="D1518" t="str">
            <v>m1</v>
          </cell>
          <cell r="E1518">
            <v>630166.66666666663</v>
          </cell>
        </row>
        <row r="1519">
          <cell r="B1519">
            <v>1365</v>
          </cell>
          <cell r="C1519" t="str">
            <v xml:space="preserve"> Pipa BS SCH 40 ; Dia. 6" ; (150 mm) + Fitting &amp; Aksesoris</v>
          </cell>
          <cell r="D1519" t="str">
            <v>m1</v>
          </cell>
          <cell r="E1519">
            <v>777666.66666666663</v>
          </cell>
        </row>
        <row r="1520">
          <cell r="B1520">
            <v>1366</v>
          </cell>
          <cell r="C1520" t="str">
            <v xml:space="preserve"> Pipa BS SCH 40 ; Dia. 8" ; (200 mm) + Fitting &amp; Aksesoris</v>
          </cell>
          <cell r="D1520" t="str">
            <v>m1</v>
          </cell>
          <cell r="E1520">
            <v>1098666.6666666667</v>
          </cell>
        </row>
        <row r="1521">
          <cell r="B1521">
            <v>1367</v>
          </cell>
          <cell r="C1521" t="str">
            <v xml:space="preserve"> Pipa BS SCH 40 ; Dia. 10" ; (250 mm) + Fitting &amp; Aksesoris</v>
          </cell>
          <cell r="D1521" t="str">
            <v>m1</v>
          </cell>
          <cell r="E1521">
            <v>1448666.6666666667</v>
          </cell>
        </row>
        <row r="1522">
          <cell r="B1522">
            <v>1368</v>
          </cell>
          <cell r="C1522" t="str">
            <v xml:space="preserve"> Pipa BS SCH 40 ; Dia. 12" ; (300 mm) + Fitting &amp; Aksesoris</v>
          </cell>
          <cell r="D1522" t="str">
            <v>m1</v>
          </cell>
          <cell r="E1522">
            <v>476666.66666666669</v>
          </cell>
        </row>
        <row r="1523">
          <cell r="B1523">
            <v>1369</v>
          </cell>
          <cell r="C1523" t="str">
            <v xml:space="preserve"> Pipa BS SCH 40 ; Dia. 14" ; (350 mm) + Fitting &amp; Aksesoris</v>
          </cell>
          <cell r="D1523" t="str">
            <v>m1</v>
          </cell>
          <cell r="E1523">
            <v>996666.66666666663</v>
          </cell>
        </row>
        <row r="1524">
          <cell r="B1524">
            <v>1370</v>
          </cell>
          <cell r="C1524" t="str">
            <v xml:space="preserve"> Pipa BS SCH 40 ; Dia. 16" ; (400 mm) + Fitting &amp; Aksesoris</v>
          </cell>
          <cell r="D1524" t="str">
            <v>m1</v>
          </cell>
          <cell r="E1524">
            <v>1560000</v>
          </cell>
        </row>
        <row r="1525">
          <cell r="B1525" t="str">
            <v/>
          </cell>
        </row>
        <row r="1526">
          <cell r="B1526">
            <v>1329</v>
          </cell>
          <cell r="C1526" t="str">
            <v xml:space="preserve"> Gate Valve Dia. 1/2“ (15 mm) </v>
          </cell>
          <cell r="D1526" t="str">
            <v>Buah</v>
          </cell>
          <cell r="E1526">
            <v>335000</v>
          </cell>
        </row>
        <row r="1527">
          <cell r="B1527">
            <v>1371</v>
          </cell>
          <cell r="C1527" t="str">
            <v xml:space="preserve"> Gate Valve Dia. 3/4“ (20 mm) </v>
          </cell>
          <cell r="D1527" t="str">
            <v>Buah</v>
          </cell>
          <cell r="E1527">
            <v>440000</v>
          </cell>
        </row>
        <row r="1528">
          <cell r="B1528">
            <v>1372</v>
          </cell>
          <cell r="C1528" t="str">
            <v xml:space="preserve"> Gate Valve Dia. 1“ (25 mm) </v>
          </cell>
          <cell r="D1528" t="str">
            <v>Buah</v>
          </cell>
          <cell r="E1528">
            <v>560000</v>
          </cell>
        </row>
        <row r="1529">
          <cell r="B1529">
            <v>1373</v>
          </cell>
          <cell r="C1529" t="str">
            <v xml:space="preserve"> Gate Valve Dia. 1-1/4“ (32 mm) </v>
          </cell>
          <cell r="D1529" t="str">
            <v>Buah</v>
          </cell>
          <cell r="E1529">
            <v>712000</v>
          </cell>
        </row>
        <row r="1530">
          <cell r="B1530">
            <v>1374</v>
          </cell>
          <cell r="C1530" t="str">
            <v xml:space="preserve"> Gate Valve Dia. 1-1/2“ (40 mm) </v>
          </cell>
          <cell r="D1530" t="str">
            <v>Buah</v>
          </cell>
          <cell r="E1530">
            <v>950000</v>
          </cell>
        </row>
        <row r="1531">
          <cell r="B1531">
            <v>1375</v>
          </cell>
          <cell r="C1531" t="str">
            <v xml:space="preserve"> Gate Valve Dia. 2“ (50 mm) </v>
          </cell>
          <cell r="D1531" t="str">
            <v>Buah</v>
          </cell>
          <cell r="E1531">
            <v>1150000</v>
          </cell>
        </row>
        <row r="1532">
          <cell r="B1532">
            <v>1376</v>
          </cell>
          <cell r="C1532" t="str">
            <v xml:space="preserve"> Gate Valve Dia. 2-1/2“ (65 mm) </v>
          </cell>
          <cell r="D1532" t="str">
            <v>Buah</v>
          </cell>
          <cell r="E1532">
            <v>1800000</v>
          </cell>
        </row>
        <row r="1533">
          <cell r="B1533">
            <v>1377</v>
          </cell>
          <cell r="C1533" t="str">
            <v xml:space="preserve"> Gate Valve Dia. 3“ (80 mm) </v>
          </cell>
          <cell r="D1533" t="str">
            <v>Buah</v>
          </cell>
          <cell r="E1533">
            <v>1985000</v>
          </cell>
        </row>
        <row r="1534">
          <cell r="B1534">
            <v>1378</v>
          </cell>
          <cell r="C1534" t="str">
            <v xml:space="preserve"> Gate Valve Dia. 4“ (100 mm) </v>
          </cell>
          <cell r="D1534" t="str">
            <v>Buah</v>
          </cell>
          <cell r="E1534">
            <v>3400000</v>
          </cell>
        </row>
        <row r="1535">
          <cell r="B1535">
            <v>1337</v>
          </cell>
          <cell r="C1535" t="str">
            <v xml:space="preserve"> Gate Valve 10 K ; Dia. 1/2“ (15 mm) + Material Bantu</v>
          </cell>
          <cell r="D1535" t="str">
            <v>Buah</v>
          </cell>
          <cell r="E1535">
            <v>1088000</v>
          </cell>
        </row>
        <row r="1536">
          <cell r="B1536">
            <v>1379</v>
          </cell>
          <cell r="C1536" t="str">
            <v xml:space="preserve"> Gate Valve 10 K ; Dia. 3/4“ (20 mm) + Material Bantu</v>
          </cell>
          <cell r="D1536" t="str">
            <v>Buah</v>
          </cell>
          <cell r="E1536">
            <v>1388000</v>
          </cell>
        </row>
        <row r="1537">
          <cell r="B1537">
            <v>1380</v>
          </cell>
          <cell r="C1537" t="str">
            <v xml:space="preserve"> Gate Valve 10 K ; Dia. 1“ (25 mm) + Material Bantu</v>
          </cell>
          <cell r="D1537" t="str">
            <v>Buah</v>
          </cell>
          <cell r="E1537">
            <v>1688000</v>
          </cell>
        </row>
        <row r="1538">
          <cell r="B1538">
            <v>1381</v>
          </cell>
          <cell r="C1538" t="str">
            <v xml:space="preserve"> Gate Valve 10 K ; Dia. 1-1/4“ (32 mm) + Material Bantu</v>
          </cell>
          <cell r="D1538" t="str">
            <v>Buah</v>
          </cell>
          <cell r="E1538">
            <v>1988000</v>
          </cell>
        </row>
        <row r="1539">
          <cell r="B1539">
            <v>1382</v>
          </cell>
          <cell r="C1539" t="str">
            <v xml:space="preserve"> Gate Valve 10 K ; Dia. 1-1/2“ (40 mm) + Material Bantu</v>
          </cell>
          <cell r="D1539" t="str">
            <v>Buah</v>
          </cell>
          <cell r="E1539">
            <v>2288000</v>
          </cell>
        </row>
        <row r="1540">
          <cell r="B1540">
            <v>1383</v>
          </cell>
          <cell r="C1540" t="str">
            <v xml:space="preserve"> Gate Valve 10 K ; Dia. 2“ (50 mm) + Material Bantu</v>
          </cell>
          <cell r="D1540" t="str">
            <v>Buah</v>
          </cell>
          <cell r="E1540">
            <v>2588000</v>
          </cell>
        </row>
        <row r="1541">
          <cell r="B1541">
            <v>1384</v>
          </cell>
          <cell r="C1541" t="str">
            <v xml:space="preserve"> Gate Valve 10 K ; Dia. 2-1/2“ (65 mm) + Material Bantu</v>
          </cell>
          <cell r="D1541" t="str">
            <v>Buah</v>
          </cell>
          <cell r="E1541">
            <v>3000000</v>
          </cell>
        </row>
        <row r="1542">
          <cell r="B1542">
            <v>1385</v>
          </cell>
          <cell r="C1542" t="str">
            <v xml:space="preserve"> Gate Valve 10 K ; Dia. 3“ (80 mm) + Material Bantu</v>
          </cell>
          <cell r="D1542" t="str">
            <v>Buah</v>
          </cell>
          <cell r="E1542">
            <v>3450000</v>
          </cell>
        </row>
        <row r="1543">
          <cell r="B1543">
            <v>1386</v>
          </cell>
          <cell r="C1543" t="str">
            <v xml:space="preserve"> Gate Valve 10 K ; Dia. 4“ (100 mm) + Material Bantu</v>
          </cell>
          <cell r="D1543" t="str">
            <v>Buah</v>
          </cell>
          <cell r="E1543">
            <v>5000000</v>
          </cell>
        </row>
        <row r="1544">
          <cell r="B1544">
            <v>1387</v>
          </cell>
          <cell r="C1544" t="str">
            <v xml:space="preserve"> Gate Valve 10 K ; Dia. 5“ (125 mm) + Material Bantu</v>
          </cell>
          <cell r="D1544" t="str">
            <v>Buah</v>
          </cell>
          <cell r="E1544">
            <v>6750000</v>
          </cell>
        </row>
        <row r="1545">
          <cell r="B1545">
            <v>1388</v>
          </cell>
          <cell r="C1545" t="str">
            <v xml:space="preserve"> Gate Valve 10 K ; Dia. 6“ (150 mm) + Material Bantu</v>
          </cell>
          <cell r="D1545" t="str">
            <v>Buah</v>
          </cell>
          <cell r="E1545">
            <v>8650000</v>
          </cell>
        </row>
        <row r="1546">
          <cell r="B1546">
            <v>1389</v>
          </cell>
          <cell r="C1546" t="str">
            <v xml:space="preserve"> Gate Valve 10 K ; Dia. 8“ (200 mm) + Material Bantu</v>
          </cell>
          <cell r="D1546" t="str">
            <v>Buah</v>
          </cell>
          <cell r="E1546">
            <v>11250000</v>
          </cell>
        </row>
        <row r="1547">
          <cell r="B1547">
            <v>1390</v>
          </cell>
          <cell r="C1547" t="str">
            <v xml:space="preserve"> Gate Valve 10 K ; Dia. 10“ (250 mm) + Material Bantu</v>
          </cell>
          <cell r="D1547" t="str">
            <v>Buah</v>
          </cell>
          <cell r="E1547">
            <v>14850000</v>
          </cell>
        </row>
        <row r="1548">
          <cell r="B1548">
            <v>1391</v>
          </cell>
          <cell r="C1548" t="str">
            <v xml:space="preserve"> Gate Valve 10 K ; Dia. 12“ (300 mm) + Material Bantu</v>
          </cell>
          <cell r="D1548" t="str">
            <v>Buah</v>
          </cell>
          <cell r="E1548">
            <v>19450000</v>
          </cell>
        </row>
        <row r="1549">
          <cell r="B1549">
            <v>1392</v>
          </cell>
          <cell r="C1549" t="str">
            <v xml:space="preserve"> Gate Valve 12 K ; Dia. 6“ (150 mm) + Material Bantu</v>
          </cell>
          <cell r="D1549" t="str">
            <v>Buah</v>
          </cell>
          <cell r="E1549">
            <v>9700000</v>
          </cell>
        </row>
        <row r="1550">
          <cell r="B1550">
            <v>1352</v>
          </cell>
          <cell r="C1550" t="str">
            <v xml:space="preserve"> Gate Valve 16 K ; Dia. 1/2“ (15 mm) + Material Bantu</v>
          </cell>
          <cell r="D1550" t="str">
            <v>Buah</v>
          </cell>
          <cell r="E1550">
            <v>2200000</v>
          </cell>
        </row>
        <row r="1551">
          <cell r="B1551">
            <v>1393</v>
          </cell>
          <cell r="C1551" t="str">
            <v xml:space="preserve"> Gate Valve 16 K ; Dia. 3/4“ (20 mm) + Material Bantu</v>
          </cell>
          <cell r="D1551" t="str">
            <v>Buah</v>
          </cell>
          <cell r="E1551">
            <v>2500000</v>
          </cell>
        </row>
        <row r="1552">
          <cell r="B1552">
            <v>1394</v>
          </cell>
          <cell r="C1552" t="str">
            <v xml:space="preserve"> Gate Valve 16 K ; Dia. 1“ (25 mm) + Material Bantu</v>
          </cell>
          <cell r="D1552" t="str">
            <v>Buah</v>
          </cell>
          <cell r="E1552">
            <v>2800000</v>
          </cell>
        </row>
        <row r="1553">
          <cell r="B1553">
            <v>1395</v>
          </cell>
          <cell r="C1553" t="str">
            <v xml:space="preserve"> Gate Valve 16 K ; Dia. 1-1/4“ (32 mm) + Material Bantu</v>
          </cell>
          <cell r="D1553" t="str">
            <v>Buah</v>
          </cell>
          <cell r="E1553">
            <v>3100000</v>
          </cell>
        </row>
        <row r="1554">
          <cell r="B1554">
            <v>1396</v>
          </cell>
          <cell r="C1554" t="str">
            <v xml:space="preserve"> Gate Valve 16 K ; Dia. 1-1/2“ (40 mm) + Material Bantu</v>
          </cell>
          <cell r="D1554" t="str">
            <v>Buah</v>
          </cell>
          <cell r="E1554">
            <v>3400000</v>
          </cell>
        </row>
        <row r="1555">
          <cell r="B1555">
            <v>1397</v>
          </cell>
          <cell r="C1555" t="str">
            <v xml:space="preserve"> Gate Valve 16 K ; Dia. 2“ (50 mm) + Material Bantu</v>
          </cell>
          <cell r="D1555" t="str">
            <v>Buah</v>
          </cell>
          <cell r="E1555">
            <v>3700000</v>
          </cell>
        </row>
        <row r="1556">
          <cell r="B1556">
            <v>1398</v>
          </cell>
          <cell r="C1556" t="str">
            <v xml:space="preserve"> Gate Valve 16 K ; Dia. 2-1/2“ (65 mm) + Material Bantu</v>
          </cell>
          <cell r="D1556" t="str">
            <v>Buah</v>
          </cell>
          <cell r="E1556">
            <v>4300000</v>
          </cell>
        </row>
        <row r="1557">
          <cell r="B1557">
            <v>1399</v>
          </cell>
          <cell r="C1557" t="str">
            <v xml:space="preserve"> Gate Valve 16 K ; Dia. 3“ (80 mm) + Material Bantu</v>
          </cell>
          <cell r="D1557" t="str">
            <v>Buah</v>
          </cell>
          <cell r="E1557">
            <v>5300000</v>
          </cell>
        </row>
        <row r="1558">
          <cell r="B1558">
            <v>1400</v>
          </cell>
          <cell r="C1558" t="str">
            <v xml:space="preserve"> Gate Valve 16 K ; Dia. 4“ (100 mm) + Material Bantu</v>
          </cell>
          <cell r="D1558" t="str">
            <v>Buah</v>
          </cell>
          <cell r="E1558">
            <v>7400000</v>
          </cell>
        </row>
        <row r="1559">
          <cell r="B1559">
            <v>1401</v>
          </cell>
          <cell r="C1559" t="str">
            <v xml:space="preserve"> Gate Valve 16 K ; Dia. 5“ (125 mm) + Material Bantu</v>
          </cell>
          <cell r="D1559" t="str">
            <v>Buah</v>
          </cell>
          <cell r="E1559">
            <v>10100000</v>
          </cell>
        </row>
        <row r="1560">
          <cell r="B1560">
            <v>1402</v>
          </cell>
          <cell r="C1560" t="str">
            <v xml:space="preserve"> Gate Valve 16 K ; Dia. 6“ (150 mm) + Material Bantu</v>
          </cell>
          <cell r="D1560" t="str">
            <v>Buah</v>
          </cell>
          <cell r="E1560">
            <v>12700000</v>
          </cell>
        </row>
        <row r="1561">
          <cell r="B1561">
            <v>1403</v>
          </cell>
          <cell r="C1561" t="str">
            <v xml:space="preserve"> Gate Valve 16 K ; Dia. 8“ (200 mm) + Material Bantu</v>
          </cell>
          <cell r="D1561" t="str">
            <v>Buah</v>
          </cell>
          <cell r="E1561">
            <v>19400000</v>
          </cell>
        </row>
        <row r="1562">
          <cell r="B1562">
            <v>1404</v>
          </cell>
          <cell r="C1562" t="str">
            <v xml:space="preserve"> Gate Valve 16 K ; Dia. 10“ (250 mm) + Material Bantu</v>
          </cell>
          <cell r="D1562" t="str">
            <v>Buah</v>
          </cell>
          <cell r="E1562">
            <v>29000000</v>
          </cell>
        </row>
        <row r="1563">
          <cell r="B1563">
            <v>1393</v>
          </cell>
          <cell r="C1563" t="str">
            <v xml:space="preserve"> Gate Valve 16 K ; Dia. 12“ (300 mm) + Material Bantu</v>
          </cell>
          <cell r="D1563" t="str">
            <v>Buah</v>
          </cell>
          <cell r="E1563">
            <v>40100000</v>
          </cell>
        </row>
        <row r="1564">
          <cell r="B1564">
            <v>1405</v>
          </cell>
          <cell r="C1564" t="str">
            <v xml:space="preserve"> Gate Valve 20 K ; Dia. 1/2“ (15 mm) + Material Bantu</v>
          </cell>
          <cell r="D1564" t="str">
            <v>Buah</v>
          </cell>
          <cell r="E1564">
            <v>5800000</v>
          </cell>
        </row>
        <row r="1565">
          <cell r="B1565">
            <v>1406</v>
          </cell>
          <cell r="C1565" t="str">
            <v xml:space="preserve"> Gate Valve 20 K ; Dia. 1“ (25 mm) + Material Bantu</v>
          </cell>
          <cell r="D1565" t="str">
            <v>Buah</v>
          </cell>
          <cell r="E1565">
            <v>5100000</v>
          </cell>
        </row>
        <row r="1566">
          <cell r="B1566">
            <v>1407</v>
          </cell>
          <cell r="C1566" t="str">
            <v xml:space="preserve"> Gate Valve 20 K ; Dia. 1-1/4“ (32 mm) + Material Bantu</v>
          </cell>
          <cell r="D1566" t="str">
            <v>Buah</v>
          </cell>
          <cell r="E1566">
            <v>5600000</v>
          </cell>
        </row>
        <row r="1567">
          <cell r="B1567">
            <v>1408</v>
          </cell>
          <cell r="C1567" t="str">
            <v xml:space="preserve"> Gate Valve 20 K ; Dia. 1-1/2“ (40 mm) + Material Bantu</v>
          </cell>
          <cell r="D1567" t="str">
            <v>Buah</v>
          </cell>
          <cell r="E1567">
            <v>6100000</v>
          </cell>
        </row>
        <row r="1568">
          <cell r="B1568">
            <v>1409</v>
          </cell>
          <cell r="C1568" t="str">
            <v xml:space="preserve"> Gate Valve 20 K ; Dia. 2“ (50 mm) + Material Bantu</v>
          </cell>
          <cell r="D1568" t="str">
            <v>Buah</v>
          </cell>
          <cell r="E1568">
            <v>6600000</v>
          </cell>
        </row>
        <row r="1569">
          <cell r="B1569">
            <v>1410</v>
          </cell>
          <cell r="C1569" t="str">
            <v xml:space="preserve"> Gate Valve 20 K ; Dia. 2-1/2“ (65 mm) + Material Bantu</v>
          </cell>
          <cell r="D1569" t="str">
            <v>Buah</v>
          </cell>
          <cell r="E1569">
            <v>7700000</v>
          </cell>
        </row>
        <row r="1570">
          <cell r="B1570">
            <v>1411</v>
          </cell>
          <cell r="C1570" t="str">
            <v xml:space="preserve"> Gate Valve 20 K ; Dia. 3“ (80 mm) + Material Bantu</v>
          </cell>
          <cell r="D1570" t="str">
            <v>Buah</v>
          </cell>
          <cell r="E1570">
            <v>9600000</v>
          </cell>
        </row>
        <row r="1571">
          <cell r="B1571">
            <v>1412</v>
          </cell>
          <cell r="C1571" t="str">
            <v xml:space="preserve"> Gate Valve 20 K ; Dia. 4“ (100 mm) + Material Bantu</v>
          </cell>
          <cell r="D1571" t="str">
            <v>Buah</v>
          </cell>
          <cell r="E1571">
            <v>13200000</v>
          </cell>
        </row>
        <row r="1572">
          <cell r="B1572">
            <v>1413</v>
          </cell>
          <cell r="C1572" t="str">
            <v xml:space="preserve"> Gate Valve 20 K ; Dia. 6“ (150 mm) + Material Bantu</v>
          </cell>
          <cell r="D1572" t="str">
            <v>Buah</v>
          </cell>
          <cell r="E1572">
            <v>23800000</v>
          </cell>
        </row>
        <row r="1573">
          <cell r="B1573" t="str">
            <v/>
          </cell>
        </row>
        <row r="1574">
          <cell r="B1574">
            <v>1382</v>
          </cell>
          <cell r="C1574" t="str">
            <v xml:space="preserve"> Ball Valve ; Dia. 1/2“ (15 mm) + Material Bantu</v>
          </cell>
          <cell r="D1574" t="str">
            <v>Buah</v>
          </cell>
          <cell r="E1574">
            <v>1300000</v>
          </cell>
        </row>
        <row r="1575">
          <cell r="B1575">
            <v>1414</v>
          </cell>
          <cell r="C1575" t="str">
            <v xml:space="preserve"> Ball Valve ; Dia. 3/4“ (20 mm) + Material Bantu</v>
          </cell>
          <cell r="D1575" t="str">
            <v>Buah</v>
          </cell>
          <cell r="E1575">
            <v>1900000</v>
          </cell>
        </row>
        <row r="1576">
          <cell r="B1576">
            <v>1415</v>
          </cell>
          <cell r="C1576" t="str">
            <v xml:space="preserve"> Ball Valve ; Dia. 1“ (25 mm) + Material Bantu</v>
          </cell>
          <cell r="D1576" t="str">
            <v>Buah</v>
          </cell>
          <cell r="E1576">
            <v>2400000</v>
          </cell>
        </row>
        <row r="1577">
          <cell r="B1577">
            <v>1416</v>
          </cell>
          <cell r="C1577" t="str">
            <v xml:space="preserve"> Ball Valve ; Dia. 1-1/4“ (32 mm) + Material Bantu</v>
          </cell>
          <cell r="D1577" t="str">
            <v>Buah</v>
          </cell>
          <cell r="E1577">
            <v>3100000</v>
          </cell>
        </row>
        <row r="1578">
          <cell r="B1578">
            <v>1417</v>
          </cell>
          <cell r="C1578" t="str">
            <v xml:space="preserve"> Ball Valve ; Dia. 1-1/2“ (40 mm) + Material Bantu</v>
          </cell>
          <cell r="D1578" t="str">
            <v>Buah</v>
          </cell>
          <cell r="E1578">
            <v>3600000</v>
          </cell>
        </row>
        <row r="1579">
          <cell r="B1579">
            <v>1418</v>
          </cell>
          <cell r="C1579" t="str">
            <v xml:space="preserve"> Ball Valve ; Dia. 2“ (50 mm) + Material Bantu</v>
          </cell>
          <cell r="D1579" t="str">
            <v>Buah</v>
          </cell>
          <cell r="E1579">
            <v>4900000</v>
          </cell>
        </row>
        <row r="1580">
          <cell r="B1580">
            <v>1419</v>
          </cell>
          <cell r="C1580" t="str">
            <v xml:space="preserve"> Ball Valve ; Dia. 2-1/2“ (65 mm) + Material Bantu</v>
          </cell>
          <cell r="D1580" t="str">
            <v>Buah</v>
          </cell>
          <cell r="E1580">
            <v>7700000</v>
          </cell>
        </row>
        <row r="1581">
          <cell r="B1581">
            <v>1420</v>
          </cell>
          <cell r="C1581" t="str">
            <v xml:space="preserve"> Ball Valve ; Dia. 3“ (80 mm) + Material Bantu</v>
          </cell>
          <cell r="D1581" t="str">
            <v>Buah</v>
          </cell>
          <cell r="E1581">
            <v>9800000</v>
          </cell>
        </row>
        <row r="1582">
          <cell r="B1582">
            <v>1421</v>
          </cell>
          <cell r="C1582" t="str">
            <v xml:space="preserve"> Ball Valve ; Dia. 4“ (100 mm) + Material Bantu</v>
          </cell>
          <cell r="D1582" t="str">
            <v>Buah</v>
          </cell>
          <cell r="E1582">
            <v>13700000</v>
          </cell>
        </row>
        <row r="1583">
          <cell r="B1583" t="str">
            <v/>
          </cell>
        </row>
        <row r="1584">
          <cell r="B1584">
            <v>1392</v>
          </cell>
          <cell r="C1584" t="str">
            <v xml:space="preserve"> Check Valve 10 K ; Dia. 1/2“ (15 mm) + Material Bantu</v>
          </cell>
          <cell r="D1584" t="str">
            <v>Buah</v>
          </cell>
          <cell r="E1584">
            <v>700000</v>
          </cell>
        </row>
        <row r="1585">
          <cell r="B1585">
            <v>1422</v>
          </cell>
          <cell r="C1585" t="str">
            <v xml:space="preserve"> Check Valve 10 K ; Dia. 3/4“ (20 mm) + Material Bantu</v>
          </cell>
          <cell r="D1585" t="str">
            <v>Buah</v>
          </cell>
          <cell r="E1585">
            <v>1000000</v>
          </cell>
        </row>
        <row r="1586">
          <cell r="B1586">
            <v>1423</v>
          </cell>
          <cell r="C1586" t="str">
            <v xml:space="preserve"> Check Valve 10 K ; Dia. 1“ (25 mm) + Material Bantu</v>
          </cell>
          <cell r="D1586" t="str">
            <v>Buah</v>
          </cell>
          <cell r="E1586">
            <v>1300000</v>
          </cell>
        </row>
        <row r="1587">
          <cell r="B1587">
            <v>1424</v>
          </cell>
          <cell r="C1587" t="str">
            <v xml:space="preserve"> Check Valve 10 K ; Dia. 1-1/4“ (32 mm) + Material Bantu</v>
          </cell>
          <cell r="D1587" t="str">
            <v>Buah</v>
          </cell>
          <cell r="E1587">
            <v>1600000</v>
          </cell>
        </row>
        <row r="1588">
          <cell r="B1588">
            <v>1425</v>
          </cell>
          <cell r="C1588" t="str">
            <v xml:space="preserve"> Check Valve 10 K ; Dia. 1-1/2“ (40 mm) + Material Bantu</v>
          </cell>
          <cell r="D1588" t="str">
            <v>Buah</v>
          </cell>
          <cell r="E1588">
            <v>1900000</v>
          </cell>
        </row>
        <row r="1589">
          <cell r="B1589">
            <v>1426</v>
          </cell>
          <cell r="C1589" t="str">
            <v xml:space="preserve"> Check Valve 10 K ; Dia. 2“ (50 mm) + Material Bantu</v>
          </cell>
          <cell r="D1589" t="str">
            <v>Buah</v>
          </cell>
          <cell r="E1589">
            <v>2200000</v>
          </cell>
        </row>
        <row r="1590">
          <cell r="B1590">
            <v>1427</v>
          </cell>
          <cell r="C1590" t="str">
            <v xml:space="preserve"> Check Valve 10 K ; Dia. 2-1/2“ (65 mm) + Material Bantu</v>
          </cell>
          <cell r="D1590" t="str">
            <v>Buah</v>
          </cell>
          <cell r="E1590">
            <v>2800000</v>
          </cell>
        </row>
        <row r="1591">
          <cell r="B1591">
            <v>1428</v>
          </cell>
          <cell r="C1591" t="str">
            <v xml:space="preserve"> Check Valve 10 K ; Dia. 3“ (80 mm) + Material Bantu</v>
          </cell>
          <cell r="D1591" t="str">
            <v>Buah</v>
          </cell>
          <cell r="E1591">
            <v>3100000</v>
          </cell>
        </row>
        <row r="1592">
          <cell r="B1592">
            <v>1429</v>
          </cell>
          <cell r="C1592" t="str">
            <v xml:space="preserve"> Check Valve 10 K ; Dia. 4“ (100 mm) + Material Bantu</v>
          </cell>
          <cell r="D1592" t="str">
            <v>Buah</v>
          </cell>
          <cell r="E1592">
            <v>4400000</v>
          </cell>
        </row>
        <row r="1593">
          <cell r="B1593">
            <v>1430</v>
          </cell>
          <cell r="C1593" t="str">
            <v xml:space="preserve"> Check Valve 10 K ; Dia. 5“ (125 mm) + Material Bantu</v>
          </cell>
          <cell r="D1593" t="str">
            <v>Buah</v>
          </cell>
          <cell r="E1593">
            <v>5500000</v>
          </cell>
        </row>
        <row r="1594">
          <cell r="B1594">
            <v>1431</v>
          </cell>
          <cell r="C1594" t="str">
            <v xml:space="preserve"> Check Valve 10 K ; Dia. 6“ (150 mm) + Material Bantu</v>
          </cell>
          <cell r="D1594" t="str">
            <v>Buah</v>
          </cell>
          <cell r="E1594">
            <v>8100000</v>
          </cell>
        </row>
        <row r="1595">
          <cell r="B1595">
            <v>1432</v>
          </cell>
          <cell r="C1595" t="str">
            <v xml:space="preserve"> Check Valve 10 K ; Dia. 8“ (200 mm) + Material Bantu</v>
          </cell>
          <cell r="D1595" t="str">
            <v>Buah</v>
          </cell>
          <cell r="E1595">
            <v>0</v>
          </cell>
        </row>
        <row r="1596">
          <cell r="B1596">
            <v>1433</v>
          </cell>
          <cell r="C1596" t="str">
            <v xml:space="preserve"> Check Valve 10 K ; Dia. 10“ (250 mm) + Material Bantu</v>
          </cell>
          <cell r="D1596" t="str">
            <v>Buah</v>
          </cell>
          <cell r="E1596">
            <v>0</v>
          </cell>
        </row>
        <row r="1597">
          <cell r="B1597">
            <v>1422</v>
          </cell>
          <cell r="C1597" t="str">
            <v xml:space="preserve"> Check Valve 10 K ; Dia. 12“ (300 mm) + Material Bantu</v>
          </cell>
          <cell r="D1597" t="str">
            <v>Buah</v>
          </cell>
          <cell r="E1597">
            <v>0</v>
          </cell>
        </row>
        <row r="1598">
          <cell r="B1598" t="str">
            <v/>
          </cell>
        </row>
        <row r="1599">
          <cell r="B1599">
            <v>1434</v>
          </cell>
          <cell r="C1599" t="str">
            <v xml:space="preserve"> Check Valve 16 K ; Dia. 2“ (50 mm) + Material Bantu</v>
          </cell>
          <cell r="D1599" t="str">
            <v>Buah</v>
          </cell>
          <cell r="E1599">
            <v>2700000</v>
          </cell>
        </row>
        <row r="1600">
          <cell r="B1600">
            <v>1435</v>
          </cell>
          <cell r="C1600" t="str">
            <v xml:space="preserve"> Check Valve 16 K ; Dia. 2-1/2“ (65 mm) + Material Bantu</v>
          </cell>
          <cell r="D1600" t="str">
            <v>Buah</v>
          </cell>
          <cell r="E1600">
            <v>3600000</v>
          </cell>
        </row>
        <row r="1601">
          <cell r="B1601">
            <v>1436</v>
          </cell>
          <cell r="C1601" t="str">
            <v xml:space="preserve"> Check Valve 16 K ; Dia. 3“ (80 mm) + Material Bantu</v>
          </cell>
          <cell r="D1601" t="str">
            <v>Buah</v>
          </cell>
          <cell r="E1601">
            <v>4400000</v>
          </cell>
        </row>
        <row r="1602">
          <cell r="B1602">
            <v>1437</v>
          </cell>
          <cell r="C1602" t="str">
            <v xml:space="preserve"> Check Valve 16 K ; Dia. 4“ (100 mm) + Material Bantu</v>
          </cell>
          <cell r="D1602" t="str">
            <v>Buah</v>
          </cell>
          <cell r="E1602">
            <v>6400000</v>
          </cell>
        </row>
        <row r="1603">
          <cell r="B1603">
            <v>1438</v>
          </cell>
          <cell r="C1603" t="str">
            <v xml:space="preserve"> Check Valve 16 K ; Dia. 5“ (125 mm) + Material Bantu</v>
          </cell>
          <cell r="D1603" t="str">
            <v>Buah</v>
          </cell>
          <cell r="E1603">
            <v>9800000</v>
          </cell>
        </row>
        <row r="1604">
          <cell r="B1604">
            <v>1439</v>
          </cell>
          <cell r="C1604" t="str">
            <v xml:space="preserve"> Check Valve 16 K ; Dia. 6“ (150 mm) + Material Bantu</v>
          </cell>
          <cell r="D1604" t="str">
            <v>Buah</v>
          </cell>
          <cell r="E1604">
            <v>12700000</v>
          </cell>
        </row>
        <row r="1605">
          <cell r="B1605">
            <v>1440</v>
          </cell>
          <cell r="C1605" t="str">
            <v xml:space="preserve"> Check Valve 16 K ; Dia. 8“ (200 mm) + Material Bantu</v>
          </cell>
          <cell r="D1605" t="str">
            <v>Buah</v>
          </cell>
          <cell r="E1605">
            <v>700000</v>
          </cell>
        </row>
        <row r="1606">
          <cell r="B1606">
            <v>1441</v>
          </cell>
          <cell r="C1606" t="str">
            <v xml:space="preserve"> Check Valve 16 K ; Dia. 10“ (250 mm) + Material Bantu</v>
          </cell>
          <cell r="D1606" t="str">
            <v>Buah</v>
          </cell>
          <cell r="E1606">
            <v>800000</v>
          </cell>
        </row>
        <row r="1607">
          <cell r="B1607">
            <v>1431</v>
          </cell>
          <cell r="C1607" t="str">
            <v xml:space="preserve"> Check Valve 16 K ; Dia. 12“ (300 mm) + Material Bantu</v>
          </cell>
          <cell r="D1607" t="str">
            <v>Buah</v>
          </cell>
          <cell r="E1607">
            <v>900000</v>
          </cell>
        </row>
        <row r="1609">
          <cell r="B1609">
            <v>1414</v>
          </cell>
          <cell r="C1609" t="str">
            <v xml:space="preserve"> Strainer 10 K ; Dia. 1/2“ (15 mm) + Material Bantu</v>
          </cell>
          <cell r="D1609" t="str">
            <v>Buah</v>
          </cell>
          <cell r="E1609">
            <v>300000</v>
          </cell>
        </row>
        <row r="1610">
          <cell r="B1610">
            <v>1442</v>
          </cell>
          <cell r="C1610" t="str">
            <v xml:space="preserve"> Strainer 10 K ; Dia. 3/4“ (20 mm) + Material Bantu</v>
          </cell>
          <cell r="D1610" t="str">
            <v>Buah</v>
          </cell>
          <cell r="E1610">
            <v>500000</v>
          </cell>
        </row>
        <row r="1611">
          <cell r="B1611">
            <v>1443</v>
          </cell>
          <cell r="C1611" t="str">
            <v xml:space="preserve"> Strainer 10 K ; Dia. 1“ (25 mm) + Material Bantu</v>
          </cell>
          <cell r="D1611" t="str">
            <v>Buah</v>
          </cell>
          <cell r="E1611">
            <v>730000</v>
          </cell>
        </row>
        <row r="1612">
          <cell r="B1612">
            <v>1444</v>
          </cell>
          <cell r="C1612" t="str">
            <v xml:space="preserve"> Strainer 10 K ; Dia. 1-1/4“ (32 mm) + Material Bantu</v>
          </cell>
          <cell r="D1612" t="str">
            <v>Buah</v>
          </cell>
          <cell r="E1612">
            <v>1020000</v>
          </cell>
        </row>
        <row r="1613">
          <cell r="B1613">
            <v>1445</v>
          </cell>
          <cell r="C1613" t="str">
            <v xml:space="preserve"> Strainer 10 K ; Dia. 1-1/2“ (40 mm) + Material Bantu</v>
          </cell>
          <cell r="D1613" t="str">
            <v>Buah</v>
          </cell>
          <cell r="E1613">
            <v>1320000</v>
          </cell>
        </row>
        <row r="1614">
          <cell r="B1614">
            <v>1446</v>
          </cell>
          <cell r="C1614" t="str">
            <v xml:space="preserve"> Strainer 10 K ; Dia. 2“ (50 mm) + Material Bantu</v>
          </cell>
          <cell r="D1614" t="str">
            <v>Buah</v>
          </cell>
          <cell r="E1614">
            <v>1850000</v>
          </cell>
        </row>
        <row r="1615">
          <cell r="B1615">
            <v>1447</v>
          </cell>
          <cell r="C1615" t="str">
            <v xml:space="preserve"> Strainer 10 K ; Dia. 2-1/2“ (65 mm) + Material Bantu</v>
          </cell>
          <cell r="D1615" t="str">
            <v>Buah</v>
          </cell>
          <cell r="E1615">
            <v>4400000</v>
          </cell>
        </row>
        <row r="1616">
          <cell r="B1616">
            <v>1448</v>
          </cell>
          <cell r="C1616" t="str">
            <v xml:space="preserve"> Strainer 10 K ; Dia. 3“ (80 mm) + Material Bantu</v>
          </cell>
          <cell r="D1616" t="str">
            <v>Buah</v>
          </cell>
          <cell r="E1616">
            <v>5700000</v>
          </cell>
        </row>
        <row r="1617">
          <cell r="B1617">
            <v>1449</v>
          </cell>
          <cell r="C1617" t="str">
            <v xml:space="preserve"> Strainer 10 K ; Dia. 4“ (100 mm) + Material Bantu</v>
          </cell>
          <cell r="D1617" t="str">
            <v>Buah</v>
          </cell>
          <cell r="E1617">
            <v>6900000</v>
          </cell>
        </row>
        <row r="1618">
          <cell r="B1618">
            <v>1450</v>
          </cell>
          <cell r="C1618" t="str">
            <v xml:space="preserve"> Strainer 10 K ; Dia. 5“ (125 mm) + Material Bantu</v>
          </cell>
          <cell r="D1618" t="str">
            <v>Buah</v>
          </cell>
          <cell r="E1618">
            <v>10300000</v>
          </cell>
        </row>
        <row r="1619">
          <cell r="B1619">
            <v>1451</v>
          </cell>
          <cell r="C1619" t="str">
            <v xml:space="preserve"> Strainer 10 K ; Dia. 6“ (150 mm) + Material Bantu</v>
          </cell>
          <cell r="D1619" t="str">
            <v>Buah</v>
          </cell>
          <cell r="E1619">
            <v>13200000</v>
          </cell>
        </row>
        <row r="1620">
          <cell r="B1620">
            <v>1452</v>
          </cell>
          <cell r="C1620" t="str">
            <v xml:space="preserve"> Strainer 10 K ; Dia. 8“ (200 mm) + Material Bantu</v>
          </cell>
          <cell r="D1620" t="str">
            <v>Buah</v>
          </cell>
          <cell r="E1620">
            <v>18700000</v>
          </cell>
        </row>
        <row r="1621">
          <cell r="B1621">
            <v>1453</v>
          </cell>
          <cell r="C1621" t="str">
            <v xml:space="preserve"> Strainer 10 K ; Dia. 10“ (250 mm) + Material Bantu</v>
          </cell>
          <cell r="D1621" t="str">
            <v>Buah</v>
          </cell>
          <cell r="E1621">
            <v>0</v>
          </cell>
        </row>
        <row r="1622">
          <cell r="B1622">
            <v>1454</v>
          </cell>
          <cell r="C1622" t="str">
            <v xml:space="preserve"> Strainer 10 K ; Dia. 12“ (300 mm) + Material Bantu</v>
          </cell>
          <cell r="D1622" t="str">
            <v>Buah</v>
          </cell>
          <cell r="E1622">
            <v>0</v>
          </cell>
        </row>
        <row r="1623">
          <cell r="B1623">
            <v>1318</v>
          </cell>
          <cell r="C1623" t="str">
            <v xml:space="preserve"> Strainer 10 K ; Dia. 14“ (350 mm) + Material Bantu</v>
          </cell>
          <cell r="D1623" t="str">
            <v>Buah</v>
          </cell>
          <cell r="E1623">
            <v>0</v>
          </cell>
        </row>
        <row r="1624">
          <cell r="B1624" t="str">
            <v/>
          </cell>
        </row>
        <row r="1625">
          <cell r="B1625">
            <v>1455</v>
          </cell>
          <cell r="C1625" t="str">
            <v xml:space="preserve"> Strainer 16 K ; Dia. 2“ (50 mm) + Material Bantu</v>
          </cell>
          <cell r="D1625" t="str">
            <v>Buah</v>
          </cell>
          <cell r="E1625">
            <v>1700000</v>
          </cell>
        </row>
        <row r="1626">
          <cell r="B1626">
            <v>1456</v>
          </cell>
          <cell r="C1626" t="str">
            <v xml:space="preserve"> Strainer 16 K ; Dia. 2-1/2“ (65 mm) + Material Bantu</v>
          </cell>
          <cell r="D1626" t="str">
            <v>Buah</v>
          </cell>
          <cell r="E1626">
            <v>2800000</v>
          </cell>
        </row>
        <row r="1627">
          <cell r="B1627">
            <v>1457</v>
          </cell>
          <cell r="C1627" t="str">
            <v xml:space="preserve"> Strainer 16 K ; Dia. 3“ (80 mm) + Material Bantu</v>
          </cell>
          <cell r="D1627" t="str">
            <v>Buah</v>
          </cell>
          <cell r="E1627">
            <v>3800000</v>
          </cell>
        </row>
        <row r="1628">
          <cell r="B1628">
            <v>1458</v>
          </cell>
          <cell r="C1628" t="str">
            <v xml:space="preserve"> Strainer 16 K ; Dia. 4“ (100 mm) + Material Bantu</v>
          </cell>
          <cell r="D1628" t="str">
            <v>Buah</v>
          </cell>
          <cell r="E1628">
            <v>4700000</v>
          </cell>
        </row>
        <row r="1629">
          <cell r="B1629">
            <v>1459</v>
          </cell>
          <cell r="C1629" t="str">
            <v xml:space="preserve"> Strainer 16 K ; Dia. 5“ (125 mm) + Material Bantu</v>
          </cell>
          <cell r="D1629" t="str">
            <v>Buah</v>
          </cell>
          <cell r="E1629">
            <v>7000000</v>
          </cell>
        </row>
        <row r="1630">
          <cell r="B1630">
            <v>1460</v>
          </cell>
          <cell r="C1630" t="str">
            <v xml:space="preserve"> Strainer 16 K ; Dia. 6“ (150 mm) + Material Bantu</v>
          </cell>
          <cell r="D1630" t="str">
            <v>Buah</v>
          </cell>
          <cell r="E1630">
            <v>9800000</v>
          </cell>
        </row>
        <row r="1631">
          <cell r="B1631">
            <v>1461</v>
          </cell>
          <cell r="C1631" t="str">
            <v xml:space="preserve"> Strainer 16 K ; Dia. 8“ (200 mm) + Material Bantu</v>
          </cell>
          <cell r="D1631" t="str">
            <v>Buah</v>
          </cell>
          <cell r="E1631">
            <v>22450000</v>
          </cell>
        </row>
        <row r="1632">
          <cell r="B1632">
            <v>1462</v>
          </cell>
          <cell r="C1632" t="str">
            <v xml:space="preserve"> Strainer 16 K ; Dia. 10“ (250 mm) + Material Bantu</v>
          </cell>
          <cell r="D1632" t="str">
            <v>Buah</v>
          </cell>
          <cell r="E1632">
            <v>800000</v>
          </cell>
        </row>
        <row r="1633">
          <cell r="B1633">
            <v>1463</v>
          </cell>
          <cell r="C1633" t="str">
            <v xml:space="preserve"> Strainer 16 K ; Dia. 12“ (300 mm) + Material Bantu</v>
          </cell>
          <cell r="D1633" t="str">
            <v>Buah</v>
          </cell>
          <cell r="E1633">
            <v>900000</v>
          </cell>
        </row>
        <row r="1634">
          <cell r="B1634">
            <v>1464</v>
          </cell>
          <cell r="C1634" t="str">
            <v xml:space="preserve"> Strainer 16 K ; Dia. 14“ (350 mm) + Material Bantu</v>
          </cell>
          <cell r="D1634" t="str">
            <v>Buah</v>
          </cell>
          <cell r="E1634">
            <v>1000000</v>
          </cell>
        </row>
        <row r="1635">
          <cell r="B1635" t="str">
            <v/>
          </cell>
        </row>
        <row r="1636">
          <cell r="B1636">
            <v>1465</v>
          </cell>
          <cell r="C1636" t="str">
            <v xml:space="preserve"> Floater Valve ; Dia. 1/2“ (15 mm) + Material Bantu</v>
          </cell>
          <cell r="D1636" t="str">
            <v>Buah</v>
          </cell>
          <cell r="E1636">
            <v>4750000</v>
          </cell>
        </row>
        <row r="1637">
          <cell r="B1637">
            <v>1466</v>
          </cell>
          <cell r="C1637" t="str">
            <v xml:space="preserve"> Floater Valve ; Dia. 3/4“ (20 mm) + Material Bantu</v>
          </cell>
          <cell r="D1637" t="str">
            <v>Buah</v>
          </cell>
          <cell r="E1637">
            <v>5100000</v>
          </cell>
        </row>
        <row r="1638">
          <cell r="B1638">
            <v>1467</v>
          </cell>
          <cell r="C1638" t="str">
            <v xml:space="preserve"> Floater Valve ; Dia. 1“ (25 mm) + Material Bantu</v>
          </cell>
          <cell r="D1638" t="str">
            <v>Buah</v>
          </cell>
          <cell r="E1638">
            <v>5450000</v>
          </cell>
        </row>
        <row r="1639">
          <cell r="B1639">
            <v>1468</v>
          </cell>
          <cell r="C1639" t="str">
            <v xml:space="preserve"> Floater Valve ; Dia. 1-1/4“ (32 mm) + Material Bantu</v>
          </cell>
          <cell r="D1639" t="str">
            <v>Buah</v>
          </cell>
          <cell r="E1639">
            <v>5800000</v>
          </cell>
        </row>
        <row r="1640">
          <cell r="B1640">
            <v>1469</v>
          </cell>
          <cell r="C1640" t="str">
            <v xml:space="preserve"> Floater Valve ; Dia. 1-1/2“ (40 mm) + Material Bantu</v>
          </cell>
          <cell r="D1640" t="str">
            <v>Buah</v>
          </cell>
          <cell r="E1640">
            <v>6150000</v>
          </cell>
        </row>
        <row r="1641">
          <cell r="B1641">
            <v>1470</v>
          </cell>
          <cell r="C1641" t="str">
            <v xml:space="preserve"> Floater Valve ; Dia. 2“ (50 mm) + Material Bantu</v>
          </cell>
          <cell r="D1641" t="str">
            <v>Buah</v>
          </cell>
          <cell r="E1641">
            <v>6500000</v>
          </cell>
        </row>
        <row r="1642">
          <cell r="B1642">
            <v>1471</v>
          </cell>
          <cell r="C1642" t="str">
            <v xml:space="preserve"> Floater Valve ; Dia. 2-1/2“ (65 mm) + Material Bantu</v>
          </cell>
          <cell r="D1642" t="str">
            <v>Buah</v>
          </cell>
          <cell r="E1642">
            <v>6850000</v>
          </cell>
        </row>
        <row r="1643">
          <cell r="B1643">
            <v>1472</v>
          </cell>
          <cell r="C1643" t="str">
            <v xml:space="preserve"> Floater Valve ; Dia. 3“ (80 mm) + Material Bantu</v>
          </cell>
          <cell r="D1643" t="str">
            <v>Buah</v>
          </cell>
          <cell r="E1643">
            <v>7200000</v>
          </cell>
        </row>
        <row r="1644">
          <cell r="B1644">
            <v>1473</v>
          </cell>
          <cell r="C1644" t="str">
            <v xml:space="preserve"> Floater Valve ; Dia. 4“ (100 mm) + Material Bantu</v>
          </cell>
          <cell r="D1644" t="str">
            <v>Buah</v>
          </cell>
          <cell r="E1644">
            <v>11150000</v>
          </cell>
        </row>
        <row r="1645">
          <cell r="B1645">
            <v>1474</v>
          </cell>
          <cell r="C1645" t="str">
            <v xml:space="preserve"> Floater Valve ; Dia. 5“ (125 mm) + Material Bantu</v>
          </cell>
          <cell r="D1645" t="str">
            <v>Buah</v>
          </cell>
          <cell r="E1645">
            <v>20200000</v>
          </cell>
        </row>
        <row r="1646">
          <cell r="B1646">
            <v>1475</v>
          </cell>
          <cell r="C1646" t="str">
            <v xml:space="preserve"> Floater Valve ; Dia. 6“ (150 mm) + Material Bantu</v>
          </cell>
          <cell r="D1646" t="str">
            <v>Buah</v>
          </cell>
          <cell r="E1646">
            <v>29250000</v>
          </cell>
        </row>
        <row r="1647">
          <cell r="B1647">
            <v>1476</v>
          </cell>
          <cell r="C1647" t="str">
            <v xml:space="preserve"> Floater Valve ; Dia. 8“ (200 mm) + Material Bantu</v>
          </cell>
          <cell r="D1647" t="str">
            <v>Buah</v>
          </cell>
          <cell r="E1647" t="e">
            <v>#VALUE!</v>
          </cell>
        </row>
        <row r="1648">
          <cell r="B1648">
            <v>1477</v>
          </cell>
          <cell r="C1648" t="str">
            <v xml:space="preserve"> Floater Valve ; Dia. 10“ (250 mm) + Material Bantu</v>
          </cell>
          <cell r="D1648" t="str">
            <v>Buah</v>
          </cell>
          <cell r="E1648" t="e">
            <v>#VALUE!</v>
          </cell>
        </row>
        <row r="1649">
          <cell r="B1649">
            <v>1478</v>
          </cell>
          <cell r="C1649" t="str">
            <v xml:space="preserve"> Floater Valve ; Dia. 12“ (300 mm) + Material Bantu</v>
          </cell>
          <cell r="D1649" t="str">
            <v>Buah</v>
          </cell>
          <cell r="E1649" t="e">
            <v>#VALUE!</v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>
            <v>1479</v>
          </cell>
          <cell r="C1652" t="str">
            <v xml:space="preserve"> Foot Valve ; Dia. 1/2“ (15 mm) + Material Bantu</v>
          </cell>
          <cell r="D1652" t="str">
            <v>Buah</v>
          </cell>
          <cell r="E1652">
            <v>200000</v>
          </cell>
        </row>
        <row r="1653">
          <cell r="B1653">
            <v>1480</v>
          </cell>
          <cell r="C1653" t="str">
            <v xml:space="preserve"> Foot Valve ; Dia. 3/4“ (20 mm) + Material Bantu</v>
          </cell>
          <cell r="D1653" t="str">
            <v>Buah</v>
          </cell>
          <cell r="E1653">
            <v>300000</v>
          </cell>
        </row>
        <row r="1654">
          <cell r="B1654">
            <v>1481</v>
          </cell>
          <cell r="C1654" t="str">
            <v xml:space="preserve"> Foot Valve ; Dia. 1“ (25 mm) + Material Bantu</v>
          </cell>
          <cell r="D1654" t="str">
            <v>Buah</v>
          </cell>
          <cell r="E1654">
            <v>400000</v>
          </cell>
        </row>
        <row r="1655">
          <cell r="B1655">
            <v>1482</v>
          </cell>
          <cell r="C1655" t="str">
            <v xml:space="preserve"> Foot Valve ; Dia. 1-1/4“ (32 mm) + Material Bantu</v>
          </cell>
          <cell r="D1655" t="str">
            <v>Buah</v>
          </cell>
          <cell r="E1655">
            <v>500000</v>
          </cell>
        </row>
        <row r="1656">
          <cell r="B1656">
            <v>1483</v>
          </cell>
          <cell r="C1656" t="str">
            <v xml:space="preserve"> Foot Valve ; Dia. 1-1/2“ (40 mm) + Material Bantu</v>
          </cell>
          <cell r="D1656" t="str">
            <v>Buah</v>
          </cell>
          <cell r="E1656">
            <v>1100000</v>
          </cell>
        </row>
        <row r="1657">
          <cell r="B1657">
            <v>1484</v>
          </cell>
          <cell r="C1657" t="str">
            <v xml:space="preserve"> Foot Valve ; Dia. 2“ (50 mm) + Material Bantu</v>
          </cell>
          <cell r="D1657" t="str">
            <v>Buah</v>
          </cell>
          <cell r="E1657">
            <v>1500000</v>
          </cell>
        </row>
        <row r="1658">
          <cell r="B1658">
            <v>1485</v>
          </cell>
          <cell r="C1658" t="str">
            <v xml:space="preserve"> Foot Valve ; Dia. 2-1/2“ (65 mm) + Material Bantu</v>
          </cell>
          <cell r="D1658" t="str">
            <v>Buah</v>
          </cell>
          <cell r="E1658">
            <v>1950000</v>
          </cell>
        </row>
        <row r="1659">
          <cell r="B1659">
            <v>1486</v>
          </cell>
          <cell r="C1659" t="str">
            <v xml:space="preserve"> Foot Valve ; Dia. 3“ (80 mm) + Material Bantu</v>
          </cell>
          <cell r="D1659" t="str">
            <v>Buah</v>
          </cell>
          <cell r="E1659">
            <v>2300000</v>
          </cell>
        </row>
        <row r="1660">
          <cell r="B1660">
            <v>1487</v>
          </cell>
          <cell r="C1660" t="str">
            <v xml:space="preserve"> Foot Valve ; Dia. 4“ (100 mm) + Material Bantu</v>
          </cell>
          <cell r="D1660" t="str">
            <v>Buah</v>
          </cell>
          <cell r="E1660">
            <v>2700000</v>
          </cell>
        </row>
        <row r="1661">
          <cell r="B1661">
            <v>1488</v>
          </cell>
          <cell r="C1661" t="str">
            <v xml:space="preserve"> Foot Valve ; Dia. 5“ (125 mm) + Material Bantu</v>
          </cell>
          <cell r="D1661" t="str">
            <v>Buah</v>
          </cell>
          <cell r="E1661">
            <v>3150000</v>
          </cell>
        </row>
        <row r="1662">
          <cell r="B1662">
            <v>1489</v>
          </cell>
          <cell r="C1662" t="str">
            <v xml:space="preserve"> Foot Valve ; Dia. 6“ (150 mm) + Material Bantu</v>
          </cell>
          <cell r="D1662" t="str">
            <v>Buah</v>
          </cell>
          <cell r="E1662">
            <v>4300000</v>
          </cell>
        </row>
        <row r="1663">
          <cell r="B1663">
            <v>1490</v>
          </cell>
          <cell r="C1663" t="str">
            <v xml:space="preserve"> Foot Valve ; Dia. 8“ (200 mm) + Material Bantu</v>
          </cell>
          <cell r="D1663" t="str">
            <v>Buah</v>
          </cell>
          <cell r="E1663">
            <v>5250000</v>
          </cell>
        </row>
        <row r="1664">
          <cell r="B1664">
            <v>1491</v>
          </cell>
          <cell r="C1664" t="str">
            <v xml:space="preserve"> Foot Valve ; Dia. 10“ (250 mm) + Material Bantu</v>
          </cell>
          <cell r="D1664" t="str">
            <v>Buah</v>
          </cell>
          <cell r="E1664">
            <v>7950000</v>
          </cell>
        </row>
        <row r="1665">
          <cell r="B1665">
            <v>1492</v>
          </cell>
          <cell r="C1665" t="str">
            <v xml:space="preserve"> Foot Valve ; Dia. 12“ (300 mm) + Material Bantu</v>
          </cell>
          <cell r="D1665" t="str">
            <v>Buah</v>
          </cell>
          <cell r="E1665">
            <v>8050000</v>
          </cell>
        </row>
        <row r="1666">
          <cell r="B1666">
            <v>1493</v>
          </cell>
          <cell r="C1666" t="str">
            <v xml:space="preserve"> Foot Valve ; Dia. 14“ (350 mm) + Material Bantu</v>
          </cell>
          <cell r="D1666" t="str">
            <v>Buah</v>
          </cell>
          <cell r="E1666">
            <v>25050000</v>
          </cell>
        </row>
        <row r="1667">
          <cell r="B1667" t="str">
            <v/>
          </cell>
        </row>
        <row r="1668">
          <cell r="B1668">
            <v>1494</v>
          </cell>
          <cell r="C1668" t="str">
            <v xml:space="preserve"> Flexible Joint 10 K ; Dia. 1/2“ (15 mm) + Material Bantu</v>
          </cell>
          <cell r="D1668" t="str">
            <v>Buah</v>
          </cell>
          <cell r="E1668">
            <v>478000</v>
          </cell>
        </row>
        <row r="1669">
          <cell r="B1669">
            <v>1495</v>
          </cell>
          <cell r="C1669" t="str">
            <v xml:space="preserve"> Flexible Joint 10 K ; Dia. 3/4“ (20 mm) + Material Bantu</v>
          </cell>
          <cell r="D1669" t="str">
            <v>Buah</v>
          </cell>
          <cell r="E1669">
            <v>578000</v>
          </cell>
        </row>
        <row r="1670">
          <cell r="B1670">
            <v>1496</v>
          </cell>
          <cell r="C1670" t="str">
            <v xml:space="preserve"> Flexible Joint 10 K ; Dia. 1“ (25 mm) + Material Bantu</v>
          </cell>
          <cell r="D1670" t="str">
            <v>Buah</v>
          </cell>
          <cell r="E1670">
            <v>678000</v>
          </cell>
        </row>
        <row r="1671">
          <cell r="B1671">
            <v>1497</v>
          </cell>
          <cell r="C1671" t="str">
            <v xml:space="preserve"> Flexible Joint 10 K ; Dia. 1-1/4“ (32 mm) + Material Bantu</v>
          </cell>
          <cell r="D1671" t="str">
            <v>Buah</v>
          </cell>
          <cell r="E1671">
            <v>778000</v>
          </cell>
        </row>
        <row r="1672">
          <cell r="B1672">
            <v>1498</v>
          </cell>
          <cell r="C1672" t="str">
            <v xml:space="preserve"> Flexible Joint 10 K ; Dia. 1-1/2“ (40 mm) + Material Bantu</v>
          </cell>
          <cell r="D1672" t="str">
            <v>Buah</v>
          </cell>
          <cell r="E1672">
            <v>878000</v>
          </cell>
        </row>
        <row r="1673">
          <cell r="B1673">
            <v>1499</v>
          </cell>
          <cell r="C1673" t="str">
            <v xml:space="preserve"> Flexible Joint 10 K ; Dia. 2“ (50 mm) + Material Bantu</v>
          </cell>
          <cell r="D1673" t="str">
            <v>Buah</v>
          </cell>
          <cell r="E1673">
            <v>1007000</v>
          </cell>
        </row>
        <row r="1674">
          <cell r="B1674">
            <v>1500</v>
          </cell>
          <cell r="C1674" t="str">
            <v xml:space="preserve"> Flexible Joint 10 K ; Dia. 2-1/2“ (65 mm) + Material Bantu</v>
          </cell>
          <cell r="D1674" t="str">
            <v>Buah</v>
          </cell>
          <cell r="E1674">
            <v>1350000</v>
          </cell>
        </row>
        <row r="1675">
          <cell r="B1675">
            <v>1501</v>
          </cell>
          <cell r="C1675" t="str">
            <v xml:space="preserve"> Flexible Joint 10 K ; Dia. 3“ (80 mm) + Material Bantu</v>
          </cell>
          <cell r="D1675" t="str">
            <v>Buah</v>
          </cell>
          <cell r="E1675">
            <v>1430000</v>
          </cell>
        </row>
        <row r="1676">
          <cell r="B1676">
            <v>1502</v>
          </cell>
          <cell r="C1676" t="str">
            <v xml:space="preserve"> Flexible Joint 10 K ; Dia. 4“ (100 mm) + Material Bantu</v>
          </cell>
          <cell r="D1676" t="str">
            <v>Buah</v>
          </cell>
          <cell r="E1676">
            <v>1865000</v>
          </cell>
        </row>
        <row r="1677">
          <cell r="B1677">
            <v>1503</v>
          </cell>
          <cell r="C1677" t="str">
            <v xml:space="preserve"> Flexible Joint 10 K ; Dia. 5“ (125 mm) + Material Bantu</v>
          </cell>
          <cell r="D1677" t="str">
            <v>Buah</v>
          </cell>
          <cell r="E1677">
            <v>2470000</v>
          </cell>
        </row>
        <row r="1678">
          <cell r="B1678">
            <v>1504</v>
          </cell>
          <cell r="C1678" t="str">
            <v xml:space="preserve"> Flexible Joint 10 K ; Dia. 6“ (150 mm) + Material Bantu</v>
          </cell>
          <cell r="D1678" t="str">
            <v>Buah</v>
          </cell>
          <cell r="E1678">
            <v>2760000</v>
          </cell>
        </row>
        <row r="1679">
          <cell r="B1679">
            <v>1505</v>
          </cell>
          <cell r="C1679" t="str">
            <v xml:space="preserve"> Flexible Joint 10 K ; Dia. 8“ (200 mm) + Material Bantu</v>
          </cell>
          <cell r="D1679" t="str">
            <v>Buah</v>
          </cell>
          <cell r="E1679">
            <v>4910000</v>
          </cell>
        </row>
        <row r="1680">
          <cell r="B1680">
            <v>1506</v>
          </cell>
          <cell r="C1680" t="str">
            <v xml:space="preserve"> Flexible Joint 10 K ; Dia. 10“ (250 mm) + Material Bantu</v>
          </cell>
          <cell r="D1680" t="str">
            <v>Buah</v>
          </cell>
          <cell r="E1680">
            <v>0</v>
          </cell>
        </row>
        <row r="1681">
          <cell r="B1681">
            <v>1507</v>
          </cell>
          <cell r="C1681" t="str">
            <v xml:space="preserve"> Flexible Joint 10 K ; Dia. 12“ (300 mm) + Material Bantu</v>
          </cell>
          <cell r="D1681" t="str">
            <v>Buah</v>
          </cell>
          <cell r="E1681">
            <v>0</v>
          </cell>
        </row>
        <row r="1682">
          <cell r="B1682" t="str">
            <v/>
          </cell>
        </row>
        <row r="1683">
          <cell r="B1683">
            <v>1508</v>
          </cell>
          <cell r="C1683" t="str">
            <v xml:space="preserve"> Flexible Joint 20 K ; Dia. 1/2“ (15 mm) + Material Bantu</v>
          </cell>
          <cell r="D1683" t="str">
            <v>Buah</v>
          </cell>
          <cell r="E1683">
            <v>478000</v>
          </cell>
        </row>
        <row r="1684">
          <cell r="B1684">
            <v>1509</v>
          </cell>
          <cell r="C1684" t="str">
            <v xml:space="preserve"> Flexible Joint 20 K ; Dia. 3/4“ (20 mm) + Material Bantu</v>
          </cell>
          <cell r="D1684" t="str">
            <v>Buah</v>
          </cell>
          <cell r="E1684">
            <v>578000</v>
          </cell>
        </row>
        <row r="1685">
          <cell r="B1685">
            <v>1510</v>
          </cell>
          <cell r="C1685" t="str">
            <v xml:space="preserve"> Flexible Joint 20 K ; Dia. 1“ (25 mm) + Material Bantu</v>
          </cell>
          <cell r="D1685" t="str">
            <v>Buah</v>
          </cell>
          <cell r="E1685">
            <v>678000</v>
          </cell>
        </row>
        <row r="1686">
          <cell r="B1686">
            <v>1511</v>
          </cell>
          <cell r="C1686" t="str">
            <v xml:space="preserve"> Flexible Joint 20 K ; Dia. 1-1/4“ (32 mm) + Material Bantu</v>
          </cell>
          <cell r="D1686" t="str">
            <v>Buah</v>
          </cell>
          <cell r="E1686">
            <v>778000</v>
          </cell>
        </row>
        <row r="1687">
          <cell r="B1687">
            <v>1512</v>
          </cell>
          <cell r="C1687" t="str">
            <v xml:space="preserve"> Flexible Joint 20 K ; Dia. 1-1/2“ (40 mm) + Material Bantu</v>
          </cell>
          <cell r="D1687" t="str">
            <v>Buah</v>
          </cell>
          <cell r="E1687">
            <v>878000</v>
          </cell>
        </row>
        <row r="1688">
          <cell r="B1688">
            <v>1513</v>
          </cell>
          <cell r="C1688" t="str">
            <v xml:space="preserve"> Flexible Joint 20 K ; Dia. 2“ (50 mm) + Material Bantu</v>
          </cell>
          <cell r="D1688" t="str">
            <v>Buah</v>
          </cell>
          <cell r="E1688">
            <v>1007000</v>
          </cell>
        </row>
        <row r="1689">
          <cell r="B1689">
            <v>1514</v>
          </cell>
          <cell r="C1689" t="str">
            <v xml:space="preserve"> Flexible Joint 20 K ; Dia. 2-1/2“ (65 mm) + Material Bantu</v>
          </cell>
          <cell r="D1689" t="str">
            <v>Buah</v>
          </cell>
          <cell r="E1689">
            <v>1350000</v>
          </cell>
        </row>
        <row r="1690">
          <cell r="B1690">
            <v>1515</v>
          </cell>
          <cell r="C1690" t="str">
            <v xml:space="preserve"> Flexible Joint 20 K ; Dia. 3“ (80 mm) + Material Bantu</v>
          </cell>
          <cell r="D1690" t="str">
            <v>Buah</v>
          </cell>
          <cell r="E1690">
            <v>1430000</v>
          </cell>
        </row>
        <row r="1691">
          <cell r="B1691">
            <v>1516</v>
          </cell>
          <cell r="C1691" t="str">
            <v xml:space="preserve"> Flexible Joint 20 K ; Dia. 4“ (100 mm) + Material Bantu</v>
          </cell>
          <cell r="D1691" t="str">
            <v>Buah</v>
          </cell>
          <cell r="E1691">
            <v>1865000</v>
          </cell>
        </row>
        <row r="1692">
          <cell r="B1692">
            <v>1517</v>
          </cell>
          <cell r="C1692" t="str">
            <v xml:space="preserve"> Flexible Joint 20 K ; Dia. 5“ (125 mm) + Material Bantu</v>
          </cell>
          <cell r="D1692" t="str">
            <v>Buah</v>
          </cell>
          <cell r="E1692">
            <v>2470000</v>
          </cell>
        </row>
        <row r="1693">
          <cell r="B1693">
            <v>1518</v>
          </cell>
          <cell r="C1693" t="str">
            <v xml:space="preserve"> Flexible Joint 20 K ; Dia. 6“ (150 mm) + Material Bantu</v>
          </cell>
          <cell r="D1693" t="str">
            <v>Buah</v>
          </cell>
          <cell r="E1693">
            <v>2760000</v>
          </cell>
        </row>
        <row r="1694">
          <cell r="B1694">
            <v>1519</v>
          </cell>
          <cell r="C1694" t="str">
            <v xml:space="preserve"> Flexible Joint 20 K ; Dia. 8“ (200 mm) + Material Bantu</v>
          </cell>
          <cell r="D1694" t="str">
            <v>Buah</v>
          </cell>
          <cell r="E1694">
            <v>4910000</v>
          </cell>
        </row>
        <row r="1695">
          <cell r="B1695">
            <v>1520</v>
          </cell>
          <cell r="C1695" t="str">
            <v xml:space="preserve"> Flexible Joint 20 K ; Dia. 10“ (250 mm) + Material Bantu</v>
          </cell>
          <cell r="D1695" t="str">
            <v>Buah</v>
          </cell>
          <cell r="E1695">
            <v>0</v>
          </cell>
        </row>
        <row r="1696">
          <cell r="B1696">
            <v>1521</v>
          </cell>
          <cell r="C1696" t="str">
            <v xml:space="preserve"> Flexible Joint 20 K ; Dia. 12“ (300 mm) + Material Bantu</v>
          </cell>
          <cell r="D1696" t="str">
            <v>Buah</v>
          </cell>
          <cell r="E1696">
            <v>0</v>
          </cell>
        </row>
        <row r="1697">
          <cell r="B1697">
            <v>1522</v>
          </cell>
          <cell r="C1697" t="str">
            <v xml:space="preserve"> Flexible Joint 20 K ; Dia. 14“ (350 mm) + Material Bantu</v>
          </cell>
          <cell r="D1697" t="str">
            <v>Buah</v>
          </cell>
          <cell r="E1697">
            <v>0</v>
          </cell>
        </row>
        <row r="1698">
          <cell r="B1698" t="str">
            <v/>
          </cell>
        </row>
        <row r="1699">
          <cell r="B1699">
            <v>1523</v>
          </cell>
          <cell r="C1699" t="str">
            <v xml:space="preserve"> Butterfly Valve ; Dia. 2“ (50 mm) + Material Bantu</v>
          </cell>
          <cell r="D1699" t="str">
            <v>Buah</v>
          </cell>
          <cell r="E1699">
            <v>885000</v>
          </cell>
        </row>
        <row r="1700">
          <cell r="B1700">
            <v>1524</v>
          </cell>
          <cell r="C1700" t="str">
            <v xml:space="preserve"> Butterfly Valve ; Dia. 2-1/2“ (65 mm) + Material Bantu</v>
          </cell>
          <cell r="D1700" t="str">
            <v>Buah</v>
          </cell>
          <cell r="E1700">
            <v>1080000</v>
          </cell>
        </row>
        <row r="1701">
          <cell r="B1701">
            <v>1525</v>
          </cell>
          <cell r="C1701" t="str">
            <v xml:space="preserve"> Butterfly Valve ; Dia. 3“ (80 mm) + Material Bantu</v>
          </cell>
          <cell r="D1701" t="str">
            <v>Buah</v>
          </cell>
          <cell r="E1701">
            <v>1310000</v>
          </cell>
        </row>
        <row r="1702">
          <cell r="B1702">
            <v>1526</v>
          </cell>
          <cell r="C1702" t="str">
            <v xml:space="preserve"> Butterfly Valve ; Dia. 4“ (100 mm) + Material Bantu</v>
          </cell>
          <cell r="D1702" t="str">
            <v>Buah</v>
          </cell>
          <cell r="E1702">
            <v>1600000</v>
          </cell>
        </row>
        <row r="1703">
          <cell r="B1703">
            <v>1527</v>
          </cell>
          <cell r="C1703" t="str">
            <v xml:space="preserve"> Butterfly Valve ; Dia. 5“ (125 mm) + Material Bantu</v>
          </cell>
          <cell r="D1703" t="str">
            <v>Buah</v>
          </cell>
          <cell r="E1703">
            <v>2020000</v>
          </cell>
        </row>
        <row r="1704">
          <cell r="B1704">
            <v>1528</v>
          </cell>
          <cell r="C1704" t="str">
            <v xml:space="preserve"> Butterfly Valve ; Dia. 6“ (150 mm) + Material Bantu</v>
          </cell>
          <cell r="D1704" t="str">
            <v>Buah</v>
          </cell>
          <cell r="E1704">
            <v>2130000</v>
          </cell>
        </row>
        <row r="1705">
          <cell r="B1705">
            <v>1529</v>
          </cell>
          <cell r="C1705" t="str">
            <v xml:space="preserve"> Butterfly Valve ; Dia. 8“ (200 mm) + Material Bantu</v>
          </cell>
          <cell r="D1705" t="str">
            <v>Buah</v>
          </cell>
          <cell r="E1705">
            <v>3320000</v>
          </cell>
        </row>
        <row r="1706">
          <cell r="B1706">
            <v>1530</v>
          </cell>
          <cell r="C1706" t="str">
            <v xml:space="preserve"> Butterfly Valve ; Dia. 10“ (250 mm) + Material Bantu</v>
          </cell>
          <cell r="D1706" t="str">
            <v>Buah</v>
          </cell>
          <cell r="E1706">
            <v>4920000</v>
          </cell>
        </row>
        <row r="1707">
          <cell r="B1707">
            <v>1531</v>
          </cell>
          <cell r="C1707" t="str">
            <v xml:space="preserve"> Butterfly Valve ; Dia. 12“ (300 mm) + Material Bantu</v>
          </cell>
          <cell r="D1707" t="str">
            <v>Buah</v>
          </cell>
          <cell r="E1707" t="e">
            <v>#VALUE!</v>
          </cell>
        </row>
        <row r="1708">
          <cell r="B1708">
            <v>1532</v>
          </cell>
          <cell r="C1708" t="str">
            <v xml:space="preserve"> Butterfly Valve ; Dia. 14“ (350 mm) + Material Bantu</v>
          </cell>
          <cell r="D1708" t="str">
            <v>Buah</v>
          </cell>
          <cell r="E1708" t="e">
            <v>#VALUE!</v>
          </cell>
        </row>
        <row r="1709">
          <cell r="B1709" t="str">
            <v/>
          </cell>
        </row>
        <row r="1710">
          <cell r="B1710">
            <v>1533</v>
          </cell>
          <cell r="C1710" t="str">
            <v xml:space="preserve"> Globe Valve ; Dia. 1/2“ (15 mm) + Material Bantu</v>
          </cell>
          <cell r="D1710" t="str">
            <v>Buah</v>
          </cell>
          <cell r="E1710">
            <v>449600</v>
          </cell>
        </row>
        <row r="1711">
          <cell r="B1711">
            <v>1534</v>
          </cell>
          <cell r="C1711" t="str">
            <v xml:space="preserve"> Globe Valve ; Dia. 3/4“ (20 mm) + Material Bantu</v>
          </cell>
          <cell r="D1711" t="str">
            <v>Buah</v>
          </cell>
          <cell r="E1711">
            <v>583000</v>
          </cell>
        </row>
        <row r="1712">
          <cell r="B1712">
            <v>1535</v>
          </cell>
          <cell r="C1712" t="str">
            <v xml:space="preserve"> Globe Valve ; Dia. 1“ (25 mm) + Material Bantu</v>
          </cell>
          <cell r="D1712" t="str">
            <v>Buah</v>
          </cell>
          <cell r="E1712">
            <v>747500</v>
          </cell>
        </row>
        <row r="1713">
          <cell r="B1713">
            <v>1536</v>
          </cell>
          <cell r="C1713" t="str">
            <v xml:space="preserve"> Globe Valve ; Dia. 1-1/4“ (32 mm) + Material Bantu</v>
          </cell>
          <cell r="D1713" t="str">
            <v>Buah</v>
          </cell>
          <cell r="E1713">
            <v>1280000</v>
          </cell>
        </row>
        <row r="1714">
          <cell r="B1714">
            <v>1537</v>
          </cell>
          <cell r="C1714" t="str">
            <v xml:space="preserve"> Globe Valve ; Dia. 1-1/2“ (40 mm) + Material Bantu</v>
          </cell>
          <cell r="D1714" t="str">
            <v>Buah</v>
          </cell>
          <cell r="E1714">
            <v>1630000</v>
          </cell>
        </row>
        <row r="1715">
          <cell r="B1715">
            <v>1538</v>
          </cell>
          <cell r="C1715" t="str">
            <v xml:space="preserve"> Globe Valve ; Dia. 2“ (50 mm) + Material Bantu</v>
          </cell>
          <cell r="D1715" t="str">
            <v>Buah</v>
          </cell>
          <cell r="E1715">
            <v>2340000</v>
          </cell>
        </row>
        <row r="1716">
          <cell r="B1716">
            <v>1539</v>
          </cell>
          <cell r="C1716" t="str">
            <v xml:space="preserve"> Globe Valve ; Dia. 2-1/2“ (65 mm) + Material Bantu</v>
          </cell>
          <cell r="D1716" t="str">
            <v>Buah</v>
          </cell>
          <cell r="E1716">
            <v>5300000</v>
          </cell>
        </row>
        <row r="1717">
          <cell r="B1717">
            <v>1540</v>
          </cell>
          <cell r="C1717" t="str">
            <v xml:space="preserve"> Globe Valve ; Dia. 3“ (80 mm) + Material Bantu</v>
          </cell>
          <cell r="D1717" t="str">
            <v>Buah</v>
          </cell>
          <cell r="E1717">
            <v>6320000</v>
          </cell>
        </row>
        <row r="1718">
          <cell r="B1718">
            <v>1541</v>
          </cell>
          <cell r="C1718" t="str">
            <v xml:space="preserve"> Globe Valve ; Dia. 4“ (100 mm) + Material Bantu</v>
          </cell>
          <cell r="D1718" t="str">
            <v>Buah</v>
          </cell>
          <cell r="E1718">
            <v>8370000</v>
          </cell>
        </row>
        <row r="1719">
          <cell r="B1719">
            <v>1542</v>
          </cell>
          <cell r="C1719" t="str">
            <v xml:space="preserve"> Globe Valve ; Dia. 5“ (125 mm) + Material Bantu</v>
          </cell>
          <cell r="D1719" t="str">
            <v>Buah</v>
          </cell>
          <cell r="E1719">
            <v>12920000</v>
          </cell>
        </row>
        <row r="1720">
          <cell r="B1720">
            <v>1543</v>
          </cell>
          <cell r="C1720" t="str">
            <v xml:space="preserve"> Globe Valve ; Dia. 6“ (150 mm) + Material Bantu</v>
          </cell>
          <cell r="D1720" t="str">
            <v>Buah</v>
          </cell>
          <cell r="E1720">
            <v>18970000</v>
          </cell>
        </row>
        <row r="1721">
          <cell r="B1721">
            <v>1544</v>
          </cell>
          <cell r="C1721" t="str">
            <v xml:space="preserve"> Globe Valve ; Dia. 8“ (200 mm) + Material Bantu</v>
          </cell>
          <cell r="D1721" t="str">
            <v>Buah</v>
          </cell>
          <cell r="E1721">
            <v>28070000</v>
          </cell>
        </row>
        <row r="1722">
          <cell r="B1722" t="str">
            <v/>
          </cell>
        </row>
        <row r="1723">
          <cell r="B1723">
            <v>1545</v>
          </cell>
          <cell r="C1723" t="str">
            <v xml:space="preserve"> Pressure Gauge 16 K ; Dia. 1/2“ (15 mm) + Material Bantu</v>
          </cell>
          <cell r="D1723" t="str">
            <v>Buah</v>
          </cell>
          <cell r="E1723">
            <v>74000</v>
          </cell>
        </row>
        <row r="1724">
          <cell r="B1724">
            <v>1546</v>
          </cell>
          <cell r="C1724" t="str">
            <v xml:space="preserve"> Pressure Gauge 16 K ; Dia. 1“ (25 mm) + Material Bantu</v>
          </cell>
          <cell r="D1724" t="str">
            <v>Buah</v>
          </cell>
          <cell r="E1724">
            <v>128000</v>
          </cell>
        </row>
        <row r="1725">
          <cell r="B1725">
            <v>1547</v>
          </cell>
          <cell r="C1725" t="str">
            <v xml:space="preserve"> Pressure Gauge 16 K ; Dia. 1-1/4“ (32 mm) + Material Bantu</v>
          </cell>
          <cell r="D1725" t="str">
            <v>Buah</v>
          </cell>
          <cell r="E1725">
            <v>180000</v>
          </cell>
        </row>
        <row r="1726">
          <cell r="B1726">
            <v>1548</v>
          </cell>
          <cell r="C1726" t="str">
            <v xml:space="preserve"> Pressure Gauge 16 K ; Dia. 1-1/2“ (40 mm) + Material Bantu</v>
          </cell>
          <cell r="D1726" t="str">
            <v>Buah</v>
          </cell>
          <cell r="E1726">
            <v>232000</v>
          </cell>
        </row>
        <row r="1727">
          <cell r="B1727">
            <v>1549</v>
          </cell>
          <cell r="C1727" t="str">
            <v xml:space="preserve"> Pressure Gauge 16 K ; Dia. 2“ (50 mm) + Material Bantu</v>
          </cell>
          <cell r="D1727" t="str">
            <v>Buah</v>
          </cell>
          <cell r="E1727">
            <v>290000</v>
          </cell>
        </row>
        <row r="1728">
          <cell r="B1728">
            <v>1550</v>
          </cell>
          <cell r="C1728" t="str">
            <v xml:space="preserve"> Pressure Gauge 16 K ; Dia. 2-1/2“ (65 mm) + Material Bantu</v>
          </cell>
          <cell r="D1728" t="str">
            <v>Buah</v>
          </cell>
          <cell r="E1728">
            <v>450000</v>
          </cell>
        </row>
        <row r="1729">
          <cell r="B1729">
            <v>1551</v>
          </cell>
          <cell r="C1729" t="str">
            <v xml:space="preserve"> Pressure Gauge 16 K ; Dia. 3“ (80 mm) + Material Bantu</v>
          </cell>
          <cell r="D1729" t="str">
            <v>Buah</v>
          </cell>
          <cell r="E1729">
            <v>620000</v>
          </cell>
        </row>
        <row r="1730">
          <cell r="B1730">
            <v>1552</v>
          </cell>
          <cell r="C1730" t="str">
            <v xml:space="preserve"> Pressure Gauge 16 K ; Dia. 4“ (100 mm) + Material Bantu</v>
          </cell>
          <cell r="D1730" t="str">
            <v>Buah</v>
          </cell>
          <cell r="E1730">
            <v>850000</v>
          </cell>
        </row>
        <row r="1731">
          <cell r="B1731" t="str">
            <v/>
          </cell>
        </row>
        <row r="1732">
          <cell r="B1732">
            <v>1553</v>
          </cell>
          <cell r="C1732" t="str">
            <v xml:space="preserve"> Pressure Gauge 25 K ; Dia. 1/2“ (15 mm) + Material Bantu</v>
          </cell>
          <cell r="D1732" t="str">
            <v>Buah</v>
          </cell>
          <cell r="E1732">
            <v>250000</v>
          </cell>
        </row>
        <row r="1733">
          <cell r="B1733">
            <v>1554</v>
          </cell>
          <cell r="C1733" t="str">
            <v xml:space="preserve"> Pressure Gauge 25 K ; Dia. 1“ (25 mm) + Material Bantu</v>
          </cell>
          <cell r="D1733" t="str">
            <v>Buah</v>
          </cell>
          <cell r="E1733">
            <v>280000</v>
          </cell>
        </row>
        <row r="1734">
          <cell r="B1734">
            <v>1555</v>
          </cell>
          <cell r="C1734" t="str">
            <v xml:space="preserve"> Pressure Gauge 25 K ; Dia. 2“ (50 mm) + Material Bantu</v>
          </cell>
          <cell r="D1734" t="str">
            <v>Buah</v>
          </cell>
          <cell r="E1734">
            <v>310000</v>
          </cell>
        </row>
        <row r="1735">
          <cell r="B1735">
            <v>1556</v>
          </cell>
          <cell r="C1735" t="str">
            <v xml:space="preserve"> Pressure Gauge 25 K ; Dia. 3“ (80 mm) + Material Bantu</v>
          </cell>
          <cell r="D1735" t="str">
            <v>Buah</v>
          </cell>
          <cell r="E1735">
            <v>550000</v>
          </cell>
        </row>
        <row r="1736">
          <cell r="B1736">
            <v>1557</v>
          </cell>
          <cell r="C1736" t="str">
            <v xml:space="preserve"> Pressure Gauge 25 K ; Dia. 4“ (100 mm) + Material Bantu</v>
          </cell>
          <cell r="D1736" t="str">
            <v>Buah</v>
          </cell>
          <cell r="E1736">
            <v>740000</v>
          </cell>
        </row>
        <row r="1737">
          <cell r="B1737">
            <v>1558</v>
          </cell>
          <cell r="C1737" t="str">
            <v xml:space="preserve"> Pressure Gauge 40 K ; Dia. 1/2“ (15 mm) + Material Bantu</v>
          </cell>
          <cell r="D1737" t="str">
            <v>Buah</v>
          </cell>
          <cell r="E1737">
            <v>280000</v>
          </cell>
        </row>
        <row r="1738">
          <cell r="B1738">
            <v>1559</v>
          </cell>
          <cell r="C1738" t="str">
            <v xml:space="preserve"> Pressure Gauge 40 K ; Dia. 1“ (25 mm) + Material Bantu</v>
          </cell>
          <cell r="D1738" t="str">
            <v>Buah</v>
          </cell>
          <cell r="E1738">
            <v>330000</v>
          </cell>
        </row>
        <row r="1739">
          <cell r="B1739" t="str">
            <v/>
          </cell>
        </row>
        <row r="1740">
          <cell r="B1740">
            <v>1560</v>
          </cell>
          <cell r="C1740" t="str">
            <v xml:space="preserve"> Water Meter ; Dia. 1/2“ (15 mm) + Material Bantu</v>
          </cell>
          <cell r="D1740" t="str">
            <v>Buah</v>
          </cell>
          <cell r="E1740">
            <v>750000</v>
          </cell>
        </row>
        <row r="1741">
          <cell r="B1741">
            <v>1561</v>
          </cell>
          <cell r="C1741" t="str">
            <v xml:space="preserve"> Water Meter ; Dia. 3/4“ (20 mm) + Material Bantu</v>
          </cell>
          <cell r="D1741" t="str">
            <v>Buah</v>
          </cell>
          <cell r="E1741">
            <v>880000</v>
          </cell>
        </row>
        <row r="1742">
          <cell r="B1742">
            <v>1562</v>
          </cell>
          <cell r="C1742" t="str">
            <v xml:space="preserve"> Water Meter ; Dia. 1“ (25 mm) + Material Bantu</v>
          </cell>
          <cell r="D1742" t="str">
            <v>Buah</v>
          </cell>
          <cell r="E1742">
            <v>1250000</v>
          </cell>
        </row>
        <row r="1743">
          <cell r="B1743">
            <v>1563</v>
          </cell>
          <cell r="C1743" t="str">
            <v xml:space="preserve"> Water Meter ; Dia. 1-1/2“ (40 mm) + Material Bantu</v>
          </cell>
          <cell r="D1743" t="str">
            <v>Buah</v>
          </cell>
          <cell r="E1743">
            <v>1500000</v>
          </cell>
        </row>
        <row r="1744">
          <cell r="B1744">
            <v>1564</v>
          </cell>
          <cell r="C1744" t="str">
            <v xml:space="preserve"> Water Meter ; Dia. 2“ (50 mm) + Material Bantu</v>
          </cell>
          <cell r="D1744" t="str">
            <v>Buah</v>
          </cell>
          <cell r="E1744">
            <v>4050000</v>
          </cell>
        </row>
        <row r="1745">
          <cell r="B1745">
            <v>1565</v>
          </cell>
          <cell r="C1745" t="str">
            <v xml:space="preserve"> Water Meter ; Dia. 3“ (80 mm) + Material Bantu</v>
          </cell>
          <cell r="D1745" t="str">
            <v>Buah</v>
          </cell>
          <cell r="E1745">
            <v>4550000</v>
          </cell>
        </row>
        <row r="1746">
          <cell r="B1746">
            <v>1566</v>
          </cell>
          <cell r="C1746" t="str">
            <v xml:space="preserve"> Water Meter ; Dia. 4“ (100 mm) + Material Bantu</v>
          </cell>
          <cell r="D1746" t="str">
            <v>Buah</v>
          </cell>
          <cell r="E1746">
            <v>5450000</v>
          </cell>
        </row>
        <row r="1747">
          <cell r="B1747">
            <v>1567</v>
          </cell>
          <cell r="C1747" t="str">
            <v xml:space="preserve"> Water Meter ; Dia. 6“ (150 mm) + Material Bantu</v>
          </cell>
          <cell r="D1747" t="str">
            <v>Buah</v>
          </cell>
          <cell r="E1747">
            <v>12500000</v>
          </cell>
        </row>
        <row r="1748">
          <cell r="B1748">
            <v>1568</v>
          </cell>
          <cell r="C1748" t="str">
            <v xml:space="preserve"> Water Meter ; Dia. 8“ (200 mm) + Material Bantu</v>
          </cell>
          <cell r="D1748" t="str">
            <v>Buah</v>
          </cell>
          <cell r="E1748">
            <v>16000000</v>
          </cell>
        </row>
        <row r="1749">
          <cell r="B1749">
            <v>1569</v>
          </cell>
          <cell r="C1749" t="str">
            <v xml:space="preserve"> Water Meter ; Dia. 10“ (250 mm) + Material Bantu</v>
          </cell>
          <cell r="D1749" t="str">
            <v>Buah</v>
          </cell>
          <cell r="E1749">
            <v>24700000</v>
          </cell>
        </row>
        <row r="1750">
          <cell r="B1750">
            <v>1570</v>
          </cell>
          <cell r="C1750" t="str">
            <v xml:space="preserve"> Water Meter ; Dia. 12“ (300 mm) + Material Bantu</v>
          </cell>
          <cell r="D1750" t="str">
            <v>Buah</v>
          </cell>
          <cell r="E1750">
            <v>37000000</v>
          </cell>
        </row>
        <row r="1751">
          <cell r="B1751">
            <v>1571</v>
          </cell>
          <cell r="C1751" t="str">
            <v xml:space="preserve"> Water Meter ; Dia. 16“ (400 mm) + Material Bantu</v>
          </cell>
          <cell r="D1751" t="str">
            <v>Buah</v>
          </cell>
          <cell r="E1751">
            <v>49200000</v>
          </cell>
        </row>
        <row r="1752">
          <cell r="B1752" t="str">
            <v/>
          </cell>
        </row>
        <row r="1753">
          <cell r="B1753">
            <v>1572</v>
          </cell>
          <cell r="C1753" t="str">
            <v xml:space="preserve"> Flow Meter Analog 10 K; Dia. 4“ (100 mm) + Material Bantu</v>
          </cell>
          <cell r="D1753" t="str">
            <v>Buah</v>
          </cell>
          <cell r="E1753">
            <v>27300000</v>
          </cell>
        </row>
        <row r="1754">
          <cell r="B1754" t="str">
            <v/>
          </cell>
        </row>
        <row r="1755">
          <cell r="B1755">
            <v>1573</v>
          </cell>
          <cell r="C1755" t="str">
            <v xml:space="preserve"> Clean Out ; Dia. 2“ (50 mm) + Material Bantu</v>
          </cell>
          <cell r="D1755" t="str">
            <v>Buah</v>
          </cell>
          <cell r="E1755">
            <v>194000</v>
          </cell>
        </row>
        <row r="1756">
          <cell r="B1756">
            <v>1574</v>
          </cell>
          <cell r="C1756" t="str">
            <v xml:space="preserve"> Clean Out ; Dia. 2-1/2“ (65 mm) + Material Bantu</v>
          </cell>
          <cell r="D1756" t="str">
            <v>Buah</v>
          </cell>
          <cell r="E1756">
            <v>202000</v>
          </cell>
        </row>
        <row r="1757">
          <cell r="B1757">
            <v>1575</v>
          </cell>
          <cell r="C1757" t="str">
            <v xml:space="preserve"> Clean Out ; Dia. 3“ (80 mm) + Material Bantu</v>
          </cell>
          <cell r="D1757" t="str">
            <v>Buah</v>
          </cell>
          <cell r="E1757">
            <v>260000</v>
          </cell>
        </row>
        <row r="1758">
          <cell r="B1758">
            <v>1576</v>
          </cell>
          <cell r="C1758" t="str">
            <v xml:space="preserve"> Clean Out ; Dia. 4“ (100 mm) + Material Bantu</v>
          </cell>
          <cell r="D1758" t="str">
            <v>Buah</v>
          </cell>
          <cell r="E1758">
            <v>320000</v>
          </cell>
        </row>
        <row r="1759">
          <cell r="B1759">
            <v>1577</v>
          </cell>
          <cell r="C1759" t="str">
            <v xml:space="preserve"> Clean Out ; Dia. 5“ (125 mm) + Material Bantu</v>
          </cell>
          <cell r="D1759" t="str">
            <v>Buah</v>
          </cell>
          <cell r="E1759">
            <v>330000</v>
          </cell>
        </row>
        <row r="1760">
          <cell r="B1760">
            <v>1578</v>
          </cell>
          <cell r="C1760" t="str">
            <v xml:space="preserve"> Clean Out ; Dia. 6“ (150 mm) + Material Bantu</v>
          </cell>
          <cell r="D1760" t="str">
            <v>Buah</v>
          </cell>
          <cell r="E1760">
            <v>370000</v>
          </cell>
        </row>
        <row r="1761">
          <cell r="B1761">
            <v>1579</v>
          </cell>
          <cell r="C1761" t="str">
            <v xml:space="preserve"> Clean Out ; Dia. 8“ (200 mm) + Material Bantu</v>
          </cell>
          <cell r="D1761" t="str">
            <v>Buah</v>
          </cell>
          <cell r="E1761">
            <v>480000</v>
          </cell>
        </row>
        <row r="1762">
          <cell r="B1762" t="str">
            <v/>
          </cell>
        </row>
        <row r="1763">
          <cell r="B1763">
            <v>1580</v>
          </cell>
          <cell r="C1763" t="str">
            <v xml:space="preserve"> Roof Drain ; Dia. 2“ (50 mm) + Material Bantu</v>
          </cell>
          <cell r="D1763" t="str">
            <v>Buah</v>
          </cell>
          <cell r="E1763">
            <v>305000</v>
          </cell>
        </row>
        <row r="1764">
          <cell r="B1764">
            <v>1581</v>
          </cell>
          <cell r="C1764" t="str">
            <v xml:space="preserve"> Roof Drain ; Dia. 2-1/2“ (65 mm) + Material Bantu</v>
          </cell>
          <cell r="D1764" t="str">
            <v>Buah</v>
          </cell>
          <cell r="E1764">
            <v>335000</v>
          </cell>
        </row>
        <row r="1765">
          <cell r="B1765">
            <v>1582</v>
          </cell>
          <cell r="C1765" t="str">
            <v xml:space="preserve"> Roof Drain ; Dia. 3“ (80 mm) + Material Bantu</v>
          </cell>
          <cell r="D1765" t="str">
            <v>Buah</v>
          </cell>
          <cell r="E1765">
            <v>365000</v>
          </cell>
        </row>
        <row r="1766">
          <cell r="B1766">
            <v>1583</v>
          </cell>
          <cell r="C1766" t="str">
            <v xml:space="preserve"> Roof Drain ; Dia. 4“ (100 mm) + Material Bantu</v>
          </cell>
          <cell r="D1766" t="str">
            <v>Buah</v>
          </cell>
          <cell r="E1766">
            <v>395000</v>
          </cell>
        </row>
        <row r="1767">
          <cell r="B1767">
            <v>1584</v>
          </cell>
          <cell r="C1767" t="str">
            <v xml:space="preserve"> Roof Drain ; Dia. 5“ (125 mm) + Material Bantu</v>
          </cell>
          <cell r="D1767" t="str">
            <v>Buah</v>
          </cell>
          <cell r="E1767">
            <v>420000</v>
          </cell>
        </row>
        <row r="1768">
          <cell r="B1768">
            <v>1585</v>
          </cell>
          <cell r="C1768" t="str">
            <v xml:space="preserve"> Roof Drain ; Dia. 6“ (150 mm) + Material Bantu</v>
          </cell>
          <cell r="D1768" t="str">
            <v>Buah</v>
          </cell>
          <cell r="E1768">
            <v>450000</v>
          </cell>
        </row>
        <row r="1769">
          <cell r="B1769">
            <v>1586</v>
          </cell>
          <cell r="C1769" t="str">
            <v xml:space="preserve"> Roof Drain ; Dia. 8“ (200 mm) + Material Bantu</v>
          </cell>
          <cell r="D1769" t="str">
            <v>Buah</v>
          </cell>
          <cell r="E1769">
            <v>475000</v>
          </cell>
        </row>
        <row r="1770">
          <cell r="B1770">
            <v>1587</v>
          </cell>
          <cell r="C1770" t="str">
            <v xml:space="preserve"> Roof Drain ; Dia. 10“ (250 mm) + Material Bantu</v>
          </cell>
          <cell r="D1770" t="str">
            <v>Buah</v>
          </cell>
          <cell r="E1770">
            <v>510000</v>
          </cell>
        </row>
        <row r="1771">
          <cell r="B1771">
            <v>1588</v>
          </cell>
          <cell r="C1771" t="str">
            <v xml:space="preserve"> Roof Drain ; Dia. 12“ (300 mm) + Material Bantu</v>
          </cell>
          <cell r="D1771" t="str">
            <v>Buah</v>
          </cell>
          <cell r="E1771">
            <v>545000</v>
          </cell>
        </row>
        <row r="1772">
          <cell r="B1772" t="str">
            <v/>
          </cell>
        </row>
        <row r="1773">
          <cell r="B1773">
            <v>1589</v>
          </cell>
          <cell r="C1773" t="str">
            <v xml:space="preserve"> Floor Clean Out ; Dia. 2“ (50 mm) + Material Bantu</v>
          </cell>
          <cell r="D1773" t="str">
            <v>Buah</v>
          </cell>
          <cell r="E1773">
            <v>170000</v>
          </cell>
        </row>
        <row r="1774">
          <cell r="B1774">
            <v>1590</v>
          </cell>
          <cell r="C1774" t="str">
            <v xml:space="preserve"> Floor Clean Out ; Dia. 2-1/2“ (65 mm) + Material Bantu</v>
          </cell>
          <cell r="D1774" t="str">
            <v>Buah</v>
          </cell>
          <cell r="E1774">
            <v>195000</v>
          </cell>
        </row>
        <row r="1775">
          <cell r="B1775">
            <v>1591</v>
          </cell>
          <cell r="C1775" t="str">
            <v xml:space="preserve"> Floor Clean Out ; Dia. 3“ (80 mm) + Material Bantu</v>
          </cell>
          <cell r="D1775" t="str">
            <v>Buah</v>
          </cell>
          <cell r="E1775">
            <v>252000</v>
          </cell>
        </row>
        <row r="1776">
          <cell r="B1776">
            <v>1592</v>
          </cell>
          <cell r="C1776" t="str">
            <v xml:space="preserve"> Floor Clean Out ; Dia. 4“ (100 mm) + Material Bantu</v>
          </cell>
          <cell r="D1776" t="str">
            <v>Buah</v>
          </cell>
          <cell r="E1776">
            <v>287000</v>
          </cell>
        </row>
        <row r="1777">
          <cell r="B1777">
            <v>1593</v>
          </cell>
          <cell r="C1777" t="str">
            <v xml:space="preserve"> Floor Clean Out ; Dia. 6“ (150 mm) + Material Bantu</v>
          </cell>
          <cell r="D1777" t="str">
            <v>Buah</v>
          </cell>
          <cell r="E1777">
            <v>767000</v>
          </cell>
        </row>
        <row r="1778">
          <cell r="B1778">
            <v>1594</v>
          </cell>
          <cell r="C1778" t="str">
            <v xml:space="preserve"> Floor Clean Out ; Dia. 8“ (200 mm) + Material Bantu</v>
          </cell>
          <cell r="D1778" t="str">
            <v>Buah</v>
          </cell>
          <cell r="E1778">
            <v>990000</v>
          </cell>
        </row>
        <row r="1779">
          <cell r="B1779" t="str">
            <v/>
          </cell>
        </row>
        <row r="1780">
          <cell r="B1780">
            <v>1595</v>
          </cell>
          <cell r="C1780" t="str">
            <v xml:space="preserve"> Vent Cap ; Dia. 2“ (50 mm) + Material Bantu</v>
          </cell>
          <cell r="D1780" t="str">
            <v>Buah</v>
          </cell>
          <cell r="E1780">
            <v>94000</v>
          </cell>
        </row>
        <row r="1781">
          <cell r="B1781">
            <v>1596</v>
          </cell>
          <cell r="C1781" t="str">
            <v xml:space="preserve"> Vent Cap ; Dia. 3“ (80 mm) + Material Bantu</v>
          </cell>
          <cell r="D1781" t="str">
            <v>Buah</v>
          </cell>
          <cell r="E1781">
            <v>110000</v>
          </cell>
        </row>
        <row r="1782">
          <cell r="B1782">
            <v>1597</v>
          </cell>
          <cell r="C1782" t="str">
            <v xml:space="preserve"> Vent Cap ; Dia. 4“ (100 mm) + Material Bantu</v>
          </cell>
          <cell r="D1782" t="str">
            <v>Buah</v>
          </cell>
          <cell r="E1782">
            <v>119000</v>
          </cell>
        </row>
        <row r="1783">
          <cell r="B1783" t="str">
            <v/>
          </cell>
        </row>
        <row r="1784">
          <cell r="B1784">
            <v>1598</v>
          </cell>
          <cell r="C1784" t="str">
            <v xml:space="preserve"> PRV SET ; Dia. 2“ (50 mm) + Material Bantu</v>
          </cell>
          <cell r="D1784" t="str">
            <v>Buah</v>
          </cell>
          <cell r="E1784">
            <v>11250000</v>
          </cell>
        </row>
        <row r="1785">
          <cell r="B1785">
            <v>1599</v>
          </cell>
          <cell r="C1785" t="str">
            <v xml:space="preserve"> PRV SET ; Dia. 2-1/2“ (65 mm) + Material Bantu</v>
          </cell>
          <cell r="D1785" t="str">
            <v>Buah</v>
          </cell>
          <cell r="E1785">
            <v>23540000</v>
          </cell>
        </row>
        <row r="1786">
          <cell r="B1786">
            <v>1600</v>
          </cell>
          <cell r="C1786" t="str">
            <v xml:space="preserve"> PRV SET ; Dia. 3“ (80 mm) + Material Bantu</v>
          </cell>
          <cell r="D1786" t="str">
            <v>Buah</v>
          </cell>
          <cell r="E1786">
            <v>27675000</v>
          </cell>
        </row>
        <row r="1787">
          <cell r="B1787">
            <v>1601</v>
          </cell>
          <cell r="C1787" t="str">
            <v xml:space="preserve"> PRV SET ; Dia. 4“ (100 mm) + Material Bantu</v>
          </cell>
          <cell r="D1787" t="str">
            <v>Buah</v>
          </cell>
          <cell r="E1787">
            <v>31810000</v>
          </cell>
        </row>
        <row r="1788">
          <cell r="B1788">
            <v>1602</v>
          </cell>
          <cell r="C1788" t="str">
            <v xml:space="preserve"> PRV SET ; Dia. 6“ (150 mm) + Material Bantu</v>
          </cell>
          <cell r="D1788" t="str">
            <v>Buah</v>
          </cell>
          <cell r="E1788">
            <v>37900000</v>
          </cell>
        </row>
        <row r="1789">
          <cell r="B1789">
            <v>1603</v>
          </cell>
          <cell r="C1789" t="str">
            <v xml:space="preserve"> PRV SET ; Dia. 8“ (200 mm) + Material Bantu</v>
          </cell>
          <cell r="D1789" t="str">
            <v>Buah</v>
          </cell>
          <cell r="E1789">
            <v>41990000</v>
          </cell>
        </row>
        <row r="1790">
          <cell r="B1790" t="str">
            <v/>
          </cell>
        </row>
        <row r="1791">
          <cell r="B1791">
            <v>1604</v>
          </cell>
          <cell r="C1791" t="str">
            <v xml:space="preserve"> Automatic Air Vent ; Dia. 1/2“ (15 mm) + Material Bantu</v>
          </cell>
          <cell r="D1791" t="str">
            <v>Buah</v>
          </cell>
          <cell r="E1791">
            <v>665000</v>
          </cell>
        </row>
        <row r="1792">
          <cell r="B1792">
            <v>1605</v>
          </cell>
          <cell r="C1792" t="str">
            <v xml:space="preserve"> Automatic Air Vent ; Dia. 1“ (25 mm) + Material Bantu</v>
          </cell>
          <cell r="D1792" t="str">
            <v>Buah</v>
          </cell>
          <cell r="E1792">
            <v>785000</v>
          </cell>
        </row>
        <row r="1793">
          <cell r="B1793">
            <v>1606</v>
          </cell>
          <cell r="C1793" t="str">
            <v xml:space="preserve"> Automatic Air Vent ; Dia. 2“ (50 mm) + Material Bantu</v>
          </cell>
          <cell r="D1793" t="str">
            <v>Buah</v>
          </cell>
          <cell r="E1793">
            <v>1010000</v>
          </cell>
        </row>
        <row r="1794">
          <cell r="B1794">
            <v>1607</v>
          </cell>
          <cell r="C1794" t="str">
            <v xml:space="preserve"> Automatic Air Vent ; Dia. 3“ (80 mm) + Material Bantu</v>
          </cell>
          <cell r="D1794" t="str">
            <v>Buah</v>
          </cell>
          <cell r="E1794">
            <v>1320000</v>
          </cell>
        </row>
        <row r="1795">
          <cell r="B1795">
            <v>1608</v>
          </cell>
          <cell r="C1795" t="str">
            <v xml:space="preserve"> Automatic Air Vent ; Dia. 4“ (100 mm) + Material Bantu</v>
          </cell>
          <cell r="D1795" t="str">
            <v>Buah</v>
          </cell>
          <cell r="E1795">
            <v>1880000</v>
          </cell>
        </row>
        <row r="1796">
          <cell r="B1796">
            <v>1609</v>
          </cell>
          <cell r="C1796" t="str">
            <v xml:space="preserve"> Automatic Air Vent ; Dia. 6“ (150 mm) + Material Bantu</v>
          </cell>
          <cell r="D1796" t="str">
            <v>Buah</v>
          </cell>
          <cell r="E1796">
            <v>2490000</v>
          </cell>
        </row>
        <row r="1797">
          <cell r="B1797" t="str">
            <v/>
          </cell>
        </row>
        <row r="1798">
          <cell r="B1798">
            <v>1610</v>
          </cell>
          <cell r="C1798" t="str">
            <v xml:space="preserve"> Vent Out ; Dia. 2“ (50 mm) + Material Bantu</v>
          </cell>
          <cell r="D1798" t="str">
            <v>Buah</v>
          </cell>
          <cell r="E1798">
            <v>100000</v>
          </cell>
        </row>
        <row r="1799">
          <cell r="B1799" t="str">
            <v/>
          </cell>
        </row>
        <row r="1800">
          <cell r="B1800">
            <v>1611</v>
          </cell>
          <cell r="C1800" t="str">
            <v xml:space="preserve"> WLC dan Pengkabelan + Material Bantu</v>
          </cell>
          <cell r="D1800" t="str">
            <v>Buah</v>
          </cell>
          <cell r="E1800">
            <v>4900000</v>
          </cell>
        </row>
        <row r="1801">
          <cell r="B1801">
            <v>1612</v>
          </cell>
          <cell r="C1801" t="str">
            <v xml:space="preserve"> Pressure Switch + Material Bantu</v>
          </cell>
          <cell r="D1801" t="str">
            <v>Buah</v>
          </cell>
          <cell r="E1801">
            <v>610000</v>
          </cell>
        </row>
        <row r="1802">
          <cell r="B1802" t="str">
            <v/>
          </cell>
        </row>
        <row r="1803">
          <cell r="B1803">
            <v>1613</v>
          </cell>
          <cell r="C1803" t="str">
            <v xml:space="preserve"> Header Pipa PVC AW Dia. 4” (100 mm) + Material Bantu</v>
          </cell>
          <cell r="D1803" t="str">
            <v>m1</v>
          </cell>
          <cell r="E1803">
            <v>127625</v>
          </cell>
        </row>
        <row r="1804">
          <cell r="B1804">
            <v>1614</v>
          </cell>
          <cell r="C1804" t="str">
            <v xml:space="preserve"> Header Pipa Galvanis MED CLASS Dia. 4” (100 mm) + Material Bantu</v>
          </cell>
          <cell r="D1804" t="str">
            <v>m1</v>
          </cell>
          <cell r="E1804">
            <v>426000</v>
          </cell>
        </row>
        <row r="1805">
          <cell r="B1805">
            <v>1615</v>
          </cell>
          <cell r="C1805" t="str">
            <v xml:space="preserve"> Header Pipa BS SCH 40 Dia. 8” (200 mm) + Material Bantu</v>
          </cell>
          <cell r="D1805" t="str">
            <v>m1</v>
          </cell>
          <cell r="E1805">
            <v>1692000</v>
          </cell>
        </row>
        <row r="1806">
          <cell r="B1806">
            <v>1616</v>
          </cell>
          <cell r="C1806" t="str">
            <v xml:space="preserve"> Header Pipa BS SCH 40 Dia. 10” (250 mm) + Material Bantu</v>
          </cell>
          <cell r="D1806" t="str">
            <v>m1</v>
          </cell>
          <cell r="E1806">
            <v>2348000</v>
          </cell>
        </row>
        <row r="1807">
          <cell r="B1807" t="str">
            <v/>
          </cell>
        </row>
        <row r="1808">
          <cell r="B1808">
            <v>1617</v>
          </cell>
          <cell r="C1808" t="str">
            <v xml:space="preserve"> Dop PVC Dia. 3” (80 mm) + Material Bantu</v>
          </cell>
          <cell r="D1808" t="str">
            <v>Buah</v>
          </cell>
          <cell r="E1808">
            <v>32000</v>
          </cell>
        </row>
        <row r="1809">
          <cell r="B1809">
            <v>1618</v>
          </cell>
          <cell r="C1809" t="str">
            <v xml:space="preserve"> Dop PVC Dia. 4” (100 mm) + Material Bantu</v>
          </cell>
          <cell r="D1809" t="str">
            <v>Buah</v>
          </cell>
          <cell r="E1809">
            <v>64300</v>
          </cell>
        </row>
        <row r="1810">
          <cell r="B1810">
            <v>1619</v>
          </cell>
          <cell r="C1810" t="str">
            <v xml:space="preserve"> Dop PVC Dia. 6” (150 mm) + Material Bantu</v>
          </cell>
          <cell r="D1810" t="str">
            <v>Buah</v>
          </cell>
          <cell r="E1810">
            <v>115000</v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7">
          <cell r="B1817" t="str">
            <v>No</v>
          </cell>
          <cell r="C1817" t="str">
            <v>Uraian</v>
          </cell>
          <cell r="D1817" t="str">
            <v>Satuan</v>
          </cell>
          <cell r="E1817" t="str">
            <v>Harga</v>
          </cell>
        </row>
        <row r="1818">
          <cell r="C1818" t="str">
            <v>HARGA SEWA ALAT</v>
          </cell>
        </row>
        <row r="1819">
          <cell r="B1819">
            <v>1620</v>
          </cell>
          <cell r="C1819" t="str">
            <v xml:space="preserve"> Sewa Pipe Support</v>
          </cell>
          <cell r="D1819" t="str">
            <v>Hari</v>
          </cell>
          <cell r="E1819">
            <v>25000</v>
          </cell>
        </row>
        <row r="1820">
          <cell r="B1820">
            <v>1621</v>
          </cell>
          <cell r="C1820" t="str">
            <v xml:space="preserve"> Sewa Crane</v>
          </cell>
          <cell r="D1820" t="str">
            <v>Hari</v>
          </cell>
          <cell r="E1820">
            <v>5082700</v>
          </cell>
        </row>
        <row r="1821">
          <cell r="B1821">
            <v>1622</v>
          </cell>
          <cell r="C1821" t="str">
            <v xml:space="preserve"> Sewa Crane Kap. 1 Ton</v>
          </cell>
          <cell r="D1821" t="str">
            <v>Jam</v>
          </cell>
          <cell r="E1821">
            <v>529500</v>
          </cell>
        </row>
        <row r="1822">
          <cell r="B1822">
            <v>1623</v>
          </cell>
          <cell r="C1822" t="str">
            <v xml:space="preserve"> Asphalt Distributor</v>
          </cell>
          <cell r="D1822" t="str">
            <v>Jam</v>
          </cell>
          <cell r="E1822">
            <v>460800</v>
          </cell>
        </row>
        <row r="1823">
          <cell r="B1823">
            <v>1624</v>
          </cell>
          <cell r="C1823" t="str">
            <v xml:space="preserve"> Asphalt Finisher</v>
          </cell>
          <cell r="D1823" t="str">
            <v>Jam</v>
          </cell>
          <cell r="E1823">
            <v>379900</v>
          </cell>
        </row>
        <row r="1824">
          <cell r="B1824">
            <v>1625</v>
          </cell>
          <cell r="C1824" t="str">
            <v xml:space="preserve"> Asphalt Mixing Plan</v>
          </cell>
          <cell r="D1824" t="str">
            <v>Jam</v>
          </cell>
          <cell r="E1824">
            <v>9118700</v>
          </cell>
        </row>
        <row r="1825">
          <cell r="B1825">
            <v>1626</v>
          </cell>
          <cell r="C1825" t="str">
            <v xml:space="preserve"> Alat Las Listrik</v>
          </cell>
          <cell r="D1825" t="str">
            <v>Jam</v>
          </cell>
          <cell r="E1825">
            <v>110000</v>
          </cell>
        </row>
        <row r="1826">
          <cell r="B1826">
            <v>1627</v>
          </cell>
          <cell r="C1826" t="str">
            <v xml:space="preserve"> Alat Penyambung Balok Δ 28cm</v>
          </cell>
          <cell r="D1826" t="str">
            <v>Buah</v>
          </cell>
          <cell r="E1826">
            <v>100000</v>
          </cell>
        </row>
        <row r="1827">
          <cell r="B1827">
            <v>1628</v>
          </cell>
          <cell r="C1827" t="str">
            <v xml:space="preserve"> Alat Pancang Hidraulik Pile Driver 2 Ton</v>
          </cell>
          <cell r="D1827" t="str">
            <v>Jam</v>
          </cell>
          <cell r="E1827">
            <v>350000</v>
          </cell>
        </row>
        <row r="1828">
          <cell r="B1828">
            <v>1629</v>
          </cell>
          <cell r="C1828" t="str">
            <v xml:space="preserve"> Alat Pancang Hidraulik Pile Driver 3 Ton</v>
          </cell>
          <cell r="D1828" t="str">
            <v>Jam</v>
          </cell>
          <cell r="E1828">
            <v>424285.71428571426</v>
          </cell>
        </row>
        <row r="1829">
          <cell r="B1829">
            <v>1630</v>
          </cell>
          <cell r="C1829" t="str">
            <v xml:space="preserve"> Alat Pancang Mini Pile Driver (Vibratory) Hammer 50Kg (1 HP)</v>
          </cell>
          <cell r="D1829" t="str">
            <v>Hari</v>
          </cell>
          <cell r="E1829">
            <v>1365000</v>
          </cell>
        </row>
        <row r="1830">
          <cell r="B1830">
            <v>1631</v>
          </cell>
          <cell r="C1830" t="str">
            <v xml:space="preserve"> Alat Pancang Mini Pile Driver (Vibratory) Hammer 500Kg (10 HP)</v>
          </cell>
          <cell r="D1830" t="str">
            <v>Hari</v>
          </cell>
          <cell r="E1830">
            <v>1540000</v>
          </cell>
        </row>
        <row r="1831">
          <cell r="B1831">
            <v>1632</v>
          </cell>
          <cell r="C1831" t="str">
            <v xml:space="preserve"> Alat Penyambung Balok Δ 28cm</v>
          </cell>
          <cell r="D1831" t="str">
            <v>Buah</v>
          </cell>
          <cell r="E1831">
            <v>100000</v>
          </cell>
        </row>
        <row r="1832">
          <cell r="B1832">
            <v>1633</v>
          </cell>
          <cell r="C1832" t="str">
            <v xml:space="preserve"> Alat Penyambung Balok Δ 32cm</v>
          </cell>
          <cell r="D1832" t="str">
            <v>Buah</v>
          </cell>
          <cell r="E1832">
            <v>150000</v>
          </cell>
        </row>
        <row r="1833">
          <cell r="B1833">
            <v>1634</v>
          </cell>
          <cell r="C1833" t="str">
            <v xml:space="preserve"> Alat Penyambung Beton Uk. 20x20cm</v>
          </cell>
          <cell r="D1833" t="str">
            <v>Buah</v>
          </cell>
          <cell r="E1833">
            <v>100000</v>
          </cell>
        </row>
        <row r="1834">
          <cell r="B1834">
            <v>1635</v>
          </cell>
          <cell r="C1834" t="str">
            <v xml:space="preserve"> Alat Penyambung Beton Uk. 25x25cm</v>
          </cell>
          <cell r="D1834" t="str">
            <v>Buah</v>
          </cell>
          <cell r="E1834">
            <v>125000</v>
          </cell>
        </row>
        <row r="1835">
          <cell r="B1835">
            <v>1636</v>
          </cell>
          <cell r="C1835" t="str">
            <v xml:space="preserve"> Alat Penyambung Beton Uk. 30x30cm</v>
          </cell>
          <cell r="D1835" t="str">
            <v>Buah</v>
          </cell>
          <cell r="E1835">
            <v>150000</v>
          </cell>
        </row>
        <row r="1836">
          <cell r="B1836">
            <v>1637</v>
          </cell>
          <cell r="C1836" t="str">
            <v xml:space="preserve"> Alat Penyambung Beton Uk. 35x35cm</v>
          </cell>
          <cell r="D1836" t="str">
            <v>Buah</v>
          </cell>
          <cell r="E1836">
            <v>175000</v>
          </cell>
        </row>
        <row r="1837">
          <cell r="B1837">
            <v>1638</v>
          </cell>
          <cell r="C1837" t="str">
            <v xml:space="preserve"> Alat Penyambung Beton Uk. 40x40cm</v>
          </cell>
          <cell r="D1837" t="str">
            <v>Buah</v>
          </cell>
          <cell r="E1837">
            <v>200000</v>
          </cell>
        </row>
        <row r="1838">
          <cell r="B1838">
            <v>1639</v>
          </cell>
          <cell r="C1838" t="str">
            <v xml:space="preserve"> Alat Penyambung Beton Uk. 45x45cm</v>
          </cell>
          <cell r="D1838" t="str">
            <v>Buah</v>
          </cell>
          <cell r="E1838">
            <v>225000</v>
          </cell>
        </row>
        <row r="1839">
          <cell r="B1839">
            <v>1640</v>
          </cell>
          <cell r="C1839" t="str">
            <v xml:space="preserve"> Alat Penyambung Beton Uk. 50x50cm</v>
          </cell>
          <cell r="D1839" t="str">
            <v>Buah</v>
          </cell>
          <cell r="E1839">
            <v>250000</v>
          </cell>
        </row>
        <row r="1840">
          <cell r="B1840">
            <v>1641</v>
          </cell>
          <cell r="C1840" t="str">
            <v xml:space="preserve"> Alat Penyambung Beton Uk. Ø 30cm</v>
          </cell>
          <cell r="D1840" t="str">
            <v>Buah</v>
          </cell>
          <cell r="E1840">
            <v>275000</v>
          </cell>
        </row>
        <row r="1841">
          <cell r="B1841">
            <v>1642</v>
          </cell>
          <cell r="C1841" t="str">
            <v xml:space="preserve"> Alat Penyambung Beton Uk. Ø 35cm</v>
          </cell>
          <cell r="D1841" t="str">
            <v>Buah</v>
          </cell>
          <cell r="E1841">
            <v>300000</v>
          </cell>
        </row>
        <row r="1842">
          <cell r="B1842">
            <v>1643</v>
          </cell>
          <cell r="C1842" t="str">
            <v xml:space="preserve"> Alat Penyambung Beton Uk. Ø 40cm</v>
          </cell>
          <cell r="D1842" t="str">
            <v>Buah</v>
          </cell>
          <cell r="E1842">
            <v>325000</v>
          </cell>
        </row>
        <row r="1843">
          <cell r="B1843">
            <v>1644</v>
          </cell>
          <cell r="C1843" t="str">
            <v xml:space="preserve"> Alat Penyambung Beton Uk. Ø 45cm</v>
          </cell>
          <cell r="D1843" t="str">
            <v>Buah</v>
          </cell>
          <cell r="E1843">
            <v>350000</v>
          </cell>
        </row>
        <row r="1844">
          <cell r="B1844">
            <v>1645</v>
          </cell>
          <cell r="C1844" t="str">
            <v xml:space="preserve"> Alat Penyambung Beton Uk. Ø 50cm</v>
          </cell>
          <cell r="D1844" t="str">
            <v>Buah</v>
          </cell>
          <cell r="E1844">
            <v>375000</v>
          </cell>
        </row>
        <row r="1845">
          <cell r="B1845">
            <v>1646</v>
          </cell>
          <cell r="C1845" t="str">
            <v xml:space="preserve"> Alat Penyambung Beton Uk. Ø 60cm</v>
          </cell>
          <cell r="D1845" t="str">
            <v>Buah</v>
          </cell>
          <cell r="E1845">
            <v>400000</v>
          </cell>
        </row>
        <row r="1846">
          <cell r="B1846">
            <v>1647</v>
          </cell>
          <cell r="C1846" t="str">
            <v xml:space="preserve"> Alat Sambung Dolken Ø 6-8cm</v>
          </cell>
          <cell r="D1846" t="str">
            <v>Buah</v>
          </cell>
          <cell r="E1846">
            <v>25000</v>
          </cell>
        </row>
        <row r="1847">
          <cell r="B1847">
            <v>1648</v>
          </cell>
          <cell r="C1847" t="str">
            <v xml:space="preserve"> Alat Sambung Kayu Terbuat dari Baja Ø 18 - 20cm</v>
          </cell>
          <cell r="D1847" t="str">
            <v>Buah</v>
          </cell>
          <cell r="E1847">
            <v>75000</v>
          </cell>
        </row>
        <row r="1848">
          <cell r="B1848">
            <v>1649</v>
          </cell>
          <cell r="C1848" t="str">
            <v xml:space="preserve"> Sewa Scaffolding</v>
          </cell>
          <cell r="D1848" t="str">
            <v>Hari</v>
          </cell>
          <cell r="E1848">
            <v>3600</v>
          </cell>
        </row>
        <row r="1849">
          <cell r="B1849">
            <v>1650</v>
          </cell>
          <cell r="C1849" t="str">
            <v xml:space="preserve"> Bor: Auger ∅ 20cm</v>
          </cell>
          <cell r="D1849" t="str">
            <v>Hari</v>
          </cell>
          <cell r="E1849">
            <v>260000</v>
          </cell>
        </row>
        <row r="1850">
          <cell r="B1850">
            <v>1651</v>
          </cell>
          <cell r="C1850" t="str">
            <v xml:space="preserve"> Bor: Auger ∅ 30cm</v>
          </cell>
          <cell r="D1850" t="str">
            <v>Hari</v>
          </cell>
          <cell r="E1850">
            <v>410000</v>
          </cell>
        </row>
        <row r="1851">
          <cell r="B1851">
            <v>1652</v>
          </cell>
          <cell r="C1851" t="str">
            <v xml:space="preserve"> Bor: Auger ∅ 40cm</v>
          </cell>
          <cell r="D1851" t="str">
            <v>Hari</v>
          </cell>
          <cell r="E1851">
            <v>560000</v>
          </cell>
        </row>
        <row r="1852">
          <cell r="B1852">
            <v>1653</v>
          </cell>
          <cell r="C1852" t="str">
            <v xml:space="preserve"> Bor: Auger ∅ 50cm</v>
          </cell>
          <cell r="D1852" t="str">
            <v>Hari</v>
          </cell>
          <cell r="E1852">
            <v>710000</v>
          </cell>
        </row>
        <row r="1853">
          <cell r="B1853">
            <v>1654</v>
          </cell>
          <cell r="C1853" t="str">
            <v xml:space="preserve"> Bore Pile Machine</v>
          </cell>
          <cell r="D1853" t="str">
            <v>Jam</v>
          </cell>
          <cell r="E1853">
            <v>2660000</v>
          </cell>
        </row>
        <row r="1854">
          <cell r="B1854">
            <v>1655</v>
          </cell>
          <cell r="C1854" t="str">
            <v xml:space="preserve"> Bored Pile Machine (Hidraulik) Auger ø 60cm</v>
          </cell>
          <cell r="D1854" t="str">
            <v>Jam</v>
          </cell>
          <cell r="E1854">
            <v>2720000</v>
          </cell>
        </row>
        <row r="1855">
          <cell r="B1855">
            <v>1656</v>
          </cell>
          <cell r="C1855" t="str">
            <v xml:space="preserve"> Bored Pile Machine (Hidraulik) Auger ø 80cm</v>
          </cell>
          <cell r="D1855" t="str">
            <v>Jam</v>
          </cell>
          <cell r="E1855">
            <v>2780000</v>
          </cell>
        </row>
        <row r="1856">
          <cell r="B1856">
            <v>1657</v>
          </cell>
          <cell r="C1856" t="str">
            <v xml:space="preserve"> Bored Pile Machine (Hidraulik) Auger ø 100cm</v>
          </cell>
          <cell r="D1856" t="str">
            <v>Jam</v>
          </cell>
          <cell r="E1856">
            <v>2840000</v>
          </cell>
        </row>
        <row r="1857">
          <cell r="B1857">
            <v>1658</v>
          </cell>
          <cell r="C1857" t="str">
            <v xml:space="preserve"> Bored Pile Machine (Hidraulik) Auger ø 120cm</v>
          </cell>
          <cell r="D1857" t="str">
            <v>Jam</v>
          </cell>
          <cell r="E1857">
            <v>2900000</v>
          </cell>
        </row>
        <row r="1858">
          <cell r="B1858">
            <v>1659</v>
          </cell>
          <cell r="C1858" t="str">
            <v xml:space="preserve"> Bender Baja Beton</v>
          </cell>
          <cell r="D1858" t="str">
            <v>Hari</v>
          </cell>
          <cell r="E1858">
            <v>61111.111111111109</v>
          </cell>
        </row>
        <row r="1859">
          <cell r="B1859">
            <v>1660</v>
          </cell>
          <cell r="C1859" t="str">
            <v xml:space="preserve"> Chainsaw 20”; 5.5HP</v>
          </cell>
          <cell r="D1859" t="str">
            <v>Hari</v>
          </cell>
          <cell r="E1859">
            <v>240000</v>
          </cell>
        </row>
        <row r="1860">
          <cell r="B1860">
            <v>1661</v>
          </cell>
          <cell r="C1860" t="str">
            <v xml:space="preserve"> Chainsaw 30”; 7.5HP</v>
          </cell>
          <cell r="D1860" t="str">
            <v>Hari</v>
          </cell>
          <cell r="E1860">
            <v>360000</v>
          </cell>
        </row>
        <row r="1861">
          <cell r="B1861">
            <v>1662</v>
          </cell>
          <cell r="C1861" t="str">
            <v xml:space="preserve"> Concrete Cutter</v>
          </cell>
          <cell r="D1861" t="str">
            <v>Hari</v>
          </cell>
          <cell r="E1861">
            <v>564375</v>
          </cell>
        </row>
        <row r="1862">
          <cell r="B1862">
            <v>1663</v>
          </cell>
          <cell r="C1862" t="str">
            <v xml:space="preserve"> Concrete Pump</v>
          </cell>
          <cell r="D1862" t="str">
            <v>Hari</v>
          </cell>
          <cell r="E1862">
            <v>700000</v>
          </cell>
        </row>
        <row r="1863">
          <cell r="B1863">
            <v>1664</v>
          </cell>
          <cell r="C1863" t="str">
            <v xml:space="preserve"> Concrete Vibrator</v>
          </cell>
          <cell r="D1863" t="str">
            <v>Hari</v>
          </cell>
          <cell r="E1863">
            <v>230300</v>
          </cell>
        </row>
        <row r="1864">
          <cell r="B1864">
            <v>1665</v>
          </cell>
          <cell r="C1864" t="str">
            <v xml:space="preserve"> Crane Mobile 7 Ton</v>
          </cell>
          <cell r="D1864" t="str">
            <v>Jam</v>
          </cell>
          <cell r="E1864">
            <v>1872000</v>
          </cell>
        </row>
        <row r="1865">
          <cell r="B1865">
            <v>1666</v>
          </cell>
          <cell r="C1865" t="str">
            <v xml:space="preserve"> Crane Truck 3 T</v>
          </cell>
          <cell r="D1865" t="str">
            <v>Hari</v>
          </cell>
          <cell r="E1865">
            <v>529500</v>
          </cell>
        </row>
        <row r="1866">
          <cell r="B1866">
            <v>1667</v>
          </cell>
          <cell r="C1866" t="str">
            <v xml:space="preserve"> Crane Truck 3 Ton Winch 5 Ton</v>
          </cell>
          <cell r="D1866" t="str">
            <v>Jam</v>
          </cell>
          <cell r="E1866">
            <v>1872000</v>
          </cell>
        </row>
        <row r="1867">
          <cell r="B1867">
            <v>1668</v>
          </cell>
          <cell r="C1867" t="str">
            <v xml:space="preserve"> Crawler Crane 10 Ton + Ladder 14 Ton</v>
          </cell>
          <cell r="D1867" t="str">
            <v>Jam</v>
          </cell>
          <cell r="E1867">
            <v>531250</v>
          </cell>
        </row>
        <row r="1868">
          <cell r="B1868">
            <v>1669</v>
          </cell>
          <cell r="C1868" t="str">
            <v xml:space="preserve"> Crawler Crane 20 Ton + Ladder 14 Ton</v>
          </cell>
          <cell r="D1868" t="str">
            <v>Jam</v>
          </cell>
          <cell r="E1868">
            <v>775000</v>
          </cell>
        </row>
        <row r="1869">
          <cell r="B1869">
            <v>1670</v>
          </cell>
          <cell r="C1869" t="str">
            <v xml:space="preserve"> Cutter Baja Beton</v>
          </cell>
          <cell r="D1869" t="str">
            <v>Hari</v>
          </cell>
          <cell r="E1869">
            <v>61111.111111111109</v>
          </cell>
        </row>
        <row r="1870">
          <cell r="B1870">
            <v>1671</v>
          </cell>
          <cell r="C1870" t="str">
            <v xml:space="preserve"> Driver Hammer 1 Ton</v>
          </cell>
          <cell r="D1870" t="str">
            <v>Jam</v>
          </cell>
          <cell r="E1870">
            <v>407142.85714285716</v>
          </cell>
        </row>
        <row r="1871">
          <cell r="B1871">
            <v>1672</v>
          </cell>
          <cell r="C1871" t="str">
            <v xml:space="preserve"> Driver Hammer 2 Ton</v>
          </cell>
          <cell r="D1871" t="str">
            <v>Jam</v>
          </cell>
          <cell r="E1871">
            <v>478571.42857142858</v>
          </cell>
        </row>
        <row r="1872">
          <cell r="B1872">
            <v>1673</v>
          </cell>
          <cell r="C1872" t="str">
            <v xml:space="preserve"> Driver Hammer 3 Ton</v>
          </cell>
          <cell r="D1872" t="str">
            <v>Jam</v>
          </cell>
          <cell r="E1872">
            <v>550000</v>
          </cell>
        </row>
        <row r="1873">
          <cell r="B1873">
            <v>1674</v>
          </cell>
          <cell r="C1873" t="str">
            <v xml:space="preserve"> Excavator (Std.);  Bucket 0.55 m3; 95 HP</v>
          </cell>
          <cell r="D1873" t="str">
            <v>Jam</v>
          </cell>
          <cell r="E1873">
            <v>537900</v>
          </cell>
        </row>
        <row r="1874">
          <cell r="B1874">
            <v>1675</v>
          </cell>
          <cell r="C1874" t="str">
            <v xml:space="preserve"> Alat Bantu Borepile</v>
          </cell>
          <cell r="D1874" t="str">
            <v>Ls</v>
          </cell>
          <cell r="E1874">
            <v>25000</v>
          </cell>
        </row>
        <row r="1875">
          <cell r="B1875">
            <v>1676</v>
          </cell>
          <cell r="C1875" t="str">
            <v xml:space="preserve"> Kunci Momen</v>
          </cell>
          <cell r="D1875" t="str">
            <v>Hari</v>
          </cell>
          <cell r="E1875">
            <v>300000</v>
          </cell>
        </row>
        <row r="1876">
          <cell r="B1876">
            <v>1677</v>
          </cell>
          <cell r="C1876" t="str">
            <v xml:space="preserve"> Genset</v>
          </cell>
          <cell r="D1876" t="str">
            <v>Jam</v>
          </cell>
          <cell r="E1876">
            <v>657800</v>
          </cell>
        </row>
        <row r="1877">
          <cell r="B1877">
            <v>1678</v>
          </cell>
          <cell r="C1877" t="str">
            <v xml:space="preserve"> Mesin Bor</v>
          </cell>
          <cell r="D1877" t="str">
            <v>Jam</v>
          </cell>
          <cell r="E1877">
            <v>225000</v>
          </cell>
        </row>
        <row r="1878">
          <cell r="B1878">
            <v>1679</v>
          </cell>
          <cell r="C1878" t="str">
            <v xml:space="preserve"> Mobile Crane  3 ton</v>
          </cell>
          <cell r="D1878" t="str">
            <v>Hari</v>
          </cell>
          <cell r="E1878">
            <v>2000000</v>
          </cell>
        </row>
        <row r="1879">
          <cell r="B1879">
            <v>1680</v>
          </cell>
          <cell r="C1879" t="str">
            <v xml:space="preserve"> Molen/Beton Mixer 0.35 m3</v>
          </cell>
          <cell r="D1879" t="str">
            <v>Hari</v>
          </cell>
          <cell r="E1879">
            <v>747600</v>
          </cell>
        </row>
        <row r="1880">
          <cell r="B1880">
            <v>1681</v>
          </cell>
          <cell r="C1880" t="str">
            <v xml:space="preserve"> Molen/Beton Mixer 0.35 m3 Automatic Feeder</v>
          </cell>
          <cell r="D1880" t="str">
            <v>Hari</v>
          </cell>
          <cell r="E1880">
            <v>1377100</v>
          </cell>
        </row>
        <row r="1881">
          <cell r="B1881">
            <v>1682</v>
          </cell>
          <cell r="C1881" t="str">
            <v xml:space="preserve"> Molen Kap. 1 m3</v>
          </cell>
          <cell r="D1881" t="str">
            <v>Hari</v>
          </cell>
          <cell r="E1881">
            <v>2242800</v>
          </cell>
        </row>
        <row r="1882">
          <cell r="B1882">
            <v>1683</v>
          </cell>
          <cell r="C1882" t="str">
            <v xml:space="preserve"> Gergaji Besi (Baja Keras)</v>
          </cell>
          <cell r="D1882" t="str">
            <v>Hari</v>
          </cell>
          <cell r="E1882">
            <v>20000</v>
          </cell>
        </row>
        <row r="1883">
          <cell r="B1883">
            <v>1684</v>
          </cell>
          <cell r="C1883" t="str">
            <v xml:space="preserve"> Palu/Godam (Baja Keras)</v>
          </cell>
          <cell r="D1883" t="str">
            <v>Hari</v>
          </cell>
          <cell r="E1883">
            <v>25000</v>
          </cell>
        </row>
        <row r="1884">
          <cell r="B1884">
            <v>1685</v>
          </cell>
          <cell r="C1884" t="str">
            <v xml:space="preserve"> Pahat Beton (Baja Keras)</v>
          </cell>
          <cell r="D1884" t="str">
            <v>Hari</v>
          </cell>
          <cell r="E1884">
            <v>30000</v>
          </cell>
        </row>
        <row r="1885">
          <cell r="B1885">
            <v>1686</v>
          </cell>
          <cell r="C1885" t="str">
            <v xml:space="preserve"> Linggis (Baja Keras)</v>
          </cell>
          <cell r="D1885" t="str">
            <v>Hari</v>
          </cell>
          <cell r="E1885">
            <v>35000</v>
          </cell>
        </row>
        <row r="1886">
          <cell r="B1886">
            <v>1687</v>
          </cell>
          <cell r="C1886" t="str">
            <v xml:space="preserve"> Peralatan Potong Pipa T2/Mekanik/Cilinder Saw</v>
          </cell>
          <cell r="D1886" t="str">
            <v>Hari</v>
          </cell>
          <cell r="E1886">
            <v>96600</v>
          </cell>
        </row>
        <row r="1887">
          <cell r="B1887">
            <v>1688</v>
          </cell>
          <cell r="C1887" t="str">
            <v xml:space="preserve"> Peralatan Potong Pipa T1/Manual (Gergaji)/Saw</v>
          </cell>
          <cell r="D1887" t="str">
            <v>Hari</v>
          </cell>
          <cell r="E1887">
            <v>92000</v>
          </cell>
        </row>
        <row r="1888">
          <cell r="B1888">
            <v>1689</v>
          </cell>
          <cell r="C1888" t="str">
            <v xml:space="preserve"> Sewa Casing PVC Diameter 20cm</v>
          </cell>
          <cell r="D1888" t="str">
            <v>m1</v>
          </cell>
          <cell r="E1888">
            <v>89700</v>
          </cell>
        </row>
        <row r="1889">
          <cell r="B1889">
            <v>1690</v>
          </cell>
          <cell r="C1889" t="str">
            <v xml:space="preserve"> Sewa Casing PVC Diameter 30cm</v>
          </cell>
          <cell r="D1889" t="str">
            <v>m1</v>
          </cell>
          <cell r="E1889">
            <v>195552.5</v>
          </cell>
        </row>
        <row r="1890">
          <cell r="B1890">
            <v>1691</v>
          </cell>
          <cell r="C1890" t="str">
            <v xml:space="preserve"> Sewa Casing PVC Diameter 40cm</v>
          </cell>
          <cell r="D1890" t="str">
            <v>m1</v>
          </cell>
          <cell r="E1890">
            <v>383500</v>
          </cell>
        </row>
        <row r="1891">
          <cell r="B1891">
            <v>1692</v>
          </cell>
          <cell r="C1891" t="str">
            <v xml:space="preserve"> Sewa Casing PVC Diameter 50cm</v>
          </cell>
          <cell r="D1891" t="str">
            <v>m1</v>
          </cell>
          <cell r="E1891">
            <v>493500</v>
          </cell>
        </row>
        <row r="1892">
          <cell r="B1892">
            <v>1693</v>
          </cell>
          <cell r="C1892" t="str">
            <v xml:space="preserve"> Sewa Excavator Type 225 Kap. 0.5 - 1.0 m3</v>
          </cell>
          <cell r="D1892" t="str">
            <v>Hari</v>
          </cell>
          <cell r="E1892">
            <v>3765300</v>
          </cell>
        </row>
        <row r="1893">
          <cell r="B1893">
            <v>1694</v>
          </cell>
          <cell r="C1893" t="str">
            <v xml:space="preserve"> Sewa Mesin Hydroseeding 2000 L</v>
          </cell>
          <cell r="D1893" t="str">
            <v>Hari</v>
          </cell>
          <cell r="E1893">
            <v>2800000</v>
          </cell>
        </row>
        <row r="1894">
          <cell r="B1894">
            <v>1695</v>
          </cell>
          <cell r="C1894" t="str">
            <v xml:space="preserve"> Sewa Pompa 3 Submersible 3m /h</v>
          </cell>
          <cell r="D1894" t="str">
            <v>Hari</v>
          </cell>
          <cell r="E1894">
            <v>1800000</v>
          </cell>
        </row>
        <row r="1895">
          <cell r="B1895">
            <v>1696</v>
          </cell>
          <cell r="C1895" t="str">
            <v xml:space="preserve"> Sewa Tripot/Tackel</v>
          </cell>
          <cell r="D1895" t="str">
            <v>Hari</v>
          </cell>
          <cell r="E1895">
            <v>410800</v>
          </cell>
        </row>
        <row r="1896">
          <cell r="B1896">
            <v>1697</v>
          </cell>
          <cell r="C1896" t="str">
            <v xml:space="preserve"> Sewa Tripot/Tackel &amp; Handle Crane 2 T</v>
          </cell>
          <cell r="D1896" t="str">
            <v>Hari</v>
          </cell>
          <cell r="E1896">
            <v>513500</v>
          </cell>
        </row>
        <row r="1897">
          <cell r="B1897">
            <v>1698</v>
          </cell>
          <cell r="C1897" t="str">
            <v xml:space="preserve"> Sewa Genset 5 KW</v>
          </cell>
          <cell r="D1897" t="str">
            <v>Hari</v>
          </cell>
          <cell r="E1897">
            <v>470000</v>
          </cell>
        </row>
        <row r="1898">
          <cell r="B1898">
            <v>1699</v>
          </cell>
          <cell r="C1898" t="str">
            <v xml:space="preserve"> Sewa Genset 1500 watt</v>
          </cell>
          <cell r="D1898" t="str">
            <v>Hari</v>
          </cell>
          <cell r="E1898">
            <v>280000</v>
          </cell>
        </row>
        <row r="1899">
          <cell r="B1899">
            <v>1700</v>
          </cell>
          <cell r="C1899" t="str">
            <v xml:space="preserve"> Sewa Jack Hammer</v>
          </cell>
          <cell r="D1899" t="str">
            <v>Jam</v>
          </cell>
          <cell r="E1899">
            <v>81700</v>
          </cell>
        </row>
        <row r="1900">
          <cell r="B1900">
            <v>1701</v>
          </cell>
          <cell r="C1900" t="str">
            <v xml:space="preserve"> Sewa Pompa Sedot Ø 5 Inch</v>
          </cell>
          <cell r="D1900" t="str">
            <v>Hari</v>
          </cell>
          <cell r="E1900">
            <v>560000</v>
          </cell>
        </row>
        <row r="1901">
          <cell r="B1901">
            <v>1702</v>
          </cell>
          <cell r="C1901" t="str">
            <v xml:space="preserve"> Sepatu Pancang Beton Δ 28cm</v>
          </cell>
          <cell r="D1901" t="str">
            <v>Buah</v>
          </cell>
          <cell r="E1901">
            <v>90000</v>
          </cell>
        </row>
        <row r="1902">
          <cell r="B1902">
            <v>1703</v>
          </cell>
          <cell r="C1902" t="str">
            <v xml:space="preserve"> Sepatu Pancang Beton Δ 32cm</v>
          </cell>
          <cell r="D1902" t="str">
            <v>Buah</v>
          </cell>
          <cell r="E1902">
            <v>105000</v>
          </cell>
        </row>
        <row r="1903">
          <cell r="B1903">
            <v>1704</v>
          </cell>
          <cell r="C1903" t="str">
            <v xml:space="preserve"> Sepatu Pancang Uk. 20x20cm</v>
          </cell>
          <cell r="D1903" t="str">
            <v>Buah</v>
          </cell>
          <cell r="E1903">
            <v>120000</v>
          </cell>
        </row>
        <row r="1904">
          <cell r="B1904">
            <v>1705</v>
          </cell>
          <cell r="C1904" t="str">
            <v xml:space="preserve"> Sepatu Pancang Uk. 25x25cm</v>
          </cell>
          <cell r="D1904" t="str">
            <v>Buah</v>
          </cell>
          <cell r="E1904">
            <v>135000</v>
          </cell>
        </row>
        <row r="1905">
          <cell r="B1905">
            <v>1706</v>
          </cell>
          <cell r="C1905" t="str">
            <v xml:space="preserve"> Sepatu Pancang Uk. 30x30cm</v>
          </cell>
          <cell r="D1905" t="str">
            <v>Buah</v>
          </cell>
          <cell r="E1905">
            <v>150000</v>
          </cell>
        </row>
        <row r="1906">
          <cell r="B1906">
            <v>1707</v>
          </cell>
          <cell r="C1906" t="str">
            <v xml:space="preserve"> Sepatu Pancang Uk. 35x35cm</v>
          </cell>
          <cell r="D1906" t="str">
            <v>Buah</v>
          </cell>
          <cell r="E1906">
            <v>165000</v>
          </cell>
        </row>
        <row r="1907">
          <cell r="B1907">
            <v>1708</v>
          </cell>
          <cell r="C1907" t="str">
            <v xml:space="preserve"> Sepatu Pancang Uk. 40x40cm</v>
          </cell>
          <cell r="D1907" t="str">
            <v>Buah</v>
          </cell>
          <cell r="E1907">
            <v>180000</v>
          </cell>
        </row>
        <row r="1908">
          <cell r="B1908">
            <v>1709</v>
          </cell>
          <cell r="C1908" t="str">
            <v xml:space="preserve"> Sepatu Pancang Uk. 45x45cm</v>
          </cell>
          <cell r="D1908" t="str">
            <v>Buah</v>
          </cell>
          <cell r="E1908">
            <v>195000</v>
          </cell>
        </row>
        <row r="1909">
          <cell r="B1909">
            <v>1710</v>
          </cell>
          <cell r="C1909" t="str">
            <v xml:space="preserve"> Sepatu Pancang Uk. 50x50cm</v>
          </cell>
          <cell r="D1909" t="str">
            <v>Buah</v>
          </cell>
          <cell r="E1909">
            <v>210000</v>
          </cell>
        </row>
        <row r="1910">
          <cell r="B1910">
            <v>1711</v>
          </cell>
          <cell r="C1910" t="str">
            <v xml:space="preserve"> Sepatu Pancang Uk. Ø 30cm</v>
          </cell>
          <cell r="D1910" t="str">
            <v>Buah</v>
          </cell>
          <cell r="E1910">
            <v>150000</v>
          </cell>
        </row>
        <row r="1911">
          <cell r="B1911">
            <v>1712</v>
          </cell>
          <cell r="C1911" t="str">
            <v xml:space="preserve"> Sepatu Pancang Uk. Ø 35cm</v>
          </cell>
          <cell r="D1911" t="str">
            <v>Buah</v>
          </cell>
          <cell r="E1911">
            <v>165000</v>
          </cell>
        </row>
        <row r="1912">
          <cell r="B1912">
            <v>1713</v>
          </cell>
          <cell r="C1912" t="str">
            <v xml:space="preserve"> Sepatu Pancang Uk. Ø 40cm</v>
          </cell>
          <cell r="D1912" t="str">
            <v>Buah</v>
          </cell>
          <cell r="E1912">
            <v>180000</v>
          </cell>
        </row>
        <row r="1913">
          <cell r="B1913">
            <v>1714</v>
          </cell>
          <cell r="C1913" t="str">
            <v xml:space="preserve"> Sepatu Pancang Uk. Ø 45cm</v>
          </cell>
          <cell r="D1913" t="str">
            <v>Buah</v>
          </cell>
          <cell r="E1913">
            <v>195000</v>
          </cell>
        </row>
        <row r="1914">
          <cell r="B1914">
            <v>1715</v>
          </cell>
          <cell r="C1914" t="str">
            <v xml:space="preserve"> Sepatu Pancang Uk. Ø 50cm</v>
          </cell>
          <cell r="D1914" t="str">
            <v>Buah</v>
          </cell>
          <cell r="E1914">
            <v>210000</v>
          </cell>
        </row>
        <row r="1915">
          <cell r="B1915">
            <v>1716</v>
          </cell>
          <cell r="C1915" t="str">
            <v xml:space="preserve"> Sepatu Pancang Uk. Ø 60cm</v>
          </cell>
          <cell r="D1915" t="str">
            <v>Buah</v>
          </cell>
          <cell r="E1915">
            <v>225000</v>
          </cell>
        </row>
        <row r="1916">
          <cell r="B1916">
            <v>1717</v>
          </cell>
          <cell r="C1916" t="str">
            <v xml:space="preserve"> Sepatu Pancang Dolken Ø 6-8cm</v>
          </cell>
          <cell r="D1916" t="str">
            <v>Buah</v>
          </cell>
          <cell r="E1916">
            <v>15000</v>
          </cell>
        </row>
        <row r="1917">
          <cell r="B1917">
            <v>1718</v>
          </cell>
          <cell r="C1917" t="str">
            <v xml:space="preserve"> Sepatu Pancang Kayu Ø 18 - 20cm</v>
          </cell>
          <cell r="D1917" t="str">
            <v>Buah</v>
          </cell>
          <cell r="E1917">
            <v>20000</v>
          </cell>
        </row>
        <row r="1918">
          <cell r="B1918">
            <v>1719</v>
          </cell>
          <cell r="C1918" t="str">
            <v xml:space="preserve"> Jack Hammer (5 KW) + Genset (12 HP)</v>
          </cell>
          <cell r="D1918" t="str">
            <v>Hari</v>
          </cell>
          <cell r="E1918">
            <v>4772400</v>
          </cell>
        </row>
        <row r="1919">
          <cell r="B1919">
            <v>1720</v>
          </cell>
          <cell r="C1919" t="str">
            <v xml:space="preserve"> Excavator 80-140 HP</v>
          </cell>
          <cell r="D1919" t="str">
            <v>Jam</v>
          </cell>
          <cell r="E1919">
            <v>462252</v>
          </cell>
        </row>
        <row r="1920">
          <cell r="B1920">
            <v>1721</v>
          </cell>
          <cell r="C1920" t="str">
            <v xml:space="preserve"> Stamper D-Drum 550Kg</v>
          </cell>
          <cell r="D1920" t="str">
            <v>Hari</v>
          </cell>
          <cell r="E1920">
            <v>900000</v>
          </cell>
        </row>
        <row r="1921">
          <cell r="B1921">
            <v>1722</v>
          </cell>
          <cell r="C1921" t="str">
            <v xml:space="preserve"> Stamper Kodok 150Kg</v>
          </cell>
          <cell r="D1921" t="str">
            <v>Hari</v>
          </cell>
          <cell r="E1921">
            <v>1200000</v>
          </cell>
        </row>
        <row r="1922">
          <cell r="B1922">
            <v>1723</v>
          </cell>
          <cell r="C1922" t="str">
            <v xml:space="preserve"> Stamper Kuda 70Kg</v>
          </cell>
          <cell r="D1922" t="str">
            <v>Hari</v>
          </cell>
          <cell r="E1922">
            <v>600000</v>
          </cell>
        </row>
        <row r="1923">
          <cell r="B1923">
            <v>1724</v>
          </cell>
          <cell r="C1923" t="str">
            <v xml:space="preserve"> Stamper Smoot Drum 1.5Ton</v>
          </cell>
          <cell r="D1923" t="str">
            <v>Hari</v>
          </cell>
          <cell r="E1923">
            <v>529900</v>
          </cell>
        </row>
        <row r="1924">
          <cell r="B1924">
            <v>1725</v>
          </cell>
          <cell r="C1924" t="str">
            <v xml:space="preserve"> Stang Bor Batang Bor Diameter 1 1/4"</v>
          </cell>
          <cell r="D1924" t="str">
            <v>Hari</v>
          </cell>
          <cell r="E1924">
            <v>72000</v>
          </cell>
        </row>
        <row r="1925">
          <cell r="B1925">
            <v>1726</v>
          </cell>
          <cell r="C1925" t="str">
            <v xml:space="preserve"> Dump Truck</v>
          </cell>
          <cell r="D1925" t="str">
            <v>Jam</v>
          </cell>
          <cell r="E1925">
            <v>438300</v>
          </cell>
        </row>
        <row r="1926">
          <cell r="B1926">
            <v>1727</v>
          </cell>
          <cell r="C1926" t="str">
            <v xml:space="preserve"> Dump Truck 3.5 TON</v>
          </cell>
          <cell r="D1926" t="str">
            <v>Jam</v>
          </cell>
          <cell r="E1926">
            <v>285100</v>
          </cell>
        </row>
        <row r="1927">
          <cell r="B1927">
            <v>1728</v>
          </cell>
          <cell r="C1927" t="str">
            <v xml:space="preserve"> Flat Deck Truck Kap. 7 Ton</v>
          </cell>
          <cell r="D1927" t="str">
            <v>Hari</v>
          </cell>
          <cell r="E1927">
            <v>2779700</v>
          </cell>
        </row>
        <row r="1928">
          <cell r="B1928">
            <v>1729</v>
          </cell>
          <cell r="C1928" t="str">
            <v xml:space="preserve"> Jack Hammer Drill - 1.5 KW + Genset 3 KWH</v>
          </cell>
          <cell r="D1928" t="str">
            <v>Hari</v>
          </cell>
          <cell r="E1928">
            <v>1153600</v>
          </cell>
        </row>
        <row r="1929">
          <cell r="B1929">
            <v>1730</v>
          </cell>
          <cell r="C1929" t="str">
            <v xml:space="preserve"> Jack Hammer Drill - 2.5 KW + Genset 5 KWH</v>
          </cell>
          <cell r="D1929" t="str">
            <v>Hari</v>
          </cell>
          <cell r="E1929">
            <v>1326640</v>
          </cell>
        </row>
        <row r="1930">
          <cell r="B1930">
            <v>1731</v>
          </cell>
          <cell r="C1930" t="str">
            <v xml:space="preserve"> Alat Bantu Galian Tanah</v>
          </cell>
          <cell r="D1930" t="str">
            <v>Ls</v>
          </cell>
          <cell r="E1930">
            <v>25000</v>
          </cell>
        </row>
        <row r="1931">
          <cell r="B1931">
            <v>1732</v>
          </cell>
          <cell r="C1931" t="str">
            <v xml:space="preserve"> Wheel Loader</v>
          </cell>
          <cell r="D1931" t="str">
            <v>Jam</v>
          </cell>
          <cell r="E1931">
            <v>560000</v>
          </cell>
        </row>
        <row r="1932">
          <cell r="B1932">
            <v>1733</v>
          </cell>
          <cell r="C1932" t="str">
            <v xml:space="preserve"> Wheel Loader 1.0-1.6 m3</v>
          </cell>
          <cell r="D1932" t="str">
            <v>Jam</v>
          </cell>
          <cell r="E1932">
            <v>481222</v>
          </cell>
        </row>
        <row r="1933">
          <cell r="B1933">
            <v>1734</v>
          </cell>
          <cell r="C1933" t="str">
            <v xml:space="preserve"> Pompa Beton ∅ 1.5"; 5 KW; 8 Bar; T = 5 m1</v>
          </cell>
          <cell r="D1933" t="str">
            <v>Hari</v>
          </cell>
          <cell r="E1933">
            <v>800000</v>
          </cell>
        </row>
        <row r="1934">
          <cell r="B1934">
            <v>1735</v>
          </cell>
          <cell r="C1934" t="str">
            <v xml:space="preserve"> Pompa Beton ∅ 2.5"; 20KW; 20 Bar. T = 18 m1</v>
          </cell>
          <cell r="D1934" t="str">
            <v>Hari</v>
          </cell>
          <cell r="E1934">
            <v>837500</v>
          </cell>
        </row>
        <row r="1935">
          <cell r="B1935">
            <v>1736</v>
          </cell>
          <cell r="C1935" t="str">
            <v xml:space="preserve"> Pompa Beton ∅ 2.5"; 75KW; 120 Bar. T= 50 m1 / H = 80 m1</v>
          </cell>
          <cell r="D1935" t="str">
            <v>Hari</v>
          </cell>
          <cell r="E1935">
            <v>900000</v>
          </cell>
        </row>
        <row r="1936">
          <cell r="B1936">
            <v>1737</v>
          </cell>
          <cell r="C1936" t="str">
            <v xml:space="preserve"> Pompa Beton ∅ 3”. 140 KW; 180 Bar. T = 75 m1 /H = 150 m1</v>
          </cell>
          <cell r="D1936" t="str">
            <v>Hari</v>
          </cell>
          <cell r="E1936">
            <v>962500</v>
          </cell>
        </row>
        <row r="1937">
          <cell r="B1937">
            <v>1738</v>
          </cell>
          <cell r="C1937" t="str">
            <v xml:space="preserve"> Pompa Lumpur Diesel 7.5 KW; 4"</v>
          </cell>
          <cell r="D1937" t="str">
            <v>Hari</v>
          </cell>
          <cell r="E1937">
            <v>925000</v>
          </cell>
        </row>
        <row r="1938">
          <cell r="B1938">
            <v>1739</v>
          </cell>
          <cell r="C1938" t="str">
            <v xml:space="preserve"> Pompa Lumpur Diesel 10 KW; 5"</v>
          </cell>
          <cell r="D1938" t="str">
            <v>Hari</v>
          </cell>
          <cell r="E1938">
            <v>1025000</v>
          </cell>
        </row>
        <row r="1939">
          <cell r="B1939">
            <v>1740</v>
          </cell>
          <cell r="C1939" t="str">
            <v xml:space="preserve"> Pompa Sedot Pasir Diesel 7.5 KW; 5"</v>
          </cell>
          <cell r="D1939" t="str">
            <v>Hari</v>
          </cell>
          <cell r="E1939">
            <v>940000</v>
          </cell>
        </row>
        <row r="1940">
          <cell r="B1940">
            <v>1741</v>
          </cell>
          <cell r="C1940" t="str">
            <v xml:space="preserve"> Pressure Grout Machine 30 KW; 60 - 75 Bar (D)</v>
          </cell>
          <cell r="D1940" t="str">
            <v>Jam</v>
          </cell>
          <cell r="E1940">
            <v>180000</v>
          </cell>
        </row>
        <row r="1941">
          <cell r="B1941">
            <v>1742</v>
          </cell>
          <cell r="C1941" t="str">
            <v xml:space="preserve"> P. Tyre Roller</v>
          </cell>
          <cell r="D1941" t="str">
            <v>Jam</v>
          </cell>
          <cell r="E1941">
            <v>683000</v>
          </cell>
        </row>
        <row r="1942">
          <cell r="B1942">
            <v>1743</v>
          </cell>
          <cell r="C1942" t="str">
            <v xml:space="preserve"> Three Wheel Roller</v>
          </cell>
          <cell r="D1942" t="str">
            <v>Jam</v>
          </cell>
          <cell r="E1942">
            <v>314200</v>
          </cell>
        </row>
        <row r="1943">
          <cell r="B1943">
            <v>1744</v>
          </cell>
          <cell r="C1943" t="str">
            <v xml:space="preserve"> Tower Crane Arm 30m</v>
          </cell>
          <cell r="D1943" t="str">
            <v>Hari</v>
          </cell>
          <cell r="E1943">
            <v>5950000</v>
          </cell>
        </row>
        <row r="1944">
          <cell r="B1944">
            <v>1745</v>
          </cell>
          <cell r="C1944" t="str">
            <v xml:space="preserve"> Tripod Tinggi 7m Kap. 2 Ton</v>
          </cell>
          <cell r="D1944" t="str">
            <v>Hari</v>
          </cell>
          <cell r="E1944">
            <v>410800</v>
          </cell>
        </row>
        <row r="1945">
          <cell r="B1945">
            <v>1746</v>
          </cell>
          <cell r="C1945" t="str">
            <v xml:space="preserve"> Mesin Las Geotekstil</v>
          </cell>
          <cell r="D1945" t="str">
            <v>Hari</v>
          </cell>
          <cell r="E1945">
            <v>1722000</v>
          </cell>
        </row>
        <row r="1946">
          <cell r="B1946">
            <v>1747</v>
          </cell>
          <cell r="C1946" t="str">
            <v xml:space="preserve"> Mesin Las Listrik 150 A</v>
          </cell>
          <cell r="D1946" t="str">
            <v>Jam</v>
          </cell>
          <cell r="E1946">
            <v>50000</v>
          </cell>
        </row>
        <row r="1947">
          <cell r="B1947">
            <v>1748</v>
          </cell>
          <cell r="C1947" t="str">
            <v xml:space="preserve"> Mesin Las Listrik 250 A</v>
          </cell>
          <cell r="D1947" t="str">
            <v>Jam</v>
          </cell>
          <cell r="E1947">
            <v>70000</v>
          </cell>
        </row>
        <row r="1948">
          <cell r="B1948">
            <v>1749</v>
          </cell>
          <cell r="C1948" t="str">
            <v xml:space="preserve"> Mesin Las Listrik 350 A</v>
          </cell>
          <cell r="D1948" t="str">
            <v>Jam</v>
          </cell>
          <cell r="E1948">
            <v>90000</v>
          </cell>
        </row>
        <row r="1949">
          <cell r="B1949">
            <v>1750</v>
          </cell>
          <cell r="C1949" t="str">
            <v xml:space="preserve"> Mesin Las Listrik 500 A</v>
          </cell>
          <cell r="D1949" t="str">
            <v>Jam</v>
          </cell>
          <cell r="E1949">
            <v>110000</v>
          </cell>
        </row>
        <row r="1950">
          <cell r="B1950">
            <v>1751</v>
          </cell>
          <cell r="C1950" t="str">
            <v xml:space="preserve"> Mesin Poles</v>
          </cell>
          <cell r="D1950" t="str">
            <v>Hari</v>
          </cell>
          <cell r="E1950">
            <v>400000</v>
          </cell>
        </row>
        <row r="1951">
          <cell r="B1951">
            <v>1752</v>
          </cell>
          <cell r="C1951" t="str">
            <v xml:space="preserve"> Mobil Sedot Lumpur Kap. 3 m3</v>
          </cell>
          <cell r="D1951" t="str">
            <v>Jam</v>
          </cell>
          <cell r="E1951">
            <v>124800</v>
          </cell>
        </row>
        <row r="1952">
          <cell r="B1952">
            <v>1753</v>
          </cell>
          <cell r="C1952" t="str">
            <v xml:space="preserve"> Motor Grader &gt;100 HP</v>
          </cell>
          <cell r="D1952" t="str">
            <v>Jam</v>
          </cell>
          <cell r="E1952">
            <v>429938</v>
          </cell>
        </row>
        <row r="1953">
          <cell r="B1953">
            <v>1754</v>
          </cell>
          <cell r="C1953" t="str">
            <v xml:space="preserve"> Tandem Roller</v>
          </cell>
          <cell r="D1953" t="str">
            <v>Jam</v>
          </cell>
          <cell r="E1953">
            <v>527700</v>
          </cell>
        </row>
        <row r="1954">
          <cell r="B1954">
            <v>1755</v>
          </cell>
          <cell r="C1954" t="str">
            <v xml:space="preserve"> Tandem Roller 6-8 T.</v>
          </cell>
          <cell r="D1954" t="str">
            <v>Jam</v>
          </cell>
          <cell r="E1954">
            <v>527700</v>
          </cell>
        </row>
        <row r="1955">
          <cell r="B1955">
            <v>1756</v>
          </cell>
          <cell r="C1955" t="str">
            <v xml:space="preserve"> Theodolit</v>
          </cell>
          <cell r="D1955" t="str">
            <v>Hari</v>
          </cell>
          <cell r="E1955">
            <v>325000</v>
          </cell>
        </row>
        <row r="1956">
          <cell r="B1956">
            <v>1757</v>
          </cell>
          <cell r="C1956" t="str">
            <v xml:space="preserve"> Water Tanker 3000-4500 L.</v>
          </cell>
          <cell r="D1956" t="str">
            <v>Jam</v>
          </cell>
          <cell r="E1956">
            <v>398000</v>
          </cell>
        </row>
        <row r="1957">
          <cell r="B1957">
            <v>1758</v>
          </cell>
          <cell r="C1957" t="str">
            <v xml:space="preserve"> Water Truck</v>
          </cell>
          <cell r="D1957" t="str">
            <v>Hari</v>
          </cell>
          <cell r="E1957">
            <v>399100</v>
          </cell>
        </row>
        <row r="1958">
          <cell r="B1958">
            <v>1759</v>
          </cell>
          <cell r="C1958" t="str">
            <v xml:space="preserve"> Waterpass</v>
          </cell>
          <cell r="D1958" t="str">
            <v>Hari</v>
          </cell>
          <cell r="E1958">
            <v>242200</v>
          </cell>
        </row>
        <row r="1959">
          <cell r="B1959">
            <v>1760</v>
          </cell>
          <cell r="C1959" t="str">
            <v xml:space="preserve"> Tiang Pancang Uk. 30x30cm Mutu K450</v>
          </cell>
          <cell r="D1959" t="str">
            <v>m1</v>
          </cell>
          <cell r="E1959">
            <v>395200</v>
          </cell>
        </row>
        <row r="1960">
          <cell r="B1960">
            <v>1761</v>
          </cell>
          <cell r="C1960" t="str">
            <v xml:space="preserve"> Biaya Pengiriman Tiang Pancang</v>
          </cell>
          <cell r="D1960" t="str">
            <v>m1</v>
          </cell>
          <cell r="E1960">
            <v>75000</v>
          </cell>
        </row>
        <row r="1961">
          <cell r="B1961">
            <v>1762</v>
          </cell>
          <cell r="C1961" t="str">
            <v xml:space="preserve"> Cutting Beton</v>
          </cell>
          <cell r="D1961" t="str">
            <v>Jam</v>
          </cell>
          <cell r="E1961">
            <v>80625</v>
          </cell>
        </row>
        <row r="1962">
          <cell r="B1962">
            <v>1763</v>
          </cell>
          <cell r="C1962" t="str">
            <v xml:space="preserve"> Alat Bantu Pemotongan Tiang Pancang</v>
          </cell>
          <cell r="D1962" t="str">
            <v>Ls</v>
          </cell>
          <cell r="E1962">
            <v>50000</v>
          </cell>
        </row>
        <row r="1963">
          <cell r="B1963">
            <v>1764</v>
          </cell>
          <cell r="C1963" t="str">
            <v xml:space="preserve"> Upah Cutting Laser ACP</v>
          </cell>
          <cell r="D1963" t="str">
            <v>Ls</v>
          </cell>
          <cell r="E1963">
            <v>550000</v>
          </cell>
        </row>
        <row r="1964">
          <cell r="B1964">
            <v>1765</v>
          </cell>
          <cell r="C1964" t="str">
            <v xml:space="preserve"> Upah Las ACP</v>
          </cell>
          <cell r="D1964" t="str">
            <v>Ls</v>
          </cell>
          <cell r="E1964">
            <v>250000</v>
          </cell>
        </row>
        <row r="1965">
          <cell r="B1965">
            <v>1766</v>
          </cell>
          <cell r="C1965" t="str">
            <v xml:space="preserve"> Vibrator</v>
          </cell>
          <cell r="D1965" t="str">
            <v>Hari</v>
          </cell>
          <cell r="E1965">
            <v>97000</v>
          </cell>
        </row>
        <row r="1966">
          <cell r="B1966">
            <v>1767</v>
          </cell>
          <cell r="C1966" t="str">
            <v xml:space="preserve"> Pondasi Tower Crane + Angkur</v>
          </cell>
          <cell r="D1966" t="str">
            <v>Unit</v>
          </cell>
          <cell r="E1966">
            <v>156000000</v>
          </cell>
        </row>
        <row r="1967">
          <cell r="B1967">
            <v>1768</v>
          </cell>
          <cell r="C1967" t="str">
            <v xml:space="preserve"> Erection dan Dismentle TC</v>
          </cell>
          <cell r="D1967" t="str">
            <v>Unit</v>
          </cell>
          <cell r="E1967">
            <v>80000000</v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</sheetData>
      <sheetData sheetId="12"/>
      <sheetData sheetId="13">
        <row r="10">
          <cell r="B10" t="str">
            <v>L.01.01</v>
          </cell>
          <cell r="C10" t="str">
            <v xml:space="preserve"> Pekerja</v>
          </cell>
          <cell r="D10" t="str">
            <v>OH</v>
          </cell>
          <cell r="E10">
            <v>154000</v>
          </cell>
        </row>
        <row r="11">
          <cell r="B11" t="str">
            <v>L.02.01</v>
          </cell>
          <cell r="C11" t="str">
            <v xml:space="preserve"> Tukang</v>
          </cell>
          <cell r="D11" t="str">
            <v>OH</v>
          </cell>
          <cell r="E11">
            <v>172000</v>
          </cell>
        </row>
        <row r="12">
          <cell r="B12" t="str">
            <v>L.02.02</v>
          </cell>
          <cell r="C12" t="str">
            <v xml:space="preserve"> Tukang Alumunium</v>
          </cell>
          <cell r="D12" t="str">
            <v>OH</v>
          </cell>
          <cell r="E12">
            <v>172000</v>
          </cell>
        </row>
        <row r="13">
          <cell r="B13" t="str">
            <v>L.02.03</v>
          </cell>
          <cell r="C13" t="str">
            <v xml:space="preserve"> Tukang Batu</v>
          </cell>
          <cell r="D13" t="str">
            <v>OH</v>
          </cell>
          <cell r="E13">
            <v>172000</v>
          </cell>
        </row>
        <row r="14">
          <cell r="B14" t="str">
            <v>L.02.04</v>
          </cell>
          <cell r="C14" t="str">
            <v xml:space="preserve"> Tukang Kayu</v>
          </cell>
          <cell r="D14" t="str">
            <v>OH</v>
          </cell>
          <cell r="E14">
            <v>172000</v>
          </cell>
        </row>
        <row r="15">
          <cell r="B15" t="str">
            <v>L.02.05</v>
          </cell>
          <cell r="C15" t="str">
            <v xml:space="preserve"> Tukang Besi</v>
          </cell>
          <cell r="D15" t="str">
            <v>OH</v>
          </cell>
          <cell r="E15">
            <v>172000</v>
          </cell>
        </row>
        <row r="16">
          <cell r="B16" t="str">
            <v>L.02.06</v>
          </cell>
          <cell r="C16" t="str">
            <v xml:space="preserve"> Tukang Besi Konstruksi</v>
          </cell>
          <cell r="D16" t="str">
            <v>OH</v>
          </cell>
          <cell r="E16">
            <v>172000</v>
          </cell>
        </row>
        <row r="17">
          <cell r="B17" t="str">
            <v>L.02.07</v>
          </cell>
          <cell r="C17" t="str">
            <v xml:space="preserve"> Tukang Besi Profil</v>
          </cell>
          <cell r="D17" t="str">
            <v>OH</v>
          </cell>
          <cell r="E17">
            <v>172000</v>
          </cell>
        </row>
        <row r="18">
          <cell r="B18" t="str">
            <v>L.02.08</v>
          </cell>
          <cell r="C18" t="str">
            <v xml:space="preserve"> Tukang Cat</v>
          </cell>
          <cell r="D18" t="str">
            <v>OH</v>
          </cell>
          <cell r="E18">
            <v>172000</v>
          </cell>
        </row>
        <row r="19">
          <cell r="B19" t="str">
            <v>L.02.09</v>
          </cell>
          <cell r="C19" t="str">
            <v xml:space="preserve"> Tukang Ereksi</v>
          </cell>
          <cell r="D19" t="str">
            <v>OH</v>
          </cell>
          <cell r="E19">
            <v>172000</v>
          </cell>
        </row>
        <row r="20">
          <cell r="B20" t="str">
            <v>L.02.10</v>
          </cell>
          <cell r="C20" t="str">
            <v xml:space="preserve"> Tukang Las Konstruksi</v>
          </cell>
          <cell r="D20" t="str">
            <v>OH</v>
          </cell>
          <cell r="E20">
            <v>172000</v>
          </cell>
        </row>
        <row r="21">
          <cell r="B21" t="str">
            <v>L.02.11</v>
          </cell>
          <cell r="C21" t="str">
            <v xml:space="preserve"> Tukang Las</v>
          </cell>
          <cell r="D21" t="str">
            <v>OH</v>
          </cell>
          <cell r="E21">
            <v>172000</v>
          </cell>
        </row>
        <row r="22">
          <cell r="B22" t="str">
            <v>L.02.12</v>
          </cell>
          <cell r="C22" t="str">
            <v xml:space="preserve"> Tukang Listrik</v>
          </cell>
          <cell r="D22" t="str">
            <v>OH</v>
          </cell>
          <cell r="E22">
            <v>172000</v>
          </cell>
        </row>
        <row r="23">
          <cell r="B23" t="str">
            <v>L.02.13</v>
          </cell>
          <cell r="C23" t="str">
            <v xml:space="preserve"> Tukang Pipa</v>
          </cell>
          <cell r="D23" t="str">
            <v>OH</v>
          </cell>
          <cell r="E23">
            <v>172000</v>
          </cell>
        </row>
        <row r="24">
          <cell r="B24" t="str">
            <v>L.02.14</v>
          </cell>
          <cell r="C24" t="str">
            <v xml:space="preserve"> Tukang Vibrator</v>
          </cell>
          <cell r="D24" t="str">
            <v>OH</v>
          </cell>
          <cell r="E24">
            <v>172000</v>
          </cell>
        </row>
        <row r="25">
          <cell r="B25" t="str">
            <v>L.02.15</v>
          </cell>
          <cell r="C25" t="str">
            <v xml:space="preserve"> Tukang Tanam</v>
          </cell>
          <cell r="D25" t="str">
            <v>OH</v>
          </cell>
          <cell r="E25">
            <v>192500</v>
          </cell>
        </row>
        <row r="26">
          <cell r="B26" t="str">
            <v>L.02.16</v>
          </cell>
          <cell r="C26" t="str">
            <v xml:space="preserve"> Tukang Tembok</v>
          </cell>
          <cell r="D26" t="str">
            <v>OH</v>
          </cell>
          <cell r="E26">
            <v>172000</v>
          </cell>
        </row>
        <row r="27">
          <cell r="B27" t="str">
            <v>L.02.17</v>
          </cell>
          <cell r="C27" t="str">
            <v xml:space="preserve"> Tukang Pemelihara Taman</v>
          </cell>
          <cell r="D27" t="str">
            <v>OH</v>
          </cell>
          <cell r="E27">
            <v>177100</v>
          </cell>
        </row>
        <row r="28">
          <cell r="B28" t="str">
            <v>L.03.01</v>
          </cell>
          <cell r="C28" t="str">
            <v xml:space="preserve"> Kepala Tukang</v>
          </cell>
          <cell r="D28" t="str">
            <v>OH</v>
          </cell>
          <cell r="E28">
            <v>225000</v>
          </cell>
        </row>
        <row r="29">
          <cell r="B29" t="str">
            <v>L.04.01</v>
          </cell>
          <cell r="C29" t="str">
            <v xml:space="preserve"> Mandor</v>
          </cell>
          <cell r="D29" t="str">
            <v>OH</v>
          </cell>
          <cell r="E29">
            <v>190000</v>
          </cell>
        </row>
        <row r="30">
          <cell r="B30" t="str">
            <v>L.05.01</v>
          </cell>
          <cell r="C30" t="str">
            <v xml:space="preserve"> Juru Ukur</v>
          </cell>
          <cell r="D30" t="str">
            <v>OH</v>
          </cell>
          <cell r="E30">
            <v>240000</v>
          </cell>
        </row>
        <row r="31">
          <cell r="B31" t="str">
            <v>L.06.01</v>
          </cell>
          <cell r="C31" t="str">
            <v xml:space="preserve"> Pembantu Juru Ukur</v>
          </cell>
          <cell r="D31" t="str">
            <v>OH</v>
          </cell>
          <cell r="E31">
            <v>172000</v>
          </cell>
        </row>
        <row r="32">
          <cell r="B32" t="str">
            <v>L.08.01</v>
          </cell>
          <cell r="C32" t="str">
            <v xml:space="preserve"> Operator Alat Berat</v>
          </cell>
          <cell r="D32" t="str">
            <v>OH</v>
          </cell>
          <cell r="E32">
            <v>245600</v>
          </cell>
        </row>
        <row r="33">
          <cell r="B33" t="str">
            <v>L.08.02</v>
          </cell>
          <cell r="C33" t="str">
            <v xml:space="preserve"> Supir Truk</v>
          </cell>
          <cell r="D33" t="str">
            <v>OH</v>
          </cell>
          <cell r="E33">
            <v>175500</v>
          </cell>
        </row>
        <row r="34">
          <cell r="B34" t="str">
            <v>L.09.01</v>
          </cell>
          <cell r="C34" t="str">
            <v xml:space="preserve"> Pembantu Operator Alat Berat</v>
          </cell>
          <cell r="D34" t="str">
            <v>OH</v>
          </cell>
          <cell r="E34">
            <v>164800</v>
          </cell>
        </row>
        <row r="35">
          <cell r="B35" t="str">
            <v>L.09.02</v>
          </cell>
          <cell r="C35" t="str">
            <v xml:space="preserve"> Kenek Truk</v>
          </cell>
          <cell r="D35" t="str">
            <v>OH</v>
          </cell>
          <cell r="E35">
            <v>152100</v>
          </cell>
        </row>
        <row r="36">
          <cell r="B36" t="str">
            <v>L.10.01</v>
          </cell>
          <cell r="C36" t="str">
            <v xml:space="preserve"> Operator Crane</v>
          </cell>
          <cell r="D36" t="str">
            <v>OH</v>
          </cell>
          <cell r="E36">
            <v>245600</v>
          </cell>
        </row>
        <row r="37">
          <cell r="B37" t="str">
            <v>L.10.02</v>
          </cell>
          <cell r="C37" t="str">
            <v xml:space="preserve"> Pembantu Operator Crane</v>
          </cell>
          <cell r="D37" t="str">
            <v>OH</v>
          </cell>
          <cell r="E37">
            <v>164800</v>
          </cell>
        </row>
        <row r="38">
          <cell r="B38" t="str">
            <v>L.11.01</v>
          </cell>
          <cell r="C38" t="str">
            <v xml:space="preserve"> Operator Alat Pipa</v>
          </cell>
          <cell r="D38" t="str">
            <v>OH</v>
          </cell>
          <cell r="E38">
            <v>245600</v>
          </cell>
        </row>
        <row r="39">
          <cell r="B39" t="str">
            <v>L.11.02</v>
          </cell>
          <cell r="C39" t="str">
            <v xml:space="preserve"> Pembantu Operator Alat Pipa</v>
          </cell>
          <cell r="D39" t="str">
            <v>OH</v>
          </cell>
          <cell r="E39">
            <v>164800</v>
          </cell>
        </row>
        <row r="40">
          <cell r="B40" t="str">
            <v>L.12.04</v>
          </cell>
          <cell r="C40" t="str">
            <v xml:space="preserve"> Tenaga Ahli Pratama</v>
          </cell>
          <cell r="D40" t="str">
            <v>OH</v>
          </cell>
          <cell r="E40">
            <v>300000</v>
          </cell>
        </row>
        <row r="41">
          <cell r="B41" t="str">
            <v>L.13</v>
          </cell>
          <cell r="C41" t="str">
            <v xml:space="preserve"> Operator Alat Elektronik</v>
          </cell>
          <cell r="D41" t="str">
            <v>OH</v>
          </cell>
          <cell r="E41">
            <v>245600</v>
          </cell>
        </row>
        <row r="42">
          <cell r="B42" t="str">
            <v>L.14.02</v>
          </cell>
          <cell r="C42" t="str">
            <v xml:space="preserve"> Tenaga Terampil Operator</v>
          </cell>
          <cell r="D42" t="str">
            <v>OH</v>
          </cell>
          <cell r="E42">
            <v>247200</v>
          </cell>
        </row>
        <row r="43">
          <cell r="C43" t="str">
            <v xml:space="preserve"> Penjaga Malam</v>
          </cell>
          <cell r="D43" t="str">
            <v>OH</v>
          </cell>
          <cell r="E43">
            <v>128600</v>
          </cell>
        </row>
        <row r="44">
          <cell r="C44" t="str">
            <v xml:space="preserve"> Tukang Pasang Keramik</v>
          </cell>
          <cell r="D44" t="str">
            <v>OH</v>
          </cell>
          <cell r="E44">
            <v>172000</v>
          </cell>
        </row>
        <row r="46">
          <cell r="B46" t="str">
            <v>Kode</v>
          </cell>
          <cell r="C46" t="str">
            <v>Uraian</v>
          </cell>
          <cell r="D46" t="str">
            <v>Satuan</v>
          </cell>
          <cell r="E46" t="str">
            <v>Harga</v>
          </cell>
        </row>
        <row r="47">
          <cell r="B47" t="str">
            <v>L.01.01</v>
          </cell>
          <cell r="C47" t="str">
            <v xml:space="preserve"> Pekerja</v>
          </cell>
          <cell r="D47" t="str">
            <v>OJ</v>
          </cell>
          <cell r="E47">
            <v>154000</v>
          </cell>
        </row>
        <row r="48">
          <cell r="B48" t="str">
            <v>L.02.01</v>
          </cell>
          <cell r="C48" t="str">
            <v xml:space="preserve"> Tukang</v>
          </cell>
          <cell r="D48" t="str">
            <v>OJ</v>
          </cell>
          <cell r="E48">
            <v>172000</v>
          </cell>
        </row>
        <row r="49">
          <cell r="B49" t="str">
            <v>L.02.02</v>
          </cell>
          <cell r="C49" t="str">
            <v xml:space="preserve"> Tukang Alumunium</v>
          </cell>
          <cell r="D49" t="str">
            <v>OJ</v>
          </cell>
          <cell r="E49">
            <v>172000</v>
          </cell>
        </row>
        <row r="50">
          <cell r="B50" t="str">
            <v>L.02.03</v>
          </cell>
          <cell r="C50" t="str">
            <v xml:space="preserve"> Tukang Batu</v>
          </cell>
          <cell r="D50" t="str">
            <v>OJ</v>
          </cell>
          <cell r="E50">
            <v>172000</v>
          </cell>
        </row>
        <row r="51">
          <cell r="B51" t="str">
            <v>L.02.04</v>
          </cell>
          <cell r="C51" t="str">
            <v xml:space="preserve"> Tukang Kayu</v>
          </cell>
          <cell r="D51" t="str">
            <v>OJ</v>
          </cell>
          <cell r="E51">
            <v>172000</v>
          </cell>
        </row>
        <row r="52">
          <cell r="B52" t="str">
            <v>L.02.05</v>
          </cell>
          <cell r="C52" t="str">
            <v xml:space="preserve"> Tukang Besi</v>
          </cell>
          <cell r="D52" t="str">
            <v>OJ</v>
          </cell>
          <cell r="E52">
            <v>172000</v>
          </cell>
        </row>
        <row r="53">
          <cell r="B53" t="str">
            <v>L.02.06</v>
          </cell>
          <cell r="C53" t="str">
            <v xml:space="preserve"> Tukang Besi Konstruksi</v>
          </cell>
          <cell r="D53" t="str">
            <v>OJ</v>
          </cell>
          <cell r="E53">
            <v>172000</v>
          </cell>
        </row>
        <row r="54">
          <cell r="B54" t="str">
            <v>L.02.07</v>
          </cell>
          <cell r="C54" t="str">
            <v xml:space="preserve"> Tukang Besi Profil</v>
          </cell>
          <cell r="D54" t="str">
            <v>OJ</v>
          </cell>
          <cell r="E54">
            <v>172000</v>
          </cell>
        </row>
        <row r="55">
          <cell r="B55" t="str">
            <v>L.02.08</v>
          </cell>
          <cell r="C55" t="str">
            <v xml:space="preserve"> Tukang Cat</v>
          </cell>
          <cell r="D55" t="str">
            <v>OJ</v>
          </cell>
          <cell r="E55">
            <v>172000</v>
          </cell>
        </row>
        <row r="56">
          <cell r="B56" t="str">
            <v>L.02.09</v>
          </cell>
          <cell r="C56" t="str">
            <v xml:space="preserve"> Tukang Ereksi</v>
          </cell>
          <cell r="D56" t="str">
            <v>OJ</v>
          </cell>
          <cell r="E56">
            <v>172000</v>
          </cell>
        </row>
        <row r="57">
          <cell r="B57" t="str">
            <v>L.02.10</v>
          </cell>
          <cell r="C57" t="str">
            <v xml:space="preserve"> Tukang Las Konstruksi</v>
          </cell>
          <cell r="D57" t="str">
            <v>OJ</v>
          </cell>
          <cell r="E57">
            <v>172000</v>
          </cell>
        </row>
        <row r="58">
          <cell r="B58" t="str">
            <v>L.02.11</v>
          </cell>
          <cell r="C58" t="str">
            <v xml:space="preserve"> Tukang Las</v>
          </cell>
          <cell r="D58" t="str">
            <v>OJ</v>
          </cell>
          <cell r="E58">
            <v>172000</v>
          </cell>
        </row>
        <row r="59">
          <cell r="B59" t="str">
            <v>L.02.12</v>
          </cell>
          <cell r="C59" t="str">
            <v xml:space="preserve"> Tukang Listrik</v>
          </cell>
          <cell r="D59" t="str">
            <v>OJ</v>
          </cell>
          <cell r="E59">
            <v>172000</v>
          </cell>
        </row>
        <row r="60">
          <cell r="B60" t="str">
            <v>L.02.13</v>
          </cell>
          <cell r="C60" t="str">
            <v xml:space="preserve"> Tukang Pipa</v>
          </cell>
          <cell r="D60" t="str">
            <v>OJ</v>
          </cell>
          <cell r="E60">
            <v>172000</v>
          </cell>
        </row>
        <row r="61">
          <cell r="B61" t="str">
            <v>L.02.14</v>
          </cell>
          <cell r="C61" t="str">
            <v xml:space="preserve"> Tukang Vibrator</v>
          </cell>
          <cell r="D61" t="str">
            <v>OJ</v>
          </cell>
          <cell r="E61">
            <v>172000</v>
          </cell>
        </row>
        <row r="62">
          <cell r="B62" t="str">
            <v>L.02.15</v>
          </cell>
          <cell r="C62" t="str">
            <v xml:space="preserve"> Tukang Tanam</v>
          </cell>
          <cell r="D62" t="str">
            <v>OJ</v>
          </cell>
          <cell r="E62">
            <v>192500</v>
          </cell>
        </row>
        <row r="63">
          <cell r="B63" t="str">
            <v>L.02.16</v>
          </cell>
          <cell r="C63" t="str">
            <v xml:space="preserve"> Tukang Tembok</v>
          </cell>
          <cell r="D63" t="str">
            <v>OJ</v>
          </cell>
          <cell r="E63">
            <v>172000</v>
          </cell>
        </row>
        <row r="64">
          <cell r="B64" t="str">
            <v>L.02.17</v>
          </cell>
          <cell r="C64" t="str">
            <v xml:space="preserve"> Tukang Pemelihara Taman</v>
          </cell>
          <cell r="D64" t="str">
            <v>OJ</v>
          </cell>
          <cell r="E64">
            <v>177100</v>
          </cell>
        </row>
        <row r="65">
          <cell r="B65" t="str">
            <v>L.03.01</v>
          </cell>
          <cell r="C65" t="str">
            <v xml:space="preserve"> Kepala Tukang</v>
          </cell>
          <cell r="D65" t="str">
            <v>OJ</v>
          </cell>
          <cell r="E65">
            <v>225000</v>
          </cell>
        </row>
        <row r="66">
          <cell r="B66" t="str">
            <v>L.04.01</v>
          </cell>
          <cell r="C66" t="str">
            <v xml:space="preserve"> Mandor</v>
          </cell>
          <cell r="D66" t="str">
            <v>OJ</v>
          </cell>
          <cell r="E66">
            <v>190000</v>
          </cell>
        </row>
        <row r="67">
          <cell r="B67" t="str">
            <v>L.05.01</v>
          </cell>
          <cell r="C67" t="str">
            <v xml:space="preserve"> Juru Ukur</v>
          </cell>
          <cell r="D67" t="str">
            <v>OJ</v>
          </cell>
          <cell r="E67">
            <v>240000</v>
          </cell>
        </row>
        <row r="68">
          <cell r="B68" t="str">
            <v>L.06.01</v>
          </cell>
          <cell r="C68" t="str">
            <v xml:space="preserve"> Pembantu Juru Ukur</v>
          </cell>
          <cell r="D68" t="str">
            <v>OJ</v>
          </cell>
          <cell r="E68">
            <v>172000</v>
          </cell>
        </row>
        <row r="69">
          <cell r="B69" t="str">
            <v>L.08.01</v>
          </cell>
          <cell r="C69" t="str">
            <v xml:space="preserve"> Operator Alat Berat</v>
          </cell>
          <cell r="D69" t="str">
            <v>OJ</v>
          </cell>
          <cell r="E69">
            <v>245600</v>
          </cell>
        </row>
        <row r="70">
          <cell r="B70" t="str">
            <v>L.08.02</v>
          </cell>
          <cell r="C70" t="str">
            <v xml:space="preserve"> Supir Truk</v>
          </cell>
          <cell r="D70" t="str">
            <v>OJ</v>
          </cell>
          <cell r="E70">
            <v>175500</v>
          </cell>
        </row>
        <row r="71">
          <cell r="B71" t="str">
            <v>L.09.01</v>
          </cell>
          <cell r="C71" t="str">
            <v xml:space="preserve"> Pembantu Operator Alat Berat</v>
          </cell>
          <cell r="D71" t="str">
            <v>OJ</v>
          </cell>
          <cell r="E71">
            <v>164800</v>
          </cell>
        </row>
        <row r="72">
          <cell r="B72" t="str">
            <v>L.09.02</v>
          </cell>
          <cell r="C72" t="str">
            <v xml:space="preserve"> Kenek Truk</v>
          </cell>
          <cell r="D72" t="str">
            <v>OJ</v>
          </cell>
          <cell r="E72">
            <v>152100</v>
          </cell>
        </row>
        <row r="73">
          <cell r="B73" t="str">
            <v>L.10.01</v>
          </cell>
          <cell r="C73" t="str">
            <v xml:space="preserve"> Operator Crane</v>
          </cell>
          <cell r="D73" t="str">
            <v>OJ</v>
          </cell>
          <cell r="E73">
            <v>245600</v>
          </cell>
        </row>
        <row r="74">
          <cell r="B74" t="str">
            <v>L.10.02</v>
          </cell>
          <cell r="C74" t="str">
            <v xml:space="preserve"> Pembantu Operator Crane</v>
          </cell>
          <cell r="D74" t="str">
            <v>OJ</v>
          </cell>
          <cell r="E74">
            <v>164800</v>
          </cell>
        </row>
        <row r="75">
          <cell r="B75" t="str">
            <v>L.11.01</v>
          </cell>
          <cell r="C75" t="str">
            <v xml:space="preserve"> Operator Alat Pipa</v>
          </cell>
          <cell r="D75" t="str">
            <v>OJ</v>
          </cell>
          <cell r="E75">
            <v>245600</v>
          </cell>
        </row>
        <row r="76">
          <cell r="B76" t="str">
            <v>L.11.02</v>
          </cell>
          <cell r="C76" t="str">
            <v xml:space="preserve"> Pembantu Operator Alat Pipa</v>
          </cell>
          <cell r="D76" t="str">
            <v>OJ</v>
          </cell>
          <cell r="E76">
            <v>164800</v>
          </cell>
        </row>
        <row r="77">
          <cell r="B77" t="str">
            <v>L.12.04</v>
          </cell>
          <cell r="C77" t="str">
            <v xml:space="preserve"> Tenaga Ahli Pratama</v>
          </cell>
          <cell r="D77" t="str">
            <v>OH</v>
          </cell>
          <cell r="E77">
            <v>300000</v>
          </cell>
        </row>
        <row r="78">
          <cell r="B78" t="str">
            <v>L.13</v>
          </cell>
          <cell r="C78" t="str">
            <v xml:space="preserve"> Operator Alat Elektronik</v>
          </cell>
          <cell r="D78" t="str">
            <v>OJ</v>
          </cell>
          <cell r="E78">
            <v>245600</v>
          </cell>
        </row>
        <row r="79">
          <cell r="B79" t="str">
            <v>L.14.02</v>
          </cell>
          <cell r="C79" t="str">
            <v xml:space="preserve"> Tenaga Terampil Operator</v>
          </cell>
          <cell r="D79" t="str">
            <v>OH</v>
          </cell>
          <cell r="E79">
            <v>247200</v>
          </cell>
        </row>
        <row r="80">
          <cell r="C80" t="str">
            <v xml:space="preserve"> Penjaga Malam</v>
          </cell>
          <cell r="D80" t="str">
            <v>OJ</v>
          </cell>
          <cell r="E80">
            <v>154000</v>
          </cell>
        </row>
        <row r="81">
          <cell r="C81" t="str">
            <v xml:space="preserve"> Tukang Pasang Keramik</v>
          </cell>
          <cell r="D81" t="str">
            <v>OJ</v>
          </cell>
          <cell r="E81">
            <v>172000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SAP"/>
      <sheetName val="RAB AR&amp;STR"/>
      <sheetName val="AHS"/>
      <sheetName val="G Sal"/>
      <sheetName val="Analisa"/>
      <sheetName val="PARAMETER"/>
      <sheetName val="Cash Flow bulanan"/>
      <sheetName val="Perm. Test"/>
      <sheetName val="ESCON"/>
      <sheetName val="PPC"/>
      <sheetName val="Cover"/>
      <sheetName val="BAG-2"/>
      <sheetName val="BQ ARS"/>
      <sheetName val="A"/>
      <sheetName val="H.Satuan"/>
      <sheetName val="SUM"/>
      <sheetName val="BQ-10 MECH 10-11-2000"/>
      <sheetName val="HB"/>
      <sheetName val="플랜트 설치"/>
      <sheetName val="LOADDAT"/>
      <sheetName val="proyek"/>
      <sheetName val="BQJKL"/>
      <sheetName val="BQM1"/>
      <sheetName val="Rekap Direct Cost"/>
      <sheetName val="Steel-Twr"/>
      <sheetName val="Duct Price m2"/>
      <sheetName val="T-Area"/>
      <sheetName val="Ducting m2"/>
      <sheetName val="Analisa Harga"/>
      <sheetName val="Calculation"/>
      <sheetName val="Fiberglass"/>
      <sheetName val="Alumunium"/>
      <sheetName val="BJLS"/>
      <sheetName val="Hanger"/>
      <sheetName val="Reinforce"/>
      <sheetName val="Profit&amp;Labour"/>
      <sheetName val="Others"/>
      <sheetName val="Perimeter"/>
      <sheetName val="4-MVAC"/>
      <sheetName val="ANA"/>
      <sheetName val="STATEMENT SUB"/>
      <sheetName val="SAT_BHN"/>
      <sheetName val="K_TambahAC"/>
      <sheetName val="K_TambahFH"/>
      <sheetName val="valve_16k"/>
      <sheetName val="Ana_duct"/>
      <sheetName val="Hsd_Duct"/>
      <sheetName val="RAB"/>
      <sheetName val="Kegiatan"/>
      <sheetName val="TOWN"/>
      <sheetName val="H. Satuan"/>
      <sheetName val="AnalisaSIPIL RIIL"/>
      <sheetName val="Master 1.0"/>
      <sheetName val="Bahan1"/>
      <sheetName val="An.3"/>
      <sheetName val="An.1"/>
      <sheetName val="An.2"/>
      <sheetName val="Harsat"/>
      <sheetName val="BQ"/>
      <sheetName val="00 _ Earthwork EF_RL"/>
      <sheetName val="Lamp BAP"/>
      <sheetName val="HRG BHN"/>
      <sheetName val="struktur tdk dipakai"/>
      <sheetName val="DAF-2"/>
      <sheetName val="Balok Slab"/>
      <sheetName val="Sch"/>
      <sheetName val="Estimate"/>
      <sheetName val="HARGA MATERIAL"/>
      <sheetName val="Equip"/>
      <sheetName val="Subkon"/>
      <sheetName val="bridge"/>
      <sheetName val="hallway"/>
      <sheetName val="COST"/>
      <sheetName val="Rekap K5"/>
      <sheetName val="Monitoring Per Minggu"/>
      <sheetName val="An_3"/>
      <sheetName val="An_1"/>
      <sheetName val="An_2"/>
      <sheetName val="GAJI"/>
      <sheetName val="LEVEL"/>
      <sheetName val="DAOUD MATULA"/>
      <sheetName val="PURWANTO"/>
      <sheetName val="Data-Masukan"/>
      <sheetName val="PESANTREN"/>
      <sheetName val="G"/>
      <sheetName val="Curup"/>
      <sheetName val="Prabu"/>
      <sheetName val="On Time"/>
      <sheetName val="upah"/>
      <sheetName val="Urai _Resap pengikat"/>
      <sheetName val="Bahan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Listrik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SAP"/>
      <sheetName val="SEX"/>
      <sheetName val="AC"/>
      <sheetName val="tifico"/>
      <sheetName val="BAG-2"/>
      <sheetName val="Analisa ARS"/>
      <sheetName val="I-KAMAR"/>
      <sheetName val="I_KAMAR"/>
      <sheetName val="RAP"/>
      <sheetName val="BQ"/>
      <sheetName val="DAF-1"/>
      <sheetName val="ESCON"/>
      <sheetName val="COVERUSRP"/>
      <sheetName val="SITE"/>
      <sheetName val="ESCOND"/>
      <sheetName val="BQUSRP"/>
      <sheetName val="Urai _Resap pengikat"/>
      <sheetName val="STAF"/>
      <sheetName val="Quantity"/>
      <sheetName val="rekap.c"/>
      <sheetName val="HRG BHN"/>
      <sheetName val="A"/>
      <sheetName val="01A- RAB"/>
      <sheetName val="H.Satuan"/>
      <sheetName val="jadwal"/>
      <sheetName val="BQ_TIMAHR1"/>
      <sheetName val="villa"/>
      <sheetName val="L-Mechanical"/>
      <sheetName val="Pt"/>
      <sheetName val="STR"/>
      <sheetName val="Volume"/>
      <sheetName val="HARGA ALAT"/>
      <sheetName val="ALAT-1"/>
      <sheetName val="4-Basic Price"/>
      <sheetName val="FINISHING"/>
      <sheetName val="Daftar Upah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Analisa_ARS"/>
      <sheetName val="rekap_c"/>
      <sheetName val="HRG_BHN"/>
      <sheetName val="01A-_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Alat"/>
      <sheetName val="Bahan"/>
      <sheetName val="Sub"/>
      <sheetName val="RAP1"/>
      <sheetName val="SAT_BHN"/>
      <sheetName val="Rekap Prelim"/>
      <sheetName val="UMUM"/>
      <sheetName val="BASIC"/>
      <sheetName val="H_Satuan"/>
      <sheetName val="Currency Rate"/>
      <sheetName val="Cover"/>
      <sheetName val="EE-PROP"/>
      <sheetName val="UPH,BHN,ALT"/>
      <sheetName val="Analis harga"/>
      <sheetName val="boq"/>
      <sheetName val="Kolom UT"/>
      <sheetName val="LOADDAT"/>
      <sheetName val="BQ1"/>
      <sheetName val="AHSbj"/>
      <sheetName val="HU&amp;B"/>
      <sheetName val="BAG_2"/>
      <sheetName val="SAT-DAS"/>
      <sheetName val="H.Upah"/>
      <sheetName val="rab"/>
      <sheetName val="SchA"/>
      <sheetName val="SchC"/>
      <sheetName val="SewAlat"/>
      <sheetName val="K-2007"/>
      <sheetName val="G_SUMMARY"/>
      <sheetName val="DataTeknis"/>
      <sheetName val="Rekap "/>
      <sheetName val="Prelim"/>
      <sheetName val="DAF-2"/>
      <sheetName val="Material"/>
      <sheetName val="Lat gach san nha"/>
      <sheetName val="Lat_gach_san_nha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L"/>
      <sheetName val="perkerasan rigid"/>
      <sheetName val="10"/>
      <sheetName val="5"/>
      <sheetName val="Ch"/>
      <sheetName val="Blk-Mnl"/>
      <sheetName val="Klm-Mnl"/>
      <sheetName val="PC"/>
      <sheetName val="W"/>
      <sheetName val="Unit Rate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Electrikal"/>
      <sheetName val="Elektronik"/>
      <sheetName val="Plumbing"/>
      <sheetName val="Fire Fighting"/>
      <sheetName val="Item Kompensasi"/>
      <sheetName val="NP (4)"/>
      <sheetName val="Div3"/>
      <sheetName val="anal"/>
      <sheetName val="EI (3-)"/>
      <sheetName val="REKAP WIL"/>
      <sheetName val="Hrg.Dasar"/>
      <sheetName val="3-DIV3"/>
      <sheetName val="Analisa &amp; Upah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SAT-BHN"/>
      <sheetName val="3-DIV4"/>
      <sheetName val="B-PRICE"/>
      <sheetName val="Div.7.2"/>
      <sheetName val="Analisa ME"/>
      <sheetName val="PRICE"/>
      <sheetName val="7.PEK-STRUKTUR"/>
      <sheetName val="AHS Aspal"/>
      <sheetName val="calc-2"/>
      <sheetName val="3-DIV5"/>
      <sheetName val="Harga Satuan"/>
      <sheetName val="WT-LIST"/>
      <sheetName val="Form A"/>
      <sheetName val="Steel-Twr"/>
      <sheetName val="MAPDC"/>
      <sheetName val="dasar"/>
      <sheetName val="Por"/>
      <sheetName val="3-DIV2"/>
      <sheetName val="FAK"/>
      <sheetName val="Eng_Hrs"/>
      <sheetName val="304-06"/>
      <sheetName val="HRG-DASAR"/>
      <sheetName val="pricing"/>
      <sheetName val="hargaDC"/>
      <sheetName val="HARGA MATERIAL"/>
      <sheetName val="Div2"/>
      <sheetName val="bd"/>
      <sheetName val="hardas"/>
      <sheetName val="Manpower"/>
      <sheetName val="Equipt,Tools&amp;Cons"/>
      <sheetName val="ARP-10"/>
      <sheetName val="arp-3a"/>
      <sheetName val="DIV7-BM"/>
      <sheetName val="F ALARM"/>
      <sheetName val="SUMMARY"/>
      <sheetName val="Perm. Test"/>
      <sheetName val="HB"/>
      <sheetName val="TE TS FA LAN MATV"/>
      <sheetName val="Cash Flow bulanan"/>
      <sheetName val="2"/>
      <sheetName val="6"/>
      <sheetName val="304_06"/>
      <sheetName val="BAG_III"/>
      <sheetName val="Hrg.Sat"/>
      <sheetName val="Hrg_Sat"/>
      <sheetName val="Elektrikal"/>
      <sheetName val="bbtest2"/>
      <sheetName val="HS ALAT"/>
      <sheetName val="HS UPAH"/>
      <sheetName val="Appendix 2(SatDas)"/>
      <sheetName val="Kuantitas &amp; Harga"/>
      <sheetName val="Peralatan"/>
      <sheetName val="Basic Price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atap"/>
      <sheetName val="cat baja_waterproofing"/>
      <sheetName val="listplank"/>
      <sheetName val="plafond"/>
      <sheetName val="Analisa HS"/>
      <sheetName val="HPS PC"/>
      <sheetName val="5-ALAT(1)"/>
      <sheetName val="Upah&amp;Bahan"/>
      <sheetName val="BILL"/>
      <sheetName val="RAB2"/>
      <sheetName val="Analis"/>
      <sheetName val="URAIAN "/>
      <sheetName val="LS-Rutin"/>
      <sheetName val="M.Pekerjaan"/>
      <sheetName val="DAF.HRG"/>
      <sheetName val="TJ1Q47"/>
      <sheetName val="Agregat Halus &amp; Kasar"/>
      <sheetName val="REKAP ESKALASI"/>
      <sheetName val="rekap mekanikal"/>
      <sheetName val="DIV 3"/>
      <sheetName val="Pesanan"/>
      <sheetName val="Penjualan"/>
      <sheetName val="K"/>
      <sheetName val="Fin-Bengkel"/>
      <sheetName val="Fin-Showroom"/>
      <sheetName val="Hal_Pagar"/>
      <sheetName val="Str-Bengkel"/>
      <sheetName val="Str-Showroom"/>
      <sheetName val="CAB 2"/>
      <sheetName val="NP"/>
      <sheetName val="mob"/>
      <sheetName val="plant"/>
      <sheetName val="MOS"/>
      <sheetName val="lamp 9"/>
      <sheetName val="schbhn"/>
      <sheetName val="schalt"/>
      <sheetName val="schtng"/>
      <sheetName val="rap rinci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2.HĐ MÁY + NHÂN LỰC"/>
      <sheetName val="HẠNG MỤC"/>
      <sheetName val="GIÁM SÁT"/>
      <sheetName val="CAP NHAT GIA VL"/>
      <sheetName val="負荷集計（断熱不燃）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tifico_NO_"/>
      <sheetName val="tifico_Ext_"/>
      <sheetName val="Cover Daf-2"/>
      <sheetName val="mat-me pipa"/>
      <sheetName val="DAF_1"/>
      <sheetName val="PEF29_CD(IDR)"/>
      <sheetName val="TOWN"/>
      <sheetName val="B _ Norelec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 UPAH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CONS."/>
      <sheetName val="Duc-3"/>
      <sheetName val="January 2015"/>
      <sheetName val="BQ ARS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Analisa Harga"/>
      <sheetName val="#REF!"/>
      <sheetName val="Analisa Gabungan"/>
      <sheetName val="Duc_3"/>
      <sheetName val="bahan "/>
      <sheetName val="PKK"/>
      <sheetName val=""/>
      <sheetName val="L_TIGA"/>
      <sheetName val="L-TIGA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Key"/>
      <sheetName val="조명시설"/>
      <sheetName val="Chiet tinh dz22"/>
      <sheetName val="Rekap_Prelim"/>
      <sheetName val="Daftar_Upah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rkerasan_rigid"/>
      <sheetName val="Analis_harga"/>
      <sheetName val="Unit_Rate"/>
      <sheetName val="Fire_Fighting"/>
      <sheetName val="Item_Kompensasi"/>
      <sheetName val="Rekap_Prelim1"/>
      <sheetName val="Daftar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rkerasan_rigid1"/>
      <sheetName val="Analis_harga1"/>
      <sheetName val="Unit_Rate1"/>
      <sheetName val="Fire_Fighting1"/>
      <sheetName val="Item_Kompensasi1"/>
      <sheetName val="Progress"/>
      <sheetName val="brd2"/>
      <sheetName val="BEFORE ALLOCATION"/>
      <sheetName val="property Investasi sd juni 2020"/>
      <sheetName val="HS_TRG"/>
      <sheetName val="HRG SAT"/>
      <sheetName val="ANAL-str2"/>
      <sheetName val="RAB-LANSEKAP"/>
      <sheetName val="daf-3(OK)"/>
      <sheetName val="daf-7(OK)"/>
      <sheetName val="MAT"/>
      <sheetName val="sai"/>
      <sheetName val="Hsatuan-OK"/>
      <sheetName val="BOOQ"/>
      <sheetName val="Analisa-Harga"/>
      <sheetName val="Harga"/>
      <sheetName val="struktur"/>
      <sheetName val="41_9_36_3"/>
      <sheetName val="ocean voyage"/>
      <sheetName val="Loan Schedules"/>
      <sheetName val="Rekapitulasi"/>
      <sheetName val="Additional"/>
      <sheetName val="NP (2)"/>
      <sheetName val="PERALATAN "/>
      <sheetName val="NAME"/>
      <sheetName val="Concrete"/>
      <sheetName val="AN. TAMPL"/>
      <sheetName val="ana-alat"/>
      <sheetName val="3_DIV2"/>
      <sheetName val="Master 1.0"/>
      <sheetName val="pivot2"/>
      <sheetName val="pivot1"/>
      <sheetName val="BQMPALOC"/>
      <sheetName val="Indirect Cost"/>
      <sheetName val="Submission Form"/>
      <sheetName val="Mob-Demob Alat"/>
      <sheetName val="BQawal"/>
      <sheetName val="lap-bulan"/>
      <sheetName val="TYPE-A"/>
      <sheetName val="Pekerjaan Harian"/>
      <sheetName val="1.B"/>
      <sheetName val="VOLUME MATERIL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L-4a,b"/>
      <sheetName val="Pile Cap"/>
      <sheetName val="351BQMCN"/>
      <sheetName val="hst"/>
      <sheetName val="res"/>
      <sheetName val="D7(1)"/>
      <sheetName val="Rencana Anggaran Biaya"/>
      <sheetName val="DIVI3"/>
      <sheetName val="DIVI5"/>
      <sheetName val="B D_AHS6"/>
      <sheetName val="Anls teknis"/>
      <sheetName val="Parameter"/>
      <sheetName val="MAP"/>
      <sheetName val=" ANL. bw"/>
      <sheetName val="BAG-III"/>
      <sheetName val="Beton"/>
      <sheetName val="harga bahan"/>
      <sheetName val="DHSD"/>
      <sheetName val="DAF.ALAT"/>
      <sheetName val="ahs3"/>
      <sheetName val="1호인버트수량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21"/>
      <sheetName val="PL2"/>
      <sheetName val="PL3"/>
      <sheetName val="PL4"/>
      <sheetName val="PL1"/>
      <sheetName val="REQDELTA"/>
      <sheetName val="AHSAT"/>
      <sheetName val="ERCN"/>
      <sheetName val="FABCOST"/>
      <sheetName val="TYPE D"/>
      <sheetName val="Steel Material List "/>
      <sheetName val="PAINT"/>
      <sheetName val="SKEDULmaterial"/>
      <sheetName val="Analisa MOS"/>
      <sheetName val="Mall"/>
      <sheetName val="Harga Bahan &amp; Upah "/>
      <sheetName val="Fill this out first..."/>
      <sheetName val="8410(Kerb)"/>
      <sheetName val="anls space frame"/>
      <sheetName val="material "/>
      <sheetName val="BHN"/>
      <sheetName val="ALT"/>
      <sheetName val="UPH"/>
      <sheetName val="부재치수입력"/>
      <sheetName val="공사내역"/>
      <sheetName val="hsat-SD"/>
      <sheetName val="an-satuan"/>
      <sheetName val="Rekap-SD"/>
      <sheetName val="Mk Base"/>
      <sheetName val="DESCRIPTION"/>
      <sheetName val="사업부배부A"/>
      <sheetName val="Rumus"/>
      <sheetName val="jadw"/>
      <sheetName val="4-Collection"/>
      <sheetName val="Sàn tầng 01 ( old )"/>
      <sheetName val="CPC"/>
      <sheetName val="MAIN GATE HOUSE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OC-KO I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B19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LCR.BOQ.TENDER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제출계산서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HEP MONG +VACH HO PIT"/>
      <sheetName val="THEP SAN"/>
      <sheetName val="THEP MONG CAU THA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KL THÉP MÓNG,DẦM, SÀN, CỘT B2"/>
      <sheetName val="THKLTT THÉP B2"/>
      <sheetName val="Detail RAM DỐC B1-L1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GOC-KO_IN"/>
      <sheetName val="Btra"/>
      <sheetName val="DLdauvao"/>
      <sheetName val="6.External works-R18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TX"/>
      <sheetName val="INPUT DATA HERE"/>
      <sheetName val="2001"/>
      <sheetName val="156nhap01"/>
      <sheetName val="CT00"/>
      <sheetName val="CT99"/>
      <sheetName val="MTP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RAB_AR_STR8"/>
      <sheetName val="Lat_gach_san_nha9"/>
      <sheetName val="01_THGTTT7"/>
      <sheetName val="HD_151227"/>
      <sheetName val="COMMON_AREA7"/>
      <sheetName val="GT_Bieu_hanh_lang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Chiet_tinh_dz355"/>
      <sheetName val="B1_1Giatri_theo_HD5"/>
      <sheetName val="TONG_HOP_STK_NHA_CUNG_CAP5"/>
      <sheetName val="Tổng_Hợp_giá_trị_theo_tháng4"/>
      <sheetName val="SS_Coc_Khoan_Nhoi4"/>
      <sheetName val="04_-_XUONG_DET_B4"/>
      <sheetName val="Data_(2)4"/>
      <sheetName val="gia_cong_tac3"/>
      <sheetName val="KTXD-TQT,_PS4"/>
      <sheetName val="TH_SKL4"/>
      <sheetName val="DIEN_GIAI_KLCV_NHA_LAP_RAP3"/>
      <sheetName val="KL_THEP_NHA_LAP_RAP3"/>
      <sheetName val="General_Schedule3"/>
      <sheetName val="Div26_-_Elect3"/>
      <sheetName val="Du_tru_CP-Bieu_013"/>
      <sheetName val="Luong_khoan_BĐH3"/>
      <sheetName val="NHAP_SL3"/>
      <sheetName val="GIÁ_VẬT_TƯ3"/>
      <sheetName val="Data_013"/>
      <sheetName val="Data_Phat3"/>
      <sheetName val="MTO_REV_2(ARMOR)3"/>
      <sheetName val="Eq__Mobilization3"/>
      <sheetName val="Đơn_Giá_2"/>
      <sheetName val="HẠNG_MỤC2"/>
      <sheetName val="GIÁM_SÁT2"/>
      <sheetName val="2_HĐ_MÁY_+_NHÂN_LỰC2"/>
      <sheetName val="CAP_NHAT_GIA_V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Dinh_muc_CP_KTCB_khac2"/>
      <sheetName val="KL_chi_tiet2"/>
      <sheetName val="KL_tong_hop2"/>
      <sheetName val="Thiet_Bi2"/>
      <sheetName val="Phan_tich2"/>
      <sheetName val="TH_Vat_tu2"/>
      <sheetName val="TH_Kinh_phi2"/>
      <sheetName val="TH_MTC2"/>
      <sheetName val="TH_N_Cong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B4-C_A,C_B,C1,_C1-A"/>
      <sheetName val="B6-D2_to_D2C_"/>
      <sheetName val="B19-Beach_Club"/>
      <sheetName val="MAIN_GATE_HOUSE"/>
      <sheetName val="MTO_REV_0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Tai_trong"/>
      <sheetName val="KT(C-C)_DAT"/>
      <sheetName val="Bang_tt_mot_so_chi_tiet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LCR_BOQ_TENDER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Piling_work"/>
      <sheetName val="Steel_work"/>
      <sheetName val="Finishing_work"/>
      <sheetName val="External_work"/>
      <sheetName val="Budget_control_Rev6"/>
      <sheetName val="KL_THÉP_MÓNG,DẦM,_SÀN,_CỘT_B2"/>
      <sheetName val="THKLTT_THÉP_B2"/>
      <sheetName val="Detail_RAM_DỐC_B1-L1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NKHSTT_TVQL"/>
      <sheetName val="2_TH-GTrị"/>
      <sheetName val="5_TH-ĐHTG"/>
      <sheetName val="TÍNH_TOÁN_KHỐI_LƯỢNG_P6"/>
      <sheetName val="THEP_MONG_+VACH_HO_PIT"/>
      <sheetName val="THEP_SAN"/>
      <sheetName val="THEP_MONG_CAU_THAP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1_R18_BF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MTL$-INTER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B lay mau"/>
      <sheetName val="HARGA_ALAT"/>
      <sheetName val="KL Chi tiết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GOC-KO_IN1"/>
      <sheetName val="6_External_works-R18"/>
      <sheetName val="Tổng_hợp"/>
      <sheetName val="Tòa_R1"/>
      <sheetName val="Tòa_R2"/>
      <sheetName val="Tòa_R3"/>
      <sheetName val="Tòa_R4"/>
      <sheetName val="Tòa_R5"/>
      <sheetName val="Tòa_R6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COST SUM"/>
      <sheetName val="ฝ่ายบัญชี"/>
      <sheetName val="INPUT_DATA_HERE"/>
      <sheetName val="Annex B"/>
      <sheetName val="6PILE  (돌출)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TTTram"/>
      <sheetName val="electrical"/>
      <sheetName val="harmony_done"/>
      <sheetName val="TT04"/>
      <sheetName val="Data Validation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Annex_B"/>
      <sheetName val="Ts"/>
      <sheetName val="Gld"/>
      <sheetName val="Gxd"/>
      <sheetName val="QD957"/>
      <sheetName val="Annual_CFs_Asset"/>
      <sheetName val="BANRA"/>
      <sheetName val="MUAVAO"/>
      <sheetName val="XNT"/>
      <sheetName val="MA K HANG"/>
      <sheetName val="Phan tich DG"/>
      <sheetName val="PTDG"/>
      <sheetName val="共機計算"/>
      <sheetName val="共機J"/>
      <sheetName val="Danh mục VT"/>
      <sheetName val="Pasir Panjang 100J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04. TheoDoiChiPhiB"/>
      <sheetName val="TH May TC"/>
      <sheetName val="KLDT DIEN"/>
      <sheetName val="PTVT DIEN"/>
      <sheetName val="Thong ke thiet bi"/>
      <sheetName val="6.TVBH"/>
      <sheetName val="Chenh lech vat tu"/>
      <sheetName val="Draft"/>
      <sheetName val="Elemental Breakdown+20%"/>
      <sheetName val="details"/>
      <sheetName val="TONG HOP HM"/>
      <sheetName val="NHA XUONG"/>
      <sheetName val="index"/>
      <sheetName val="물량표(신)"/>
      <sheetName val="List tình trạng"/>
      <sheetName val="149-2"/>
      <sheetName val="Cash Flow"/>
      <sheetName val="Yield"/>
      <sheetName val="TH_CPTB"/>
      <sheetName val="CP Khac cuoc VC"/>
      <sheetName val="TH thiet bi"/>
      <sheetName val=" "/>
      <sheetName val="설계내역서"/>
      <sheetName val="현장별"/>
      <sheetName val="C5-BEAM"/>
      <sheetName val="Vat lieu Canh"/>
      <sheetName val="74"/>
      <sheetName val="Sum(rev)"/>
      <sheetName val="Archi"/>
      <sheetName val="入力"/>
      <sheetName val="VIN_Index"/>
      <sheetName val="THEP TAM"/>
      <sheetName val="THEP HÌNH"/>
      <sheetName val="THEP HINH"/>
      <sheetName val="XA GO"/>
      <sheetName val="BANG TRA"/>
      <sheetName val="KHO"/>
      <sheetName val="Vat Lieu HD"/>
      <sheetName val="CS"/>
      <sheetName val="04 PLUMBING"/>
      <sheetName val="電気設備表"/>
      <sheetName val="RAB_AR&amp;STR11"/>
      <sheetName val="一発シート"/>
      <sheetName val="UNIT PRICE LIST"/>
      <sheetName val="DLDTLN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1.1.1（土建6#楼）"/>
      <sheetName val="HD THI CONG 2020"/>
      <sheetName val="대비표"/>
      <sheetName val="Takeoff"/>
      <sheetName val="SUM-AIR-Submit"/>
      <sheetName val="BQ_Kantor&amp;Pabrik(beton_x0000__x0000_"/>
      <sheetName val="tra_vat_lieu"/>
      <sheetName val="1_MV"/>
      <sheetName val="BQ_Kantor&amp;Pabrik(beto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Detail"/>
      <sheetName val="¥ "/>
      <sheetName val="11.1(10)"/>
      <sheetName val="Airside"/>
      <sheetName val="유림콘도"/>
      <sheetName val="유림골조"/>
      <sheetName val="Sheet4"/>
      <sheetName val="TRNS-C1"/>
      <sheetName val="Finishing Warehouse"/>
      <sheetName val="HRG BAHAN &amp; UPAH okk"/>
      <sheetName val="Analis Kusen okk"/>
      <sheetName val="Assessment"/>
      <sheetName val="TB"/>
      <sheetName val="Balok L_2"/>
      <sheetName val="Spec ME"/>
      <sheetName val="PileCap"/>
      <sheetName val="Spek Fin (Jati)"/>
      <sheetName val="Fin (Jati)"/>
      <sheetName val="REKAP TOTAL (Merbau)"/>
      <sheetName val="REKAP TOTAL (Jati)"/>
      <sheetName val="Fee Koor. Bangunan Utama"/>
      <sheetName val="Kolam Renang"/>
      <sheetName val="Luas Bangunan"/>
      <sheetName val="analisa SNI"/>
      <sheetName val="A+Supl."/>
      <sheetName val="7"/>
      <sheetName val="V. Post Security"/>
      <sheetName val="rekap_rap13"/>
      <sheetName val="AN_BONGKARAN13"/>
      <sheetName val="AN_kusen13"/>
      <sheetName val="AN_beton13"/>
      <sheetName val="upah_bahan13"/>
      <sheetName val="RAB_BONGKARAN13"/>
      <sheetName val="bq_tam-penghub13"/>
      <sheetName val="RAB_AR&amp;STR13"/>
      <sheetName val="RAB_M&amp;E13"/>
      <sheetName val="RAB_AR_STR12"/>
      <sheetName val="Bill_No_6_Koord_&amp;_Attendance9"/>
      <sheetName val="BQ_Kantor&amp;Pabrik(beton)9"/>
      <sheetName val="AnalisaSIPIL_RIIL9"/>
      <sheetName val="analis_azaa9"/>
      <sheetName val="Isolasi_Luar_Dalam9"/>
      <sheetName val="Isolasi_Luar9"/>
      <sheetName val="Analisa_ARS9"/>
      <sheetName val="01A-_RAB9"/>
      <sheetName val="rekap_c9"/>
      <sheetName val="HRG_BHN9"/>
      <sheetName val="Urai__Resap_pengikat9"/>
      <sheetName val="H_Satuan9"/>
      <sheetName val="Daftar_Upah4"/>
      <sheetName val="dongia_(2)6"/>
      <sheetName val="THPDMoi__(2)6"/>
      <sheetName val="TONG_HOP_VL-NC5"/>
      <sheetName val="TONGKE3p_5"/>
      <sheetName val="TH_VL,_NC,_DDHT_Thanhphuoc5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B_-_Norelec8"/>
      <sheetName val="Rekap_Prelim4"/>
      <sheetName val="Currency_Rate9"/>
      <sheetName val="Lat_gach_san_nha13"/>
      <sheetName val="01_THGTTT11"/>
      <sheetName val="HD_1512211"/>
      <sheetName val="GT_Bieu_hanh_lang11"/>
      <sheetName val="COMMON_AREA11"/>
      <sheetName val="CV_CHAO_GIA_211"/>
      <sheetName val="Goc_CC11"/>
      <sheetName val="perkerasan_rigid4"/>
      <sheetName val="Analis_harga4"/>
      <sheetName val="Unit_Rate4"/>
      <sheetName val="Fire_Fighting4"/>
      <sheetName val="Item_Kompensasi4"/>
      <sheetName val="NP_(4)4"/>
      <sheetName val="Bore_Pile4"/>
      <sheetName val="taking_of4"/>
      <sheetName val="SUM_PROG_ACT4"/>
      <sheetName val="KURVA_S_PLAN4"/>
      <sheetName val="KURVA_S_ACT4"/>
      <sheetName val="M1_PROGRES_4"/>
      <sheetName val="M1_KURVA_S4"/>
      <sheetName val="M2_KURVA_S4"/>
      <sheetName val="M3_KURVA_S4"/>
      <sheetName val="M4_KURVA_S4"/>
      <sheetName val="M5_KURVA_S4"/>
      <sheetName val="M6_KURVA_S4"/>
      <sheetName val="M7_KURVA_S4"/>
      <sheetName val="M8_KURVA_S4"/>
      <sheetName val="M9_KURVA_S4"/>
      <sheetName val="HARGA_ALAT3"/>
      <sheetName val="Analisa_&amp;_Upah7"/>
      <sheetName val="MA_NS10"/>
      <sheetName val="Chi_tiet9"/>
      <sheetName val="Chiet_tinh_dz359"/>
      <sheetName val="B1_1Giatri_theo_HD9"/>
      <sheetName val="Danh_mục9"/>
      <sheetName val="Sàn_T19"/>
      <sheetName val="Lỗ_thông_gió9"/>
      <sheetName val="TONG_HOP_STK_NHA_CUNG_CAP9"/>
      <sheetName val="Tổng_Hợp_giá_trị_theo_tháng8"/>
      <sheetName val="SS_Coc_Khoan_Nhoi8"/>
      <sheetName val="04_-_XUONG_DET_B8"/>
      <sheetName val="Data_(2)8"/>
      <sheetName val="KTXD-TQT,_PS8"/>
      <sheetName val="TH_SKL8"/>
      <sheetName val="gia_cong_tac7"/>
      <sheetName val="General_Schedule7"/>
      <sheetName val="DIEN_GIAI_KLCV_NHA_LAP_RAP7"/>
      <sheetName val="KL_THEP_NHA_LAP_RAP7"/>
      <sheetName val="Du_tru_CP-Bieu_017"/>
      <sheetName val="Luong_khoan_BĐH7"/>
      <sheetName val="NHAP_SL7"/>
      <sheetName val="GIÁ_VẬT_TƯ7"/>
      <sheetName val="Data_017"/>
      <sheetName val="Data_Phat7"/>
      <sheetName val="Eq__Mobilization7"/>
      <sheetName val="Div26_-_Elect7"/>
      <sheetName val="MTO_REV_2(ARMOR)7"/>
      <sheetName val="Đơn_Giá_6"/>
      <sheetName val="Div_7_2"/>
      <sheetName val="HARGA_MATERIAL8"/>
      <sheetName val="Kolom_UT2"/>
      <sheetName val="F_ALARM"/>
      <sheetName val="H_Upah"/>
      <sheetName val="Form_A"/>
      <sheetName val="Perm__Test"/>
      <sheetName val="Thiet_Bi6"/>
      <sheetName val="Phan_tich6"/>
      <sheetName val="TH_Vat_tu6"/>
      <sheetName val="TH_Kinh_phi6"/>
      <sheetName val="TH_MTC6"/>
      <sheetName val="TH_N_Cong6"/>
      <sheetName val="Analisa_ME"/>
      <sheetName val="TE_TS_FA_LAN_MATV"/>
      <sheetName val="Kuantitas_&amp;_Harga"/>
      <sheetName val="CAB_2"/>
      <sheetName val="EI_(3-)"/>
      <sheetName val="REKAP_WIL"/>
      <sheetName val="Hrg_Dasar"/>
      <sheetName val="ocean_voyage"/>
      <sheetName val="DAF_ALAT"/>
      <sheetName val="2_2_띠장의_설계"/>
      <sheetName val="AN_Tdr"/>
      <sheetName val="analis_standar(20m)"/>
      <sheetName val="ANAL_BETON"/>
      <sheetName val="iTEM_hARSAT"/>
      <sheetName val="Cash_Flow_bulanan"/>
      <sheetName val="rekap_mekanikal"/>
      <sheetName val="Loan_Schedules"/>
      <sheetName val="M_Pekerjaan"/>
      <sheetName val="Rekap_"/>
      <sheetName val="NP_(2)"/>
      <sheetName val="rap_rinci"/>
      <sheetName val="TYPE_D"/>
      <sheetName val="Steel_Material_List_"/>
      <sheetName val="DAF_HRG"/>
      <sheetName val="REKAP_ESKALASI"/>
      <sheetName val="HẠNG_MỤC6"/>
      <sheetName val="GIÁM_SÁT6"/>
      <sheetName val="2_HĐ_MÁY_+_NHÂN_LỰC6"/>
      <sheetName val="CAP_NHAT_GIA_VL6"/>
      <sheetName val="KL_chi_tiet6"/>
      <sheetName val="KL_tong_hop6"/>
      <sheetName val="Dinh_muc_CP_KTCB_khac6"/>
      <sheetName val="D_&amp;_W_sizes9"/>
      <sheetName val="Cover_Daf-29"/>
      <sheetName val="Analisa_HS9"/>
      <sheetName val="mat-me_pipa9"/>
      <sheetName val="B___Norelec9"/>
      <sheetName val="Rekap_Direct_Cost9"/>
      <sheetName val="Bill_No_6_Koord___Attendance9"/>
      <sheetName val="Cac_HS_hieu_chinh8"/>
      <sheetName val="2-Genset_print8"/>
      <sheetName val="MOW_45%8"/>
      <sheetName val="MOS_55%8"/>
      <sheetName val="_UPAH8"/>
      <sheetName val="DAFT_ALAT,UPAH_&amp;_MAT8"/>
      <sheetName val="Harga_ME_8"/>
      <sheetName val="CONS_8"/>
      <sheetName val="January_20158"/>
      <sheetName val="Basic_Price8"/>
      <sheetName val="BQ_ARS8"/>
      <sheetName val="DETAIL_RAP8"/>
      <sheetName val="BQ_PENGURANGAN_SALURAN8"/>
      <sheetName val="Week9-Feb____8"/>
      <sheetName val="D_HARGA8"/>
      <sheetName val="Analisa_Harga8"/>
      <sheetName val="Analisa_Gabungan8"/>
      <sheetName val="Pln_Pdt7"/>
      <sheetName val="Steel_Pipe7"/>
      <sheetName val="External_PVC,_PPR,_HDPE7"/>
      <sheetName val="Internal_PVC,_PPR,_HDPE7"/>
      <sheetName val="GI_Sheet7"/>
      <sheetName val="BQ_(by_owner)7"/>
      <sheetName val="rab_me_(fisik)7"/>
      <sheetName val="rab_me_(by_owner)_7"/>
      <sheetName val="Form_I7"/>
      <sheetName val="Cover_Daf_27"/>
      <sheetName val="B1form_(2)7"/>
      <sheetName val="2_27"/>
      <sheetName val="Analisa_Upah_&amp;_Bahan_Plum7"/>
      <sheetName val="AT_27"/>
      <sheetName val="HB_7"/>
      <sheetName val="ANAL_BOW7"/>
      <sheetName val="Project_Data7"/>
      <sheetName val="MEP_SUM6"/>
      <sheetName val="TINH_GIA_-_SAN_XUAT_Vertico6"/>
      <sheetName val="05__Data_Cash_Flow6"/>
      <sheetName val="MTO_REV_2_ARMOR_6"/>
      <sheetName val="NSA_fr_Revit6"/>
      <sheetName val="Thông_tin_ban_đầu6"/>
      <sheetName val="Sàn_tầng_01_(_old_)5"/>
      <sheetName val="MAIN_GATE_HOUSE4"/>
      <sheetName val="Chiet_tinh_dz225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GOC-KO_IN5"/>
      <sheetName val="B4-C_A,C_B,C1,_C1-A4"/>
      <sheetName val="B6-D2_to_D2C_4"/>
      <sheetName val="B19-Beach_Club4"/>
      <sheetName val="3_1_15"/>
      <sheetName val="3_1_45"/>
      <sheetName val="2_5_15"/>
      <sheetName val="4_1_15"/>
      <sheetName val="4_3_25"/>
      <sheetName val="2_3_35"/>
      <sheetName val="5_3_15"/>
      <sheetName val="2_4_35"/>
      <sheetName val="CU_Bơm_Van5"/>
      <sheetName val="NHAT_KY_HO_SO_THANH_TOAN5"/>
      <sheetName val="1_GTTT_VAT_TU5"/>
      <sheetName val="2_GTKL_vattu5"/>
      <sheetName val="3_THKL_vat_tu5"/>
      <sheetName val="4_KLVT5"/>
      <sheetName val="Tinh_tole_ngay_5"/>
      <sheetName val="6_TUHĐ5"/>
      <sheetName val="MTO_REV_04"/>
      <sheetName val="Piling_work4"/>
      <sheetName val="Steel_work4"/>
      <sheetName val="Finishing_work4"/>
      <sheetName val="External_work4"/>
      <sheetName val="Budget_control_Rev6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Tai_trong4"/>
      <sheetName val="KT(C-C)_DAT4"/>
      <sheetName val="Bang_tt_mot_so_chi_tiet4"/>
      <sheetName val="PL_Dieu_chinh4"/>
      <sheetName val="KLHT-02_14"/>
      <sheetName val="KLT_MONG,CỔ_CỘT4"/>
      <sheetName val="KLT_SAN_ZONE2,34"/>
      <sheetName val="KLT_NEN4"/>
      <sheetName val="KLT_COT4"/>
      <sheetName val="KLT_DAM4"/>
      <sheetName val="T_LANH_TO4"/>
      <sheetName val="THANG_+LANH_TO4"/>
      <sheetName val="BE_NƯƠC4"/>
      <sheetName val="Doi_so4"/>
      <sheetName val="CT_ĐẤT4"/>
      <sheetName val="CT_BE_TONG4"/>
      <sheetName val="CT_VAN_KHUON4"/>
      <sheetName val="CT_KHAC4"/>
      <sheetName val="2_TH_Giá_Trị4"/>
      <sheetName val="Lập_là4"/>
      <sheetName val="Xây_thang_bộ,_tam_cấp4"/>
      <sheetName val="DATA_CUA_A34"/>
      <sheetName val="DATA_LANH_TO_A34"/>
      <sheetName val="Trat_trong4"/>
      <sheetName val="Trat_ngoài4"/>
      <sheetName val="Cán_nền4"/>
      <sheetName val="Sơn_trong4"/>
      <sheetName val="Sơn_ngoài4"/>
      <sheetName val="Chống_thấm_A3574"/>
      <sheetName val="Bê_Tông_bù_mái4"/>
      <sheetName val="Trần_thạch_cao_A34"/>
      <sheetName val="CỦA_NHOM_KINH_A34"/>
      <sheetName val="ĐCKL_THÉP4"/>
      <sheetName val="THVL_CĐT_CẤP4"/>
      <sheetName val="4_TK_CẨU_THÙNG4"/>
      <sheetName val="CV_PHAT4"/>
      <sheetName val="TH-VT_CĐT_cấp4"/>
      <sheetName val="DG-VT_nhập_CT4"/>
      <sheetName val="Nhat_ky_TT4"/>
      <sheetName val="D_muc_KL4"/>
      <sheetName val="D_muc_checklist4"/>
      <sheetName val="THKL_B34"/>
      <sheetName val="Báo_cháy_B44"/>
      <sheetName val="D_muc_checklist_(2)4"/>
      <sheetName val="Dien_thong_tin4"/>
      <sheetName val="BB_Tham_dinh4"/>
      <sheetName val="Khau_tru-014"/>
      <sheetName val="Khau_tru-024"/>
      <sheetName val="Khau_tru-034"/>
      <sheetName val="tính_tole4"/>
      <sheetName val="Công_thức_ống_gió4"/>
      <sheetName val="NKHSTT_TVQL4"/>
      <sheetName val="2_TH-GTrị4"/>
      <sheetName val="5_TH-ĐHTG4"/>
      <sheetName val="1_R18_BF4"/>
      <sheetName val="LCR_BOQ_TENDER4"/>
      <sheetName val="1__Bìa_4"/>
      <sheetName val="2_Mucluc_4"/>
      <sheetName val="3_NTGD4"/>
      <sheetName val="DS_(2)4"/>
      <sheetName val="02A_ĐNTT_HĐ4"/>
      <sheetName val="03A_DGKL_HĐ4"/>
      <sheetName val="ĐỀ_NGHỊ_TT_TIẾN_DUNG4"/>
      <sheetName val="TT_TIẾN_DUNG4"/>
      <sheetName val="ĐỀ_NGHỊ_TT_ANH_DU4"/>
      <sheetName val="TT_ANH_DU4"/>
      <sheetName val="XE_VẬN_CHUYỂN_TIẾN_DUNG_+_A_DU4"/>
      <sheetName val="Máy_đào_Tiến_Dung4"/>
      <sheetName val="ĐỀ_NGHỊ_TT_ANH_DU_(Lần_2)4"/>
      <sheetName val="TT_ANH_DU_(Lần_2)4"/>
      <sheetName val="Xe_vận_chuyển_anh_Du_tiếp4"/>
      <sheetName val="PLHĐ_014"/>
      <sheetName val="TÍNH_TOÁN_KHỐI_LƯỢNG_P64"/>
      <sheetName val="hỢP_ĐỒNG4"/>
      <sheetName val="NK_HSTT4"/>
      <sheetName val="BB_thẩm_định4"/>
      <sheetName val="đọc_số4"/>
      <sheetName val="Khấu_trừ-034"/>
      <sheetName val="Dự_trù_thanh_toán4"/>
      <sheetName val="Chi_tiết_dự_trù4"/>
      <sheetName val="Tổng_hợp_kl_dự_kiến_tháng_10_4"/>
      <sheetName val="Bảng_thống_kê_(2)4"/>
      <sheetName val="DGKL_TT4-10(1-7)4"/>
      <sheetName val="DGKL_TT4-10(8-13)4"/>
      <sheetName val="DGKL_TT4-11(1-6)4"/>
      <sheetName val="DGKL_TT4-11(7-12)4"/>
      <sheetName val="thep_TT4-10(1-7)4"/>
      <sheetName val="thep_TT4-11(1-6)4"/>
      <sheetName val="thep_TT4-10(8-13)4"/>
      <sheetName val="thep_TT4-11(7-12)_4"/>
      <sheetName val="ĐƠN_TRỌNG4"/>
      <sheetName val="gọi_thép4"/>
      <sheetName val="NT(VAI_DIA)4"/>
      <sheetName val="NT(TUOI_NHUA)_4"/>
      <sheetName val="NT(THAM_BTN)4"/>
      <sheetName val="CT_PhatQuang_(N76-ĐG)TT4"/>
      <sheetName val="CĐ_hiện_trạng_(N76-ĐG_PT)4"/>
      <sheetName val="CT_đào_khuôn_(N76-ĐG)PT4"/>
      <sheetName val="CĐ_ĐÀO_(N76-ĐG_PT)4"/>
      <sheetName val="Đắp_cát_K95-L2__(ĐNP)4"/>
      <sheetName val="c_độ_đỉnh_k95)__(ĐNP)4"/>
      <sheetName val="CT_Đắp_cát_K98_L2_(ĐNP)4"/>
      <sheetName val="c_độ_đỉnh_k98_L1_(ĐNP)4"/>
      <sheetName val="Vải_địa__(ĐNP)4"/>
      <sheetName val="cpdd_II__(ĐNP)_(L2)4"/>
      <sheetName val="c_độ_cpdd_II_(ĐNP)4"/>
      <sheetName val="cpdd_I_(L1)_(ĐNP)4"/>
      <sheetName val="c_độ_cpdd_I_(1-14)_(ĐNP)4"/>
      <sheetName val="tưới_nhựa_(ĐNP)4"/>
      <sheetName val="BTN_h_trung_(ĐNP)4"/>
      <sheetName val="THEP_MONG_+VACH_HO_PIT4"/>
      <sheetName val="THEP_SAN4"/>
      <sheetName val="THEP_MONG_CAU_THAP4"/>
      <sheetName val="Bill_1-_Prelim4"/>
      <sheetName val="DT_TH4"/>
      <sheetName val="Bill_01-Prelims(ham)4"/>
      <sheetName val="Bill_05_-_Prelims_(than)4"/>
      <sheetName val="_Bill_02_-_BPTC4"/>
      <sheetName val="Bill_03-Basement4"/>
      <sheetName val="Bill_04_-_MEP4"/>
      <sheetName val="Bill_06_-_ketcauthan4"/>
      <sheetName val="Bill_07_-_chong_tham4"/>
      <sheetName val="Bill_08_-_Xay_tho4"/>
      <sheetName val="Bill_09_-_HT_tho4"/>
      <sheetName val="Bill_10-Ngoai_troi4"/>
      <sheetName val="Bill_11_-_Other4"/>
      <sheetName val="DT_rút_gọn4"/>
      <sheetName val="Danh_sach_VT4"/>
      <sheetName val="Định_mức4"/>
      <sheetName val="TH_NC4"/>
      <sheetName val="1__VT_chính4"/>
      <sheetName val="2__VT_phụ4"/>
      <sheetName val="3__Thầu_phụ4"/>
      <sheetName val="4__Nhân_công4"/>
      <sheetName val="4a_NS_NC4"/>
      <sheetName val="5_Thiết_bị_thi_công4"/>
      <sheetName val="6_Chi_phí_khác4"/>
      <sheetName val="Dàn_giáo_bao_che4"/>
      <sheetName val="Cofa_dầm,_sàn,_cột,_vách4"/>
      <sheetName val="KL_THÉP_MÓNG,DẦM,_SÀN,_CỘT_B24"/>
      <sheetName val="THKLTT_THÉP_B24"/>
      <sheetName val="Detail_RAM_DỐC_B1-L14"/>
      <sheetName val="worker_camp4"/>
      <sheetName val="1-_Prelim4"/>
      <sheetName val="2-Doors_&amp;_Windows4"/>
      <sheetName val="3-Finishing_works,_CM14"/>
      <sheetName val="4-Finishing_works,_CM24"/>
      <sheetName val="5-_Miscellaneous_works4"/>
      <sheetName val="6_External_works-R184"/>
      <sheetName val="Div_C4"/>
      <sheetName val="Contractor_letter4"/>
      <sheetName val="Final_Summary4"/>
      <sheetName val="Main_Summary4"/>
      <sheetName val="Bill_1_Preliminaries4"/>
      <sheetName val="Bill_2_PS&amp;PC_Sums4"/>
      <sheetName val="Bill_3_Summary4"/>
      <sheetName val="Div_E4"/>
      <sheetName val="Div__14"/>
      <sheetName val="Div_24"/>
      <sheetName val="Div_34"/>
      <sheetName val="Div_H4"/>
      <sheetName val="Div_J4"/>
      <sheetName val="Div_44"/>
      <sheetName val="Div_54"/>
      <sheetName val="Div_64"/>
      <sheetName val="Div_74"/>
      <sheetName val="Div_84"/>
      <sheetName val="VO_Summary4"/>
      <sheetName val="Div_R4"/>
      <sheetName val="DIV_W(_Not_Print)4"/>
      <sheetName val="Tổng_hợp4"/>
      <sheetName val="Tòa_R14"/>
      <sheetName val="Tòa_R24"/>
      <sheetName val="Tòa_R34"/>
      <sheetName val="Tòa_R44"/>
      <sheetName val="Tòa_R54"/>
      <sheetName val="Tòa_R64"/>
      <sheetName val="1_DATE3"/>
      <sheetName val="Du_toan3"/>
      <sheetName val="Nuoc_kho_lanh3"/>
      <sheetName val="INPUT_DATA_HERE4"/>
      <sheetName val="Phan_tho3"/>
      <sheetName val="items_left3"/>
      <sheetName val="May_TC3"/>
      <sheetName val="Nhan_cong3"/>
      <sheetName val="Vat_tu3"/>
      <sheetName val="Bang_KL3"/>
      <sheetName val="DM_ChiPhi3"/>
      <sheetName val="BB_lay_mau3"/>
      <sheetName val="KL_Chi_tiết3"/>
      <sheetName val="Thuc_thanh3"/>
      <sheetName val="COST_SUM3"/>
      <sheetName val="Annex_B3"/>
      <sheetName val="6PILE__(돌출)3"/>
      <sheetName val="KL_san_lap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Goi_thau3"/>
      <sheetName val="Bill_2_BoQ__(2)3"/>
      <sheetName val="Bảng_TH_PK3"/>
      <sheetName val="Chi_tiết3"/>
      <sheetName val="I_13"/>
      <sheetName val="I_23"/>
      <sheetName val="I_33"/>
      <sheetName val="I_43"/>
      <sheetName val="I_53"/>
      <sheetName val="Data_Validation3"/>
      <sheetName val="MA_K_HANG2"/>
      <sheetName val="Phan_tich_DG2"/>
      <sheetName val="Danh_mục_VT2"/>
      <sheetName val="Pasir_Panjang_100J2"/>
      <sheetName val="THKP_coc2"/>
      <sheetName val="Bang_PTVT2"/>
      <sheetName val="04__TheoDoiChiPhiB2"/>
      <sheetName val="TH_May_TC2"/>
      <sheetName val="KLDT_DIEN2"/>
      <sheetName val="PTVT_DIEN2"/>
      <sheetName val="Thong_ke_thiet_bi2"/>
      <sheetName val="6_TVBH2"/>
      <sheetName val="Chenh_lech_vat_tu2"/>
      <sheetName val="Elemental_Breakdown+20%2"/>
      <sheetName val="TONG_HOP_HM2"/>
      <sheetName val="NHA_XUONG2"/>
      <sheetName val="List_tình_trạng1"/>
      <sheetName val="Cash_Flow1"/>
      <sheetName val="CP_Khac_cuoc_VC1"/>
      <sheetName val="TH_thiet_bi1"/>
      <sheetName val="_2"/>
      <sheetName val="Vat_lieu_Canh1"/>
      <sheetName val="THEP_TAM2"/>
      <sheetName val="THEP_HÌNH2"/>
      <sheetName val="THEP_HINH2"/>
      <sheetName val="XA_GO2"/>
      <sheetName val="BANG_TRA2"/>
      <sheetName val="Vat_Lieu_HD1"/>
      <sheetName val="04_PLUMBING"/>
      <sheetName val="UNIT_PRICE_LIST"/>
      <sheetName val="1_1_1（土建6#楼）"/>
      <sheetName val="HD_THI_CONG_2020"/>
      <sheetName val="lamp_9"/>
      <sheetName val="Agregat_Halus_&amp;_Kasar"/>
      <sheetName val="Indirect_Cost"/>
      <sheetName val="4-Basic_Price"/>
      <sheetName val="SUM_PROG_PLAN"/>
      <sheetName val="SUM_KURVA_S_ACT"/>
      <sheetName val="REKAP_BOBOT"/>
      <sheetName val="Rekap_Akhir"/>
      <sheetName val="7_Persiapan"/>
      <sheetName val="8_Struktur"/>
      <sheetName val="9_Arsitektur"/>
      <sheetName val="10_Mekanikal"/>
      <sheetName val="11_Elektrikal"/>
      <sheetName val="12_Area_Luar"/>
      <sheetName val="Bongkaran_Strut"/>
      <sheetName val="Harga_Satuan"/>
      <sheetName val="BEFORE_ALLOCATION"/>
      <sheetName val="property_Investasi_sd_juni_2020"/>
      <sheetName val="PERALATAN_"/>
      <sheetName val="AN__TAMPL"/>
      <sheetName val="Master_1_0"/>
      <sheetName val="7_PEK-STRUKTUR"/>
      <sheetName val="AHS_Aspal"/>
      <sheetName val="URAIAN_"/>
      <sheetName val="Analisa_Quarry"/>
      <sheetName val="bekesting_m2__2_"/>
      <sheetName val="rekap_harga_satuan_pek"/>
      <sheetName val="cat_baja_waterproofing"/>
      <sheetName val="HPS_PC"/>
      <sheetName val="¥_"/>
      <sheetName val="anls_space_frame"/>
      <sheetName val="Harga_Bahan_&amp;_Upah_"/>
      <sheetName val="Fill_this_out_first___"/>
      <sheetName val="11_1(10)"/>
      <sheetName val="material_"/>
      <sheetName val="Finishing_Warehouse"/>
      <sheetName val="HRG_BAHAN_&amp;_UPAH_okk"/>
      <sheetName val="Analis_Kusen_okk"/>
      <sheetName val="KALENDER"/>
      <sheetName val="CCO"/>
      <sheetName val="Back Up-1"/>
      <sheetName val="Back Up-2"/>
      <sheetName val="Back Up-3"/>
      <sheetName val="0+000"/>
      <sheetName val="0+010"/>
      <sheetName val="0+020"/>
      <sheetName val="0+030"/>
      <sheetName val="0+040"/>
      <sheetName val="0+050"/>
      <sheetName val="0+060"/>
      <sheetName val="Analisa Harga Satuan"/>
      <sheetName val="Bahan Pabrik"/>
      <sheetName val="Bahan Alam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kalibrasi-Tank"/>
      <sheetName val="CF_DT"/>
      <sheetName val="CORE.DATA"/>
      <sheetName val="Lintel.data"/>
      <sheetName val="DGCT"/>
      <sheetName val="core.wall.data"/>
      <sheetName val="Chung"/>
      <sheetName val="cPanel"/>
      <sheetName val="GC"/>
      <sheetName val="HG_Info"/>
      <sheetName val="Mác"/>
      <sheetName val="QC"/>
      <sheetName val="CO"/>
      <sheetName val="PT.Vua"/>
      <sheetName val="B03-MEP"/>
      <sheetName val="B02-Main"/>
      <sheetName val="GACH,CAT,DA"/>
      <sheetName val="DANH SÁCH"/>
      <sheetName val="Window Door schedule"/>
      <sheetName val="Bang gia cuoc"/>
      <sheetName val="Bu nhien lieu"/>
      <sheetName val="주식"/>
      <sheetName val="1"/>
      <sheetName val="Tinh toan"/>
      <sheetName val="Joinery works"/>
      <sheetName val="Heso"/>
      <sheetName val="EQT-ESTN"/>
      <sheetName val="tong du toan"/>
      <sheetName val="SP10"/>
      <sheetName val="금융"/>
      <sheetName val="BQ_Kantor&amp;Pabrik(beton_x0012__x0000_"/>
      <sheetName val="_x0000__x0009__x0000__x0008__x0000__x000f__x0000__x0009__x0000__x0010__x0000__x0013_"/>
      <sheetName val="TTL"/>
      <sheetName val="Thép ga TNM 0108"/>
      <sheetName val="Package1"/>
      <sheetName val="Weight Bridge"/>
      <sheetName val="Ｎｏ.13"/>
      <sheetName val="Utilities"/>
      <sheetName val="Civil_B1"/>
      <sheetName val="Civil_B4"/>
      <sheetName val="Bill rekap"/>
      <sheetName val="Bill of Qty"/>
      <sheetName val="BQ_Kantor&amp;Pabrik(beton_x0012_"/>
      <sheetName val="mã "/>
      <sheetName val="CTDZTA(5)"/>
      <sheetName val="THONG SO"/>
      <sheetName val="Đơn giá chi tiết TN 39"/>
      <sheetName val="_x0000_ _x0000__x0008__x0000__x000f__x0000_ _x0000__x0010__x0000__x0013_"/>
      <sheetName val="Móng, nền "/>
      <sheetName val="rab lt 2 bo"/>
      <sheetName val="Toan_DA"/>
      <sheetName val="CD2000"/>
      <sheetName val="NP_7"/>
      <sheetName val="PNT"/>
      <sheetName val="NP 7"/>
      <sheetName val="REKAP TOTAL"/>
      <sheetName val="Fill this out first___"/>
      <sheetName val="Analisa Upah _ Bahan Plum"/>
      <sheetName val="BQ All_2"/>
      <sheetName val="LO"/>
      <sheetName val="Analis Upah"/>
      <sheetName val="FORMA2A2"/>
      <sheetName val="FORMB2"/>
      <sheetName val="UNIT PRICE WAGE and MATERIAL"/>
      <sheetName val="ANALISA KUSEN"/>
      <sheetName val="Koef"/>
      <sheetName val="SUMBER"/>
      <sheetName val="MB"/>
      <sheetName val="COST SUMM"/>
      <sheetName val="HSP"/>
      <sheetName val="RAB THP1"/>
      <sheetName val="schtot"/>
      <sheetName val="dc"/>
      <sheetName val="RAB TOTAL"/>
      <sheetName val="DIV_7A"/>
      <sheetName val="H.Satuan (2)"/>
      <sheetName val="2000-bln"/>
      <sheetName val="1000-bln"/>
      <sheetName val="ATB-2000"/>
      <sheetName val="ATB-1000"/>
      <sheetName val="Analisa-1"/>
      <sheetName val="cold mill"/>
      <sheetName val="Sheet5"/>
      <sheetName val="Sheet6"/>
      <sheetName val="Sheet7"/>
      <sheetName val="Daftar Subkon"/>
      <sheetName val="rekap ahs"/>
      <sheetName val="rekap-bialat"/>
      <sheetName val="Analisa 2"/>
      <sheetName val="ANA-C"/>
      <sheetName val="Rekap Biaya"/>
      <sheetName val="Price Biaya Cadangan"/>
      <sheetName val="BQ.Rekapitulasi  Akhir"/>
      <sheetName val="A(Rev.3)"/>
      <sheetName val="Tataudara"/>
      <sheetName val="MEK"/>
      <sheetName val="Sales"/>
      <sheetName val="SBDY"/>
      <sheetName val="DAPRO"/>
      <sheetName val="ANALISA TENDER"/>
      <sheetName val="Daftar Harga"/>
      <sheetName val="8LT 12"/>
      <sheetName val="Supl.X"/>
      <sheetName val="Form-3.3"/>
      <sheetName val="ENG-101"/>
      <sheetName val="Man Power"/>
      <sheetName val="PAD_F"/>
      <sheetName val="Input Data"/>
      <sheetName val="ALOKASI"/>
      <sheetName val="Sumber Daya"/>
      <sheetName val="Sumda1"/>
      <sheetName val="Rekap-Bdg"/>
      <sheetName val="ANALISA PEK.UMUM"/>
      <sheetName val="BOQ KSN"/>
      <sheetName val="A-12"/>
      <sheetName val="RINCIAN SD."/>
      <sheetName val="DC HOT MIX2"/>
      <sheetName val="BQ-Str"/>
      <sheetName val="Faktor"/>
      <sheetName val="Sum IF"/>
      <sheetName val="000000"/>
      <sheetName val="112-885"/>
      <sheetName val="Rkp"/>
      <sheetName val="H_Satuan_(2)"/>
      <sheetName val="cold_mill"/>
      <sheetName val="Analisa_2"/>
      <sheetName val="U. div 2"/>
      <sheetName val="LS_Rutin"/>
      <sheetName val="BQ-1A"/>
      <sheetName val="DESBT"/>
      <sheetName val="플랜트 설치"/>
      <sheetName val="Fins_Beng_Fas"/>
      <sheetName val="Fins-Beng&amp;Fas"/>
      <sheetName val="Pag_hal_pos"/>
      <sheetName val="Grand Sum BT"/>
      <sheetName val="Analisa RAP"/>
      <sheetName val="RANGKUM"/>
      <sheetName val="REF.ONLY"/>
      <sheetName val="CIVIL_1"/>
      <sheetName val="Embong-Malang"/>
      <sheetName val="BQ PL "/>
      <sheetName val="BQ_Rekapitulasi  Akhir"/>
      <sheetName val="BQ.Rekapitulasi Akhir"/>
      <sheetName val="H.DASAR"/>
      <sheetName val="rekap2"/>
      <sheetName val="SUB TOTAL___"/>
      <sheetName val="RKP-2"/>
      <sheetName val="Daft upah, bahan &amp;alat"/>
      <sheetName val="Daftar_Subkon"/>
      <sheetName val="Rekap_Biaya"/>
      <sheetName val="Price_Biaya_Cadangan"/>
      <sheetName val="BQ_Rekapitulasi__Akhir"/>
      <sheetName val="8LT_12"/>
      <sheetName val="Rkap Bya"/>
      <sheetName val="SCH"/>
      <sheetName val="BOQ "/>
      <sheetName val="tbl-ska"/>
      <sheetName val="AC-2"/>
      <sheetName val="HRG DSR"/>
      <sheetName val="prog-mgu"/>
      <sheetName val="RFP003D"/>
      <sheetName val="S_Suramadu"/>
      <sheetName val="rincian per proyek"/>
      <sheetName val="AKP-01"/>
      <sheetName val="rekap index eskalasi"/>
      <sheetName val="AN-E"/>
      <sheetName val="perbandingan"/>
      <sheetName val="Basic P"/>
      <sheetName val="RKP-BOQ"/>
      <sheetName val="Harsat Bahan"/>
      <sheetName val="AUG02"/>
      <sheetName val="Kantor_Str_Ars_Tmbh"/>
      <sheetName val="WF"/>
      <sheetName val="D-3"/>
      <sheetName val="INDIR"/>
      <sheetName val="TABEL"/>
      <sheetName val="RAB.SEKRETARIAT (1)"/>
      <sheetName val="STR(CANCEL)"/>
      <sheetName val="A-ars"/>
      <sheetName val="為替レ－ト "/>
      <sheetName val="URAIAN"/>
      <sheetName val="Hrg"/>
      <sheetName val="B Q 2007"/>
      <sheetName val="견적기준"/>
      <sheetName val="Vol. Mat SC"/>
      <sheetName val="Hargamat"/>
      <sheetName val="Combinned &amp; Grafic HB"/>
      <sheetName val="Harga S Dasar"/>
      <sheetName val="ELEMENT SUM"/>
      <sheetName val="lokasari_el"/>
      <sheetName val="DW"/>
      <sheetName val="??? ??"/>
      <sheetName val="CABLE BULK"/>
      <sheetName val="TOEC"/>
      <sheetName val="An.PLB"/>
      <sheetName val="PROD-MAT"/>
      <sheetName val="Sat Bah _ Up"/>
      <sheetName val="BARU-4 "/>
      <sheetName val="Daft 2.1"/>
      <sheetName val="Master Edit"/>
      <sheetName val="Rek.Analisa"/>
      <sheetName val="breakdown"/>
      <sheetName val="RBP_ 2"/>
      <sheetName val="rekap_bialat"/>
      <sheetName val="UPAL"/>
      <sheetName val="3-DIV8"/>
      <sheetName val="pt-perso"/>
      <sheetName val="Alat &amp; Bahan"/>
      <sheetName val="Muncraaat-6"/>
      <sheetName val="schalat"/>
      <sheetName val="DP"/>
      <sheetName val="bq.T.Abang"/>
      <sheetName val="telp"/>
      <sheetName val="VAC BDWN"/>
      <sheetName val="Analisa Baku ME"/>
      <sheetName val="2.10"/>
      <sheetName val="UM"/>
      <sheetName val="PAD-F"/>
      <sheetName val="Price Persiapan dan Penunjang"/>
      <sheetName val="Monitor"/>
      <sheetName val="UNIT PRICE"/>
      <sheetName val="supporting data"/>
      <sheetName val="subkon"/>
      <sheetName val="II. TAHANAN UMUM"/>
      <sheetName val="Page 1"/>
      <sheetName val="str-Rab"/>
      <sheetName val="MUA"/>
      <sheetName val="SPH"/>
      <sheetName val="Conn. Lib"/>
      <sheetName val="TOTAL"/>
      <sheetName val=" SAT PL"/>
      <sheetName val="UPAHBAHAN"/>
      <sheetName val="Kont-1"/>
      <sheetName val="RAB Jalan"/>
      <sheetName val="analysis2"/>
      <sheetName val="Lamp_V"/>
      <sheetName val="inv"/>
      <sheetName val="Dist_analys"/>
      <sheetName val="SUMDA"/>
      <sheetName val="terbilang"/>
      <sheetName val="Orgs Proy"/>
      <sheetName val="BARU-3"/>
      <sheetName val="LAMA-3"/>
      <sheetName val="LAMA-4"/>
      <sheetName val="DHrg"/>
      <sheetName val="BASIC PRICE "/>
      <sheetName val="ANALISA SNI'08(ubh bgsting)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Man_Power"/>
      <sheetName val="Supl_X"/>
      <sheetName val="Input_Data"/>
      <sheetName val="Form-3_3"/>
      <sheetName val="Daftar_Harga"/>
      <sheetName val="Sumber_Daya"/>
      <sheetName val="ANALISA_PEK_UMUM"/>
      <sheetName val="BOQ_KSN"/>
      <sheetName val="RINCIAN_SD_"/>
      <sheetName val="DC_HOT_MIX2"/>
      <sheetName val="Sum_IF"/>
      <sheetName val="U__div_2"/>
      <sheetName val="플랜트_설치"/>
      <sheetName val="Grand_Sum_BT"/>
      <sheetName val="Analisa_RAP"/>
      <sheetName val="Basic_P"/>
      <sheetName val="RBP__2"/>
      <sheetName val="H_DASAR"/>
      <sheetName val="SUB_TOTAL___"/>
      <sheetName val="RAB_SEKRETARIAT_(1)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Daft_upah,_bahan_&amp;alat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Hargamaterial"/>
      <sheetName val="Meth"/>
      <sheetName val="DivVII"/>
      <sheetName val="___ __"/>
      <sheetName val="RENTAL1"/>
      <sheetName val="VOL"/>
      <sheetName val="Rekap Sal"/>
      <sheetName val="Mandor"/>
      <sheetName val="DAFTAR 7"/>
      <sheetName val="DAFTAR_8"/>
      <sheetName val="STR_CANCEL_"/>
      <sheetName val="16-AC-27JULI"/>
      <sheetName val="cl_cc21"/>
      <sheetName val="PBK-01"/>
      <sheetName val="RUCIKA&amp;WAVIN"/>
      <sheetName val="L. Hr"/>
      <sheetName val="Text"/>
      <sheetName val="mA THP III"/>
      <sheetName val="master schedule"/>
      <sheetName val="AR"/>
      <sheetName val="HAl 27"/>
      <sheetName val="Part A + B"/>
      <sheetName val="RESOURCES-6"/>
      <sheetName val="Tanpa Isolasi"/>
      <sheetName val="INFO"/>
      <sheetName val="CAT-HARGA"/>
      <sheetName val="DAF-3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R.A.B."/>
      <sheetName val="STRUKTUR-1"/>
      <sheetName val="har-sat"/>
      <sheetName val="CashFlow"/>
      <sheetName val="MATERIAL ANALISA"/>
      <sheetName val="Rekap-Kintoko"/>
      <sheetName val="Rev. RBP-KP"/>
      <sheetName val="Rev RBP-1 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HSD"/>
      <sheetName val="RLB"/>
      <sheetName val="SUR-HARGA"/>
      <sheetName val="MAP-2"/>
      <sheetName val="7-STAIRWAY"/>
      <sheetName val="CUACA"/>
      <sheetName val="REKAP_ARSITEKTUR."/>
      <sheetName val="COA"/>
      <sheetName val="Connections"/>
      <sheetName val="DWTables"/>
      <sheetName val="Cable Data from Attachment-C"/>
      <sheetName val="SD"/>
      <sheetName val="Daft 2_1"/>
      <sheetName val="BCPAB"/>
      <sheetName val="BQ Elektrikal"/>
      <sheetName val="BQ_Rekapitulasi Akhir"/>
      <sheetName val="ana_str"/>
      <sheetName val="SCHEDULE "/>
      <sheetName val="bum"/>
      <sheetName val="struktur tdk dipakai"/>
      <sheetName val="RAB-2006-Total"/>
      <sheetName val="______"/>
      <sheetName val="Lap. Minggu 81 (JUNI)"/>
      <sheetName val="MOBILISASI"/>
      <sheetName val="Galian batu"/>
      <sheetName val="Rekap DKH"/>
      <sheetName val="Ratios"/>
      <sheetName val="TENAGA"/>
      <sheetName val="Jadwal Kerja Bln"/>
      <sheetName val="DKH"/>
      <sheetName val="산근"/>
      <sheetName val="BM"/>
      <sheetName val="Sensitivitas"/>
      <sheetName val="An H.Sat Pek.Ut"/>
      <sheetName val="HargaDasar"/>
      <sheetName val="RekBq"/>
      <sheetName val="PENAWARAN"/>
      <sheetName val="D985"/>
      <sheetName val="II"/>
      <sheetName val="III"/>
      <sheetName val="Rekap Analisa"/>
      <sheetName val="RAB "/>
      <sheetName val="Harsat Upah"/>
      <sheetName val="SURAT"/>
      <sheetName val="bahan upah"/>
      <sheetName val="etraksi"/>
      <sheetName val="Rencana vs Realisasi"/>
      <sheetName val="AGG, C"/>
      <sheetName val="Calcu 02"/>
      <sheetName val="RENPEN"/>
      <sheetName val="rekap konst"/>
      <sheetName val="Ope FC"/>
      <sheetName val="Opening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個案9411"/>
      <sheetName val="Dafhrg"/>
      <sheetName val="Hrg Satuan &amp; Upah"/>
      <sheetName val="Satuan"/>
      <sheetName val="Daftarharga"/>
      <sheetName val="MUTASI"/>
      <sheetName val="REGISTER(1)"/>
      <sheetName val="RAPA"/>
      <sheetName val="SHAPE"/>
      <sheetName val="hrg-dsr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PRY01-1"/>
      <sheetName val="Pay"/>
      <sheetName val="Daft_2_1"/>
      <sheetName val="Part_A_+_B"/>
      <sheetName val="II__TAHANAN_UMUM"/>
      <sheetName val="Orgs_Proy"/>
      <sheetName val="Alat_&amp;_Bahan"/>
      <sheetName val="Price_Persiapan_dan_Penunjang"/>
      <sheetName val="Page_1"/>
      <sheetName val="2_10"/>
      <sheetName val="rincian_per_proyek"/>
      <sheetName val="RAB (I)"/>
      <sheetName val="Df-Kuan"/>
      <sheetName val="RPP-6"/>
      <sheetName val="BEBAN P DITAIL"/>
      <sheetName val="H. Dasar"/>
      <sheetName val="BAR SCREEN"/>
      <sheetName val="HRG BAHAN"/>
      <sheetName val="RAB ME"/>
      <sheetName val="Harsat.Alat"/>
      <sheetName val="A-11 Steel Str"/>
      <sheetName val="A-03 Pile"/>
      <sheetName val="RINCI"/>
      <sheetName val="DK&amp;H"/>
      <sheetName val="unitprice"/>
      <sheetName val="1.1 ALAT TULIS KANTOR"/>
      <sheetName val="SNI-17-3-09"/>
      <sheetName val="****00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osisi Biaya"/>
      <sheetName val="C_Flow"/>
      <sheetName val="rab_analisa"/>
      <sheetName val="Satuan Dasar"/>
      <sheetName val="MGG3"/>
      <sheetName val="S.roomToyota"/>
      <sheetName val="MVC"/>
      <sheetName val="sliprt"/>
      <sheetName val="PERSI"/>
      <sheetName val="Rev Type"/>
      <sheetName val="LBK"/>
      <sheetName val="H"/>
      <sheetName val="DI-ESTI"/>
      <sheetName val="REKAP_AN"/>
      <sheetName val="Anl.+"/>
      <sheetName val="tabel profil"/>
      <sheetName val="tidak dipakai"/>
      <sheetName val="REKAPUTAMA_R1_"/>
      <sheetName val="RSTR"/>
      <sheetName val="RBONG"/>
      <sheetName val="BONGKARAN"/>
      <sheetName val="RAB &amp; RCO OWNER VERS."/>
      <sheetName val="BOW"/>
      <sheetName val="anl.sa"/>
      <sheetName val="B.as"/>
      <sheetName val="TIE-INS"/>
      <sheetName val="Mekanikal"/>
      <sheetName val="H_Satuan_(2)2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A(Rev_3)1"/>
      <sheetName val="Agregat_Halus_&amp;_Kasar1"/>
      <sheetName val="Form-3_31"/>
      <sheetName val="BOQ_KSN1"/>
      <sheetName val="ANALISA_TENDER1"/>
      <sheetName val="DC_HOT_MIX21"/>
      <sheetName val="Man_Power1"/>
      <sheetName val="ANALISA_PEK_UMUM1"/>
      <sheetName val="Sumber_Daya1"/>
      <sheetName val="Supl_X1"/>
      <sheetName val="Daftar_Harga1"/>
      <sheetName val="RINCIAN_SD_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rincian_per_proyek1"/>
      <sheetName val="Harga_S_Dasar1"/>
      <sheetName val="HRG_DSR"/>
      <sheetName val="B_Q_20071"/>
      <sheetName val="Combinned_&amp;_Grafic_HB1"/>
      <sheetName val="Vol__Mat_SC1"/>
      <sheetName val="Alat_&amp;_Bahan1"/>
      <sheetName val="Sat_Bah___Up"/>
      <sheetName val="UNIT_PRICE1"/>
      <sheetName val="supporting_data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struktur_tdk_dipakai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IV.1"/>
      <sheetName val="Ahs.2"/>
      <sheetName val="Ahs.1"/>
      <sheetName val="PEMBESIAN BALOK INDUK!"/>
      <sheetName val="anal Lamp 4a"/>
      <sheetName val="RAB-SPL2"/>
      <sheetName val="Rawat Inap"/>
      <sheetName val="M+MC"/>
      <sheetName val="SIMPRO(AGST)"/>
      <sheetName val="MC DPU BI"/>
      <sheetName val="HSBU ANA"/>
      <sheetName val="anal_hs"/>
      <sheetName val="reso"/>
      <sheetName val="Source"/>
      <sheetName val="Uraian Pekerjaan"/>
      <sheetName val="PRY02"/>
      <sheetName val="REKAP_STRUKTUR"/>
      <sheetName val="Produksi &amp; Scedule"/>
      <sheetName val="merger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schman"/>
      <sheetName val="schmat"/>
      <sheetName val="Harga Dasar"/>
      <sheetName val="rhsp"/>
      <sheetName val="Encl -14A"/>
      <sheetName val="Encl-7"/>
      <sheetName val="SUM-IF"/>
      <sheetName val="SCORE_RC_Code"/>
      <sheetName val="Cost Summary"/>
      <sheetName val="Sat~Bahu"/>
      <sheetName val="Signage Detail"/>
      <sheetName val="sat dasar"/>
      <sheetName val="Data Alat"/>
      <sheetName val="variable"/>
      <sheetName val="EXTERNAL  (revisi 1)"/>
      <sheetName val="HS1b"/>
      <sheetName val="D.BOARD"/>
      <sheetName val="subbase"/>
      <sheetName val="RINCIAN"/>
      <sheetName val="BPS"/>
      <sheetName val="RESUME"/>
      <sheetName val="UnitRateA.1.II"/>
      <sheetName val="8.4.2 Rambu"/>
      <sheetName val="BIALANG"/>
      <sheetName val="Rek.An"/>
      <sheetName val="Print"/>
      <sheetName val="Formula Paket A"/>
      <sheetName val="AHS"/>
      <sheetName val="MT_an"/>
      <sheetName val="Combined"/>
      <sheetName val="Front end"/>
      <sheetName val="Back End"/>
      <sheetName val="pek tanah utk irigasi"/>
      <sheetName val="Uba"/>
      <sheetName val="POL"/>
      <sheetName val="RAB_ASRAMA_(7.A)"/>
      <sheetName val="JBAHAN"/>
      <sheetName val="Scd_RAB"/>
      <sheetName val="HRG SAT UPH BHN PU 2012"/>
      <sheetName val="abcdef"/>
      <sheetName val="Wiw"/>
      <sheetName val="2017"/>
      <sheetName val="Bendung"/>
      <sheetName val="PO2"/>
      <sheetName val="HRG BAHAN-UPAH"/>
      <sheetName val="Plat Lantai Trestle"/>
      <sheetName val="Daftar upah &amp; material"/>
      <sheetName val="Analisa Teknik"/>
      <sheetName val="AN-K"/>
      <sheetName val="LMW-PEG"/>
      <sheetName val="REKAP PAGAR DEPAN"/>
      <sheetName val="REKAP LOKAL"/>
      <sheetName val="Petunjuk Ngisi (2)"/>
      <sheetName val="Referensi"/>
      <sheetName val="lokasari-el"/>
      <sheetName val="plint"/>
      <sheetName val="H-Bahan"/>
      <sheetName val="Analtanah"/>
      <sheetName val="dafharbhn"/>
      <sheetName val="Anls"/>
      <sheetName val="Analysis"/>
      <sheetName val="SheetGMP"/>
      <sheetName val="SheetGMT"/>
      <sheetName val="JADI"/>
      <sheetName val="PI"/>
      <sheetName val="D2.2"/>
      <sheetName val="MAIN BQ"/>
      <sheetName val="SKD"/>
      <sheetName val="ANALISAGATE"/>
      <sheetName val="Reference"/>
      <sheetName val="HARGA DSR"/>
      <sheetName val="D2"/>
      <sheetName val="B_U"/>
      <sheetName val="isian"/>
      <sheetName val="K - Drywall-Presd"/>
      <sheetName val="extern"/>
      <sheetName val="SAA"/>
      <sheetName val="UPAH&amp;BHN"/>
      <sheetName val="3"/>
      <sheetName val="4"/>
      <sheetName val="Batal"/>
      <sheetName val="A) Psiapan"/>
      <sheetName val="rekap-ans"/>
      <sheetName val="ganda"/>
      <sheetName val="MC"/>
      <sheetName val="DIV_1"/>
      <sheetName val="BasicPrice"/>
      <sheetName val="Rek. Mob"/>
      <sheetName val="Rekap _2_"/>
      <sheetName val="ANALALAT"/>
      <sheetName val="PriceList"/>
      <sheetName val="Target Raker(10)"/>
      <sheetName val="KUB-01(10)"/>
      <sheetName val="Tenaker"/>
      <sheetName val="Rek-Analisa"/>
      <sheetName val="Parem"/>
      <sheetName val="REKAP beton"/>
      <sheetName val="DATA 2"/>
      <sheetName val="PRY 01-1"/>
      <sheetName val="HRG UPAH BAHAN"/>
      <sheetName val="HS"/>
      <sheetName val="DaftarHS"/>
      <sheetName val="Enc14"/>
      <sheetName val="Sch-5"/>
      <sheetName val="W-NAD"/>
      <sheetName val="anl hsmpu"/>
      <sheetName val="BHN1"/>
      <sheetName val="______1"/>
      <sheetName val="____00"/>
      <sheetName val="RBP- 2"/>
      <sheetName val="TEST CASE"/>
      <sheetName val="ARP-7"/>
      <sheetName val="Quary"/>
      <sheetName val="SUM-VOL"/>
      <sheetName val="REKAP PAGAR SAMPING"/>
      <sheetName val="REKAP GERBANG"/>
      <sheetName val="ARSUtM "/>
      <sheetName val="Analisa ME "/>
      <sheetName val="DAFTAR BESI KANAL C SIKU"/>
      <sheetName val="BAHAN &amp; ALAT"/>
      <sheetName val="Urut kabupaten"/>
      <sheetName val="Analisa SNI STANDART "/>
      <sheetName val="% Prog"/>
      <sheetName val="Sum_IF1"/>
      <sheetName val="U__div_21"/>
      <sheetName val="Grand_Sum_BT1"/>
      <sheetName val="Analisa_RAP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Lamp. 1 "/>
      <sheetName val="Lamp. 2"/>
      <sheetName val="RBP.4"/>
      <sheetName val="HSD (Rate)"/>
      <sheetName val="RBP.3"/>
      <sheetName val="Sewa Alat"/>
      <sheetName val="Bill Item Ac"/>
      <sheetName val="Lift"/>
      <sheetName val="Khusus"/>
      <sheetName val="Sat Upah"/>
      <sheetName val="PO2 ok"/>
      <sheetName val="Analisa HSP"/>
      <sheetName val="man_PEP"/>
      <sheetName val="backup mc_0"/>
      <sheetName val="Super"/>
      <sheetName val="LPA-C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SPKsd190518"/>
      <sheetName val="dasboard"/>
      <sheetName val="analisa nya"/>
      <sheetName val="RAB VOL"/>
      <sheetName val="FORMULA"/>
      <sheetName val="ASPAL (14)"/>
      <sheetName val="tblpAKET-1_2"/>
      <sheetName val="AnMobilisasi"/>
      <sheetName val="Foundation"/>
      <sheetName val="hARGA SAT"/>
      <sheetName val="UPBH AB"/>
      <sheetName val="HSD_Alat"/>
      <sheetName val="Cost Analysis"/>
      <sheetName val="Currency"/>
      <sheetName val="Cost Range"/>
      <sheetName val="Equipment Data"/>
      <sheetName val="B.UMUM"/>
      <sheetName val="IB"/>
      <sheetName val="41,9&amp;36,3"/>
      <sheetName val="ANGGARAN"/>
      <sheetName val="HARGA-UPAH"/>
      <sheetName val="BILAL2"/>
      <sheetName val="수입"/>
      <sheetName val="Analisa copy"/>
      <sheetName val="daya"/>
      <sheetName val="3.1 (3)"/>
      <sheetName val="Skedul"/>
      <sheetName val="@nalisa E"/>
      <sheetName val="DB"/>
      <sheetName val="Soil Report"/>
      <sheetName val="bahan SNI"/>
      <sheetName val="ANALISA SNI'07(Bangli)"/>
      <sheetName val="Prod.Alat"/>
      <sheetName val="Rek.Cianten3"/>
      <sheetName val="Rekap Anl"/>
      <sheetName val="Ana. PU"/>
      <sheetName val="RAB 1"/>
      <sheetName val="WBS 2005"/>
      <sheetName val="BK-PU"/>
      <sheetName val="est proy"/>
      <sheetName val="AnAlat"/>
      <sheetName val="Bab10"/>
      <sheetName val="CATS Codes"/>
      <sheetName val="3-DIV1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공사금액 내역 (1)"/>
      <sheetName val="96.12"/>
      <sheetName val="LR-NOP-06"/>
      <sheetName val="divI"/>
      <sheetName val="divII"/>
      <sheetName val="Galian 1"/>
      <sheetName val="TRAN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jpr"/>
      <sheetName val="Detail Proyek"/>
      <sheetName val="PRODUK"/>
      <sheetName val="ASUMSI"/>
      <sheetName val="SCHEDULE"/>
      <sheetName val="LR-CF GAB"/>
      <sheetName val="RESUME GAB"/>
      <sheetName val="PRESENTASI"/>
      <sheetName val="KERJASAMA GAB"/>
      <sheetName val="KERJASAMA"/>
      <sheetName val="RKAP"/>
      <sheetName val="Des-05"/>
      <sheetName val="Urugan Pasir"/>
      <sheetName val="ANTEK-1"/>
      <sheetName val="Sheet1 (2)"/>
      <sheetName val="Kurva S"/>
      <sheetName val="Keseluruhan"/>
      <sheetName val="(40)G&amp;A"/>
      <sheetName val="budgetsched1-17"/>
      <sheetName val="Param"/>
      <sheetName val="STA"/>
      <sheetName val="PCG"/>
      <sheetName val="DSN"/>
      <sheetName val="TPT"/>
      <sheetName val="Gaji"/>
      <sheetName val="DIV1A"/>
      <sheetName val="Rekap Prelim CD"/>
      <sheetName val="Rekap Dir Cost CD"/>
      <sheetName val="SUM_PROG ACT"/>
      <sheetName val="REKAP M40"/>
      <sheetName val="BOBOT"/>
      <sheetName val="List H.Bahan&amp;Upah"/>
      <sheetName val="A.HARSAT ARS"/>
      <sheetName val="WF "/>
      <sheetName val="Pekerjaan "/>
      <sheetName val="bhn FINAL"/>
      <sheetName val="ANALISA GRS TENGAH"/>
      <sheetName val="Har Sat"/>
      <sheetName val="RAB_NEGO"/>
      <sheetName val="Analisa "/>
      <sheetName val="DivVI"/>
      <sheetName val="DRUP _ASLI_"/>
      <sheetName val="LEMBAR1"/>
      <sheetName val="LEMBAR2"/>
      <sheetName val="LEMBAR3"/>
      <sheetName val="LEMBAR4"/>
      <sheetName val="LEMBAR5"/>
      <sheetName val="Harga Mat "/>
      <sheetName val="arp-18"/>
      <sheetName val="HM.MEK."/>
      <sheetName val="Factor"/>
      <sheetName val="REKAP MINGGUAN"/>
      <sheetName val="URUTAN BUKA"/>
      <sheetName val="arab"/>
      <sheetName val="HDasar"/>
      <sheetName val="JAD-PEL"/>
      <sheetName val="UP_an"/>
      <sheetName val="An Arsitektur"/>
      <sheetName val="DIV.IV"/>
      <sheetName val="DIV.VI"/>
      <sheetName val="DIV.VIII"/>
      <sheetName val="Lau Luhung"/>
      <sheetName val="metode"/>
      <sheetName val="HS-Alat"/>
      <sheetName val="HS-Upah"/>
      <sheetName val="Tata Udara"/>
      <sheetName val="REG TOTAL"/>
      <sheetName val="civil-work"/>
      <sheetName val="기준"/>
      <sheetName val="kont anak1"/>
      <sheetName val="XLR_NoRangeSheet"/>
      <sheetName val="CH-RANC"/>
      <sheetName val="Man Power &amp; Comp"/>
      <sheetName val="CORAT"/>
      <sheetName val="BV STR (2)"/>
      <sheetName val="SAT-UP"/>
      <sheetName val="Antek1"/>
      <sheetName val="DIV-1"/>
      <sheetName val="DIV-1A"/>
      <sheetName val="DIV-ALAT"/>
      <sheetName val="DIV-2"/>
      <sheetName val="RINC FIN T4  _3_"/>
      <sheetName val="RINC FIN T4  _2_"/>
      <sheetName val="Harga Sat Dasar"/>
      <sheetName val="Aggr"/>
      <sheetName val="Konfirm"/>
      <sheetName val="SDM"/>
      <sheetName val="MISC"/>
      <sheetName val="div62"/>
      <sheetName val="Vibro_Roller"/>
      <sheetName val="H.BAHAN"/>
      <sheetName val="HS RAB"/>
      <sheetName val="uraian analisa"/>
      <sheetName val="CalSheet"/>
      <sheetName val="m schedule"/>
      <sheetName val="PKJ&amp;BHN"/>
      <sheetName val="data_val"/>
      <sheetName val="ANAL-"/>
      <sheetName val="BANTU"/>
      <sheetName val="POS 1"/>
      <sheetName val="POS 2"/>
      <sheetName val="BAB.V-16(1)"/>
      <sheetName val="Break_down"/>
      <sheetName val="841"/>
      <sheetName val="Div-2 Umum"/>
      <sheetName val="Trading Statement"/>
      <sheetName val="ALAT1"/>
      <sheetName val="Data Umum Penawaran"/>
      <sheetName val="Dafmat"/>
      <sheetName val="Calculations"/>
      <sheetName val="Bahan.BQ"/>
      <sheetName val="BELAGIO"/>
      <sheetName val="ARTAGDING"/>
      <sheetName val="MANHATTAN"/>
      <sheetName val="SEMANAN"/>
      <sheetName val="BKPM"/>
      <sheetName val="Bill of Qty MEP"/>
      <sheetName val="BIL"/>
      <sheetName val="PP"/>
      <sheetName val="AnalAdjust"/>
      <sheetName val="APRON TAHAP I"/>
      <sheetName val="ANALISA BARU 40 M"/>
      <sheetName val="RAB_STR"/>
      <sheetName val="Memb Schd"/>
      <sheetName val="bill qty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Upah Bahan K"/>
      <sheetName val="Ur.Agregat"/>
      <sheetName val="DatabaseBarang"/>
      <sheetName val="Anl.Ls(15)"/>
      <sheetName val="AHSSNI"/>
      <sheetName val="HARGA.SAT"/>
      <sheetName val="Overhead"/>
      <sheetName val="Perhitungan Besi"/>
      <sheetName val="Break Down Bahan LS"/>
      <sheetName val="Lamp-4 Sat-Das"/>
      <sheetName val="DHS"/>
      <sheetName val="AGGREGAT"/>
      <sheetName val="grpsr2"/>
      <sheetName val="Cover (x)"/>
      <sheetName val="Cor Apt"/>
      <sheetName val="Man_Power_Const"/>
      <sheetName val="An_Basic"/>
      <sheetName val="Input monthly capex"/>
      <sheetName val="BOQ (2)"/>
      <sheetName val="Engine"/>
      <sheetName val="DPro"/>
      <sheetName val="CashFlwProjections"/>
      <sheetName val="Category 1"/>
      <sheetName val="BANGUNAN PENUNJANG"/>
      <sheetName val="analisa Str"/>
      <sheetName val="Mk Sub Grade"/>
      <sheetName val="BQ_Kantor&amp;Pabrik(beton__"/>
      <sheetName val="BQ_Kantor&amp;Pabrik(beton??"/>
      <sheetName val="cargo"/>
      <sheetName val="Tie Beam GN"/>
      <sheetName val="DASH"/>
      <sheetName val="5.NP"/>
      <sheetName val="7NP"/>
      <sheetName val="6AGREGAT"/>
      <sheetName val="Perhit.Alat"/>
      <sheetName val="Schedule(S-Curve)"/>
      <sheetName val="Penwrn"/>
      <sheetName val="ANTEK2"/>
      <sheetName val="Daftar Material dan alat"/>
      <sheetName val="STOK MAT"/>
      <sheetName val="PkRp"/>
      <sheetName val="BOQ lama"/>
      <sheetName val="Material-mr"/>
      <sheetName val="AN.CIPTA.KARYA"/>
      <sheetName val="S"/>
      <sheetName val="경비2내역"/>
      <sheetName val="Mk Minor"/>
      <sheetName val="crude.SLAB RE-bar"/>
      <sheetName val="UB"/>
      <sheetName val="5-Peralatan"/>
      <sheetName val="div 6a"/>
      <sheetName val="Rekap_1"/>
      <sheetName val="H_Upah1"/>
      <sheetName val="rap_rinci1"/>
      <sheetName val="CAB_21"/>
      <sheetName val="rekap_mekanikal1"/>
      <sheetName val="BEFORE_ALLOCATION1"/>
      <sheetName val="property_Investasi_sd_juni_2021"/>
      <sheetName val="ANALHASA"/>
      <sheetName val="H ALAT"/>
      <sheetName val="SAT"/>
      <sheetName val="REK PEN"/>
      <sheetName val="An. ALAt"/>
      <sheetName val="Grading Tahap 1"/>
      <sheetName val="drainase"/>
      <sheetName val="bekesting m2"/>
      <sheetName val="quari"/>
      <sheetName val="RK"/>
      <sheetName val="PT."/>
      <sheetName val="Huruf"/>
      <sheetName val="anal alat"/>
      <sheetName val="Peralatan (2)"/>
      <sheetName val="Chek List &amp; Qty"/>
      <sheetName val="3-10"/>
      <sheetName val="Qry"/>
      <sheetName val="Cur"/>
      <sheetName val="RAB1"/>
      <sheetName val="valve"/>
      <sheetName val="valve-20k"/>
      <sheetName val="DatabaseSPK"/>
      <sheetName val="tp 45x45 (6)"/>
      <sheetName val="Upah "/>
      <sheetName val="."/>
      <sheetName val="Actual Critical Capacity"/>
      <sheetName val="Actual Draw"/>
      <sheetName val="Actual Servers"/>
      <sheetName val="Daf.Harga-Upah"/>
      <sheetName val="GASATAGG.XLS"/>
      <sheetName val="Basic Price(fix)"/>
      <sheetName val="Assy"/>
      <sheetName val="gia_cong_ta䁣4"/>
      <sheetName val="B15"/>
      <sheetName val="B16"/>
      <sheetName val="B17"/>
      <sheetName val="B4-D3"/>
      <sheetName val="B8"/>
      <sheetName val="bahan_7"/>
      <sheetName val="CORE_DATA"/>
      <sheetName val="Lintel_data"/>
      <sheetName val="core_wall_data"/>
      <sheetName val="PT_Vua"/>
      <sheetName val="DANH_SÁCH"/>
      <sheetName val="Tinh_toan"/>
      <sheetName val="Window_Door_schedule"/>
      <sheetName val="Bang_gia_cuoc"/>
      <sheetName val="Bu_nhien_lieu"/>
      <sheetName val="tong_du_toan"/>
      <sheetName val="Thép_ga_TNM_0108"/>
      <sheetName val="PHẦN KIẾN TRÚC"/>
      <sheetName val="Bang khoi luong"/>
      <sheetName val="DGKL BTCT TAI CHO"/>
      <sheetName val="개산공사비"/>
      <sheetName val="TinhToan"/>
      <sheetName val="PIPE-HOT"/>
      <sheetName val="BRAVO"/>
      <sheetName val="TEN CONG TRINH"/>
      <sheetName val="THONG SO KICH THUOC"/>
      <sheetName val="gia vt"/>
      <sheetName val="1.BILL MOI THAU CAN THUONG"/>
      <sheetName val="CT -THVLNC"/>
      <sheetName val="NKchung-T8"/>
      <sheetName val="NKchung-T10"/>
      <sheetName val="Para"/>
      <sheetName val="BAOCHE A"/>
      <sheetName val="SCOPE OF WORK"/>
      <sheetName val="Duc_bk"/>
      <sheetName val="D"/>
      <sheetName val="Exe Sum"/>
      <sheetName val="CPK"/>
      <sheetName val="PTdam"/>
      <sheetName val="Piano Montaggio PO-02 bozza2"/>
      <sheetName val="Mau 02"/>
      <sheetName val="BGIA"/>
      <sheetName val="MDCMEN"/>
      <sheetName val="Bang tong hop detail"/>
      <sheetName val="P"/>
      <sheetName val="Bieu TH"/>
      <sheetName val="Gia VLNCMTC"/>
      <sheetName val="Thoat nuoc"/>
      <sheetName val="tonghop"/>
      <sheetName val="Buy vs. Lease Car"/>
      <sheetName val="전기"/>
      <sheetName val="대비"/>
      <sheetName val=" 견적서"/>
      <sheetName val="[BQ_x0008_TIM_x0014_HR1_x0000_xlsÿAT_Ü6_x0000_"/>
      <sheetName val="공통부대비"/>
      <sheetName val="KHOAN DẪN"/>
      <sheetName val="부산제일극장"/>
      <sheetName val="기성내역"/>
      <sheetName val="tu"/>
      <sheetName val="VE Estimate"/>
      <sheetName val="banggia1"/>
      <sheetName val="KUNGDEVI"/>
      <sheetName val="Building T1,2,3,4,5 (2)"/>
      <sheetName val="SiteWorks"/>
      <sheetName val="Bang gia NC "/>
      <sheetName val="HS_957"/>
      <sheetName val="[BQ_x0008_TIM_x0014_HR1"/>
      <sheetName val="갑지(추정)"/>
      <sheetName val="VL-T8.12"/>
      <sheetName val="WORKSHOP"/>
      <sheetName val="입찰내역 발주처 양식"/>
      <sheetName val="MBW"/>
      <sheetName val="Sum_sanitary ware"/>
      <sheetName val="summary_ceiling_wall_floor_1_"/>
      <sheetName val="ThongSo"/>
      <sheetName val="Chenh lech ca may"/>
      <sheetName val="TLg CN&amp;Laixe"/>
      <sheetName val="TLg CN&amp;Laixe (2)"/>
      <sheetName val="TLg Laitau"/>
      <sheetName val="TLg Laitau (2)"/>
      <sheetName val="Bù giá CM"/>
      <sheetName val="rekap_rap14"/>
      <sheetName val="AN_BONGKARAN14"/>
      <sheetName val="AN_kusen14"/>
      <sheetName val="AN_beton14"/>
      <sheetName val="upah_bahan14"/>
      <sheetName val="RAB_BONGKARAN14"/>
      <sheetName val="bq_tam-penghub14"/>
      <sheetName val="RAB_AR&amp;STR14"/>
      <sheetName val="RAB_M&amp;E14"/>
      <sheetName val="RAB_AR_STR13"/>
      <sheetName val="Lat_gach_san_nha14"/>
      <sheetName val="01_THGTTT12"/>
      <sheetName val="HD_1512212"/>
      <sheetName val="GT_Bieu_hanh_lang12"/>
      <sheetName val="COMMON_AREA12"/>
      <sheetName val="CV_CHAO_GIA_212"/>
      <sheetName val="Goc_CC12"/>
      <sheetName val="MA_NS11"/>
      <sheetName val="Bill_No_6_Koord_&amp;_Attendance10"/>
      <sheetName val="BQ_Kantor&amp;Pabrik(beton)10"/>
      <sheetName val="AnalisaSIPIL_RIIL10"/>
      <sheetName val="Isolasi_Luar_Dalam10"/>
      <sheetName val="Isolasi_Luar10"/>
      <sheetName val="analis_azaa10"/>
      <sheetName val="Analisa_ARS10"/>
      <sheetName val="01A-_RAB10"/>
      <sheetName val="rekap_c10"/>
      <sheetName val="HRG_BHN10"/>
      <sheetName val="Urai__Resap_pengikat10"/>
      <sheetName val="H_Satuan10"/>
      <sheetName val="Sàn_T110"/>
      <sheetName val="Lỗ_thông_gió10"/>
      <sheetName val="Chi_tiet10"/>
      <sheetName val="Danh_mục10"/>
      <sheetName val="Chiet_tinh_dz3510"/>
      <sheetName val="B1_1Giatri_theo_HD10"/>
      <sheetName val="TONG_HOP_STK_NHA_CUNG_CAP10"/>
      <sheetName val="Tổng_Hợp_giá_trị_theo_tháng9"/>
      <sheetName val="SS_Coc_Khoan_Nhoi9"/>
      <sheetName val="04_-_XUONG_DET_B9"/>
      <sheetName val="Data_(2)9"/>
      <sheetName val="KTXD-TQT,_PS9"/>
      <sheetName val="TH_SKL9"/>
      <sheetName val="gia_cong_tac8"/>
      <sheetName val="General_Schedule8"/>
      <sheetName val="DIEN_GIAI_KLCV_NHA_LAP_RAP8"/>
      <sheetName val="KL_THEP_NHA_LAP_RAP8"/>
      <sheetName val="Du_tru_CP-Bieu_018"/>
      <sheetName val="Luong_khoan_BĐH8"/>
      <sheetName val="NHAP_SL8"/>
      <sheetName val="GIÁ_VẬT_TƯ8"/>
      <sheetName val="Data_018"/>
      <sheetName val="Data_Phat8"/>
      <sheetName val="Eq__Mobilization8"/>
      <sheetName val="Div26_-_Elect8"/>
      <sheetName val="MTO_REV_2(ARMOR)8"/>
      <sheetName val="Đơn_Giá_7"/>
      <sheetName val="2_HĐ_MÁY_+_NHÂN_LỰC7"/>
      <sheetName val="CAP_NHAT_GIA_VL7"/>
      <sheetName val="HẠNG_MỤC7"/>
      <sheetName val="GIÁM_SÁT7"/>
      <sheetName val="Dinh_muc_CP_KTCB_khac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Thiet_Bi7"/>
      <sheetName val="Phan_tich7"/>
      <sheetName val="TH_Vat_tu7"/>
      <sheetName val="TH_Kinh_phi7"/>
      <sheetName val="TH_MTC7"/>
      <sheetName val="TH_N_Cong7"/>
      <sheetName val="KL_chi_tiet7"/>
      <sheetName val="KL_tong_hop7"/>
      <sheetName val="D_&amp;_W_sizes10"/>
      <sheetName val="Cover_Daf-210"/>
      <sheetName val="Analisa_HS10"/>
      <sheetName val="mat-me_pipa10"/>
      <sheetName val="Currency_Rate10"/>
      <sheetName val="B___Norelec10"/>
      <sheetName val="Rekap_Direct_Cost10"/>
      <sheetName val="Bill_No_6_Koord___Attendance10"/>
      <sheetName val="Cac_HS_hieu_chinh9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ARGA_MATERIAL9"/>
      <sheetName val="BQ_ARS9"/>
      <sheetName val="DETAIL_RAP9"/>
      <sheetName val="BQ_PENGURANGAN_SALURAN9"/>
      <sheetName val="Week9-Feb____9"/>
      <sheetName val="D_HARGA9"/>
      <sheetName val="Analisa_Harga9"/>
      <sheetName val="Analisa_Gabungan9"/>
      <sheetName val="bahan_8"/>
      <sheetName val="Pln_Pdt8"/>
      <sheetName val="Steel_Pipe8"/>
      <sheetName val="External_PVC,_PPR,_HDPE8"/>
      <sheetName val="Internal_PVC,_PPR,_HDPE8"/>
      <sheetName val="GI_Sheet8"/>
      <sheetName val="BQ_(by_owner)8"/>
      <sheetName val="rab_me_(fisik)8"/>
      <sheetName val="rab_me_(by_owner)_8"/>
      <sheetName val="Form_I8"/>
      <sheetName val="Cover_Daf_28"/>
      <sheetName val="B1form_(2)8"/>
      <sheetName val="2_28"/>
      <sheetName val="Analisa_Upah_&amp;_Bahan_Plum8"/>
      <sheetName val="Analisa_&amp;_Upah8"/>
      <sheetName val="AT_28"/>
      <sheetName val="HB_8"/>
      <sheetName val="ANAL_BOW8"/>
      <sheetName val="Project_Data8"/>
      <sheetName val="MEP_SUM7"/>
      <sheetName val="TINH_GIA_-_SAN_XUAT_Vertico7"/>
      <sheetName val="05__Data_Cash_Flow7"/>
      <sheetName val="MTO_REV_2_ARMOR_7"/>
      <sheetName val="NSA_fr_Revit7"/>
      <sheetName val="Thông_tin_ban_đầu7"/>
      <sheetName val="Chiet_tinh_dz226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Sàn_tầng_01_(_old_)6"/>
      <sheetName val="B4-C_A,C_B,C1,_C1-A5"/>
      <sheetName val="B6-D2_to_D2C_5"/>
      <sheetName val="B19-Beach_Club5"/>
      <sheetName val="3_1_16"/>
      <sheetName val="3_1_46"/>
      <sheetName val="2_5_16"/>
      <sheetName val="4_1_16"/>
      <sheetName val="4_3_26"/>
      <sheetName val="2_3_36"/>
      <sheetName val="5_3_16"/>
      <sheetName val="2_4_36"/>
      <sheetName val="CU_Bơm_Van6"/>
      <sheetName val="NHAT_KY_HO_SO_THANH_TOAN6"/>
      <sheetName val="1_GTTT_VAT_TU6"/>
      <sheetName val="2_GTKL_vattu6"/>
      <sheetName val="3_THKL_vat_tu6"/>
      <sheetName val="4_KLVT6"/>
      <sheetName val="Tinh_tole_ngay_6"/>
      <sheetName val="6_TUHĐ6"/>
      <sheetName val="TONG_HOP_VL-NC6"/>
      <sheetName val="TONGKE3p_6"/>
      <sheetName val="TH_VL,_NC,_DDHT_Thanhphuoc6"/>
      <sheetName val="GOC-KO_IN6"/>
      <sheetName val="MTO_REV_05"/>
      <sheetName val="MAIN_GATE_HOUSE5"/>
      <sheetName val="Piling_work5"/>
      <sheetName val="Steel_work5"/>
      <sheetName val="Finishing_work5"/>
      <sheetName val="External_work5"/>
      <sheetName val="Budget_control_Rev6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ai_trong5"/>
      <sheetName val="KT(C-C)_DAT5"/>
      <sheetName val="Bang_tt_mot_so_chi_tiet5"/>
      <sheetName val="LCR_BOQ_TENDER5"/>
      <sheetName val="Daftar_Upah5"/>
      <sheetName val="Rekap_Prelim5"/>
      <sheetName val="perkerasan_rigid5"/>
      <sheetName val="Analis_harga5"/>
      <sheetName val="Unit_Rate5"/>
      <sheetName val="Fire_Fighting5"/>
      <sheetName val="Item_Kompensasi5"/>
      <sheetName val="NP_(4)5"/>
      <sheetName val="Bore_Pile5"/>
      <sheetName val="taking_of5"/>
      <sheetName val="SUM_PROG_ACT5"/>
      <sheetName val="KURVA_S_PLAN5"/>
      <sheetName val="KURVA_S_ACT5"/>
      <sheetName val="M1_PROGRES_5"/>
      <sheetName val="M1_KURVA_S5"/>
      <sheetName val="M2_KURVA_S5"/>
      <sheetName val="M3_KURVA_S5"/>
      <sheetName val="M4_KURVA_S5"/>
      <sheetName val="M5_KURVA_S5"/>
      <sheetName val="M6_KURVA_S5"/>
      <sheetName val="M7_KURVA_S5"/>
      <sheetName val="M8_KURVA_S5"/>
      <sheetName val="M9_KURVA_S5"/>
      <sheetName val="KL_THÉP_MÓNG,DẦM,_SÀN,_CỘT_B25"/>
      <sheetName val="THKLTT_THÉP_B25"/>
      <sheetName val="Detail_RAM_DỐC_B1-L15"/>
      <sheetName val="PL_Dieu_chinh5"/>
      <sheetName val="KLHT-02_15"/>
      <sheetName val="KLT_MONG,CỔ_CỘT5"/>
      <sheetName val="KLT_SAN_ZONE2,35"/>
      <sheetName val="KLT_NEN5"/>
      <sheetName val="KLT_COT5"/>
      <sheetName val="KLT_DAM5"/>
      <sheetName val="T_LANH_TO5"/>
      <sheetName val="THANG_+LANH_TO5"/>
      <sheetName val="BE_NƯƠC5"/>
      <sheetName val="Doi_so5"/>
      <sheetName val="CT_ĐẤT5"/>
      <sheetName val="CT_BE_TONG5"/>
      <sheetName val="CT_VAN_KHUON5"/>
      <sheetName val="CT_KHAC5"/>
      <sheetName val="CV_PHAT5"/>
      <sheetName val="TH-VT_CĐT_cấp5"/>
      <sheetName val="DG-VT_nhập_CT5"/>
      <sheetName val="Nhat_ky_TT5"/>
      <sheetName val="D_muc_KL5"/>
      <sheetName val="D_muc_checklist5"/>
      <sheetName val="THKL_B35"/>
      <sheetName val="Báo_cháy_B45"/>
      <sheetName val="D_muc_checklist_(2)5"/>
      <sheetName val="2_TH_Giá_Trị5"/>
      <sheetName val="Lập_là5"/>
      <sheetName val="Xây_thang_bộ,_tam_cấp5"/>
      <sheetName val="DATA_CUA_A35"/>
      <sheetName val="DATA_LANH_TO_A35"/>
      <sheetName val="Trat_trong5"/>
      <sheetName val="Trat_ngoài5"/>
      <sheetName val="Cán_nền5"/>
      <sheetName val="Sơn_trong5"/>
      <sheetName val="Sơn_ngoài5"/>
      <sheetName val="Chống_thấm_A3575"/>
      <sheetName val="Bê_Tông_bù_mái5"/>
      <sheetName val="Trần_thạch_cao_A35"/>
      <sheetName val="CỦA_NHOM_KINH_A35"/>
      <sheetName val="ĐCKL_THÉP5"/>
      <sheetName val="THVL_CĐT_CẤP5"/>
      <sheetName val="4_TK_CẨU_THÙNG5"/>
      <sheetName val="worker_camp5"/>
      <sheetName val="1-_Prelim5"/>
      <sheetName val="2-Doors_&amp;_Windows5"/>
      <sheetName val="3-Finishing_works,_CM15"/>
      <sheetName val="4-Finishing_works,_CM25"/>
      <sheetName val="5-_Miscellaneous_works5"/>
      <sheetName val="Dien_thong_tin5"/>
      <sheetName val="BB_Tham_dinh5"/>
      <sheetName val="Khau_tru-015"/>
      <sheetName val="Khau_tru-025"/>
      <sheetName val="Khau_tru-035"/>
      <sheetName val="tính_tole5"/>
      <sheetName val="Công_thức_ống_gió5"/>
      <sheetName val="NKHSTT_TVQL5"/>
      <sheetName val="2_TH-GTrị5"/>
      <sheetName val="5_TH-ĐHTG5"/>
      <sheetName val="1_R18_BF5"/>
      <sheetName val="1__Bìa_5"/>
      <sheetName val="2_Mucluc_5"/>
      <sheetName val="3_NTGD5"/>
      <sheetName val="DS_(2)5"/>
      <sheetName val="02A_ĐNTT_HĐ5"/>
      <sheetName val="03A_DGKL_HĐ5"/>
      <sheetName val="ĐỀ_NGHỊ_TT_TIẾN_DUNG5"/>
      <sheetName val="TT_TIẾN_DUNG5"/>
      <sheetName val="ĐỀ_NGHỊ_TT_ANH_DU5"/>
      <sheetName val="TT_ANH_DU5"/>
      <sheetName val="XE_VẬN_CHUYỂN_TIẾN_DUNG_+_A_DU5"/>
      <sheetName val="Máy_đào_Tiến_Dung5"/>
      <sheetName val="ĐỀ_NGHỊ_TT_ANH_DU_(Lần_2)5"/>
      <sheetName val="TT_ANH_DU_(Lần_2)5"/>
      <sheetName val="Xe_vận_chuyển_anh_Du_tiếp5"/>
      <sheetName val="PLHĐ_015"/>
      <sheetName val="TÍNH_TOÁN_KHỐI_LƯỢNG_P65"/>
      <sheetName val="hỢP_ĐỒNG5"/>
      <sheetName val="NK_HSTT5"/>
      <sheetName val="BB_thẩm_định5"/>
      <sheetName val="đọc_số5"/>
      <sheetName val="Khấu_trừ-035"/>
      <sheetName val="Dự_trù_thanh_toán5"/>
      <sheetName val="Chi_tiết_dự_trù5"/>
      <sheetName val="Tổng_hợp_kl_dự_kiến_tháng_10_5"/>
      <sheetName val="Bảng_thống_kê_(2)5"/>
      <sheetName val="DGKL_TT4-10(1-7)5"/>
      <sheetName val="DGKL_TT4-10(8-13)5"/>
      <sheetName val="DGKL_TT4-11(1-6)5"/>
      <sheetName val="DGKL_TT4-11(7-12)5"/>
      <sheetName val="thep_TT4-10(1-7)5"/>
      <sheetName val="thep_TT4-11(1-6)5"/>
      <sheetName val="thep_TT4-10(8-13)5"/>
      <sheetName val="thep_TT4-11(7-12)_5"/>
      <sheetName val="ĐƠN_TRỌNG5"/>
      <sheetName val="gọi_thép5"/>
      <sheetName val="THEP_MONG_+VACH_HO_PIT5"/>
      <sheetName val="THEP_SAN5"/>
      <sheetName val="THEP_MONG_CAU_THAP5"/>
      <sheetName val="Bill_1-_Prelim5"/>
      <sheetName val="DT_TH5"/>
      <sheetName val="Bill_01-Prelims(ham)5"/>
      <sheetName val="Bill_05_-_Prelims_(than)5"/>
      <sheetName val="_Bill_02_-_BPTC5"/>
      <sheetName val="Bill_03-Basement5"/>
      <sheetName val="Bill_04_-_MEP5"/>
      <sheetName val="Bill_06_-_ketcauthan5"/>
      <sheetName val="Bill_07_-_chong_tham5"/>
      <sheetName val="Bill_08_-_Xay_tho5"/>
      <sheetName val="Bill_09_-_HT_tho5"/>
      <sheetName val="Bill_10-Ngoai_troi5"/>
      <sheetName val="Bill_11_-_Other5"/>
      <sheetName val="DT_rút_gọn5"/>
      <sheetName val="Danh_sach_VT5"/>
      <sheetName val="Định_mức5"/>
      <sheetName val="TH_NC5"/>
      <sheetName val="1__VT_chính5"/>
      <sheetName val="2__VT_phụ5"/>
      <sheetName val="3__Thầu_phụ5"/>
      <sheetName val="4__Nhân_công5"/>
      <sheetName val="4a_NS_NC5"/>
      <sheetName val="5_Thiết_bị_thi_công5"/>
      <sheetName val="6_Chi_phí_khác5"/>
      <sheetName val="Dàn_giáo_bao_che5"/>
      <sheetName val="Cofa_dầm,_sàn,_cột,_vách5"/>
      <sheetName val="NT(VAI_DIA)5"/>
      <sheetName val="NT(TUOI_NHUA)_5"/>
      <sheetName val="NT(THAM_BTN)5"/>
      <sheetName val="CT_PhatQuang_(N76-ĐG)TT5"/>
      <sheetName val="CĐ_hiện_trạng_(N76-ĐG_PT)5"/>
      <sheetName val="CT_đào_khuôn_(N76-ĐG)PT5"/>
      <sheetName val="CĐ_ĐÀO_(N76-ĐG_PT)5"/>
      <sheetName val="Đắp_cát_K95-L2__(ĐNP)5"/>
      <sheetName val="c_độ_đỉnh_k95)__(ĐNP)5"/>
      <sheetName val="CT_Đắp_cát_K98_L2_(ĐNP)5"/>
      <sheetName val="c_độ_đỉnh_k98_L1_(ĐNP)5"/>
      <sheetName val="Vải_địa__(ĐNP)5"/>
      <sheetName val="cpdd_II__(ĐNP)_(L2)5"/>
      <sheetName val="c_độ_cpdd_II_(ĐNP)5"/>
      <sheetName val="cpdd_I_(L1)_(ĐNP)5"/>
      <sheetName val="c_độ_cpdd_I_(1-14)_(ĐNP)5"/>
      <sheetName val="tưới_nhựa_(ĐNP)5"/>
      <sheetName val="BTN_h_trung_(ĐNP)5"/>
      <sheetName val="Div_C5"/>
      <sheetName val="Contractor_letter5"/>
      <sheetName val="Final_Summary5"/>
      <sheetName val="Main_Summary5"/>
      <sheetName val="Bill_1_Preliminaries5"/>
      <sheetName val="Bill_2_PS&amp;PC_Sums5"/>
      <sheetName val="Bill_3_Summary5"/>
      <sheetName val="Div_E5"/>
      <sheetName val="Div__15"/>
      <sheetName val="Div_25"/>
      <sheetName val="Div_35"/>
      <sheetName val="Div_H5"/>
      <sheetName val="Div_J5"/>
      <sheetName val="Div_45"/>
      <sheetName val="Div_55"/>
      <sheetName val="Div_65"/>
      <sheetName val="Div_75"/>
      <sheetName val="Div_85"/>
      <sheetName val="VO_Summary5"/>
      <sheetName val="Div_R5"/>
      <sheetName val="DIV_W(_Not_Print)5"/>
      <sheetName val="6_External_works-R185"/>
      <sheetName val="Tổng_hợp5"/>
      <sheetName val="Tòa_R15"/>
      <sheetName val="Tòa_R25"/>
      <sheetName val="Tòa_R35"/>
      <sheetName val="Tòa_R45"/>
      <sheetName val="Tòa_R55"/>
      <sheetName val="Tòa_R65"/>
      <sheetName val="items_left4"/>
      <sheetName val="May_TC4"/>
      <sheetName val="Nhan_cong4"/>
      <sheetName val="Vat_tu4"/>
      <sheetName val="Bang_KL4"/>
      <sheetName val="DM_ChiPhi4"/>
      <sheetName val="Phan_tho4"/>
      <sheetName val="1_DATE4"/>
      <sheetName val="Du_toan4"/>
      <sheetName val="Nuoc_kho_lanh4"/>
      <sheetName val="BB_lay_mau4"/>
      <sheetName val="Thuc_thanh4"/>
      <sheetName val="KL_Chi_tiết4"/>
      <sheetName val="INPUT_DATA_HERE5"/>
      <sheetName val="COST_SUM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oi_thau4"/>
      <sheetName val="Bill_2_BoQ__(2)4"/>
      <sheetName val="Bảng_TH_PK4"/>
      <sheetName val="Chi_tiết4"/>
      <sheetName val="I_14"/>
      <sheetName val="I_24"/>
      <sheetName val="I_34"/>
      <sheetName val="I_44"/>
      <sheetName val="I_54"/>
      <sheetName val="Annex_B4"/>
      <sheetName val="HARGA_ALAT4"/>
      <sheetName val="KL_san_lap4"/>
      <sheetName val="6PILE__(돌출)4"/>
      <sheetName val="Danh_mục_VT3"/>
      <sheetName val="Data_Validation4"/>
      <sheetName val="MA_K_HANG3"/>
      <sheetName val="Pasir_Panjang_100J3"/>
      <sheetName val="Phan_tich_DG3"/>
      <sheetName val="THKP_coc3"/>
      <sheetName val="Bang_PTVT3"/>
      <sheetName val="04__TheoDoiChiPhiB3"/>
      <sheetName val="6_TVBH3"/>
      <sheetName val="Kolom_UT3"/>
      <sheetName val="TH_May_TC3"/>
      <sheetName val="KLDT_DIEN3"/>
      <sheetName val="PTVT_DIEN3"/>
      <sheetName val="Thong_ke_thiet_bi3"/>
      <sheetName val="Chenh_lech_vat_tu3"/>
      <sheetName val="TONG_HOP_HM3"/>
      <sheetName val="NHA_XUONG3"/>
      <sheetName val="Elemental_Breakdown+20%3"/>
      <sheetName val="Cash_Flow2"/>
      <sheetName val="CP_Khac_cuoc_VC2"/>
      <sheetName val="TH_thiet_bi2"/>
      <sheetName val="List_tình_trạng2"/>
      <sheetName val="THEP_TAM3"/>
      <sheetName val="THEP_HÌNH3"/>
      <sheetName val="THEP_HINH3"/>
      <sheetName val="XA_GO3"/>
      <sheetName val="BANG_TRA3"/>
      <sheetName val="_3"/>
      <sheetName val="Vat_lieu_Canh2"/>
      <sheetName val="Vat_Lieu_HD2"/>
      <sheetName val="UNIT_PRICE_LIST1"/>
      <sheetName val="04_PLUMBING1"/>
      <sheetName val="Div_7_21"/>
      <sheetName val="F_ALARM1"/>
      <sheetName val="Form_A1"/>
      <sheetName val="Perm__Test1"/>
      <sheetName val="Analisa_ME1"/>
      <sheetName val="EI_(3-)1"/>
      <sheetName val="REKAP_WIL1"/>
      <sheetName val="Hrg_Dasar1"/>
      <sheetName val="ocean_voyage1"/>
      <sheetName val="DAF_ALAT1"/>
      <sheetName val="2_2_띠장의_설계1"/>
      <sheetName val="AN_Tdr1"/>
      <sheetName val="analis_standar(20m)1"/>
      <sheetName val="ANAL_BETON1"/>
      <sheetName val="iTEM_hARSAT1"/>
      <sheetName val="Cash_Flow_bulanan1"/>
      <sheetName val="Loan_Schedules1"/>
      <sheetName val="M_Pekerjaan1"/>
      <sheetName val="NP_(2)1"/>
      <sheetName val="1_1_1（土建6#楼）1"/>
      <sheetName val="HD_THI_CONG_20201"/>
      <sheetName val="CORE_DATA1"/>
      <sheetName val="Lintel_data1"/>
      <sheetName val="core_wall_data1"/>
      <sheetName val="¥_1"/>
      <sheetName val="DANH_SÁCH1"/>
      <sheetName val="Window_Door_schedule1"/>
      <sheetName val="PT_Vua1"/>
      <sheetName val="Bang_gia_cuoc1"/>
      <sheetName val="Bu_nhien_lieu1"/>
      <sheetName val="tong_du_toan1"/>
      <sheetName val="Tinh_toan1"/>
      <sheetName val="Joinery_works"/>
      <sheetName val="  "/>
      <sheetName val="Thép_ga_TNM_01081"/>
      <sheetName val="Bill_rekap"/>
      <sheetName val="Bill_of_Qty"/>
      <sheetName val="gia_vt"/>
      <sheetName val="1_BILL_MOI_THAU_CAN_THUONG"/>
      <sheetName val="THONG_SO"/>
      <sheetName val="Đơn_giá_chi_tiết_TN_39"/>
      <sheetName val="rab_lt_2_bo"/>
      <sheetName val="DGKL_BTCT_TAI_CHO"/>
      <sheetName val="mã_"/>
      <sheetName val="Móng,_nền_"/>
      <sheetName val="__"/>
      <sheetName val="Ｎｏ_13"/>
      <sheetName val="Bang_khoi_luong"/>
      <sheetName val="PHẦN_KIẾN_TRÚC"/>
      <sheetName val="Exe_Sum"/>
      <sheetName val="Object"/>
      <sheetName val="THKP"/>
      <sheetName val="SRC-B3U2"/>
      <sheetName val="bang tien luong"/>
      <sheetName val="음료실행"/>
      <sheetName val="BAttendance2"/>
      <sheetName val="BAttendance3"/>
      <sheetName val="BA-_Norelec2"/>
      <sheetName val="BAttendance4"/>
      <sheetName val="BA-_Norelec3"/>
      <sheetName val="BAttendance5"/>
      <sheetName val="BAttendance6"/>
      <sheetName val="BAttendance7"/>
      <sheetName val="BA-_Norelec6"/>
      <sheetName val="BAttendance8"/>
      <sheetName val="BA-_Norelec7"/>
      <sheetName val="BAttendance9"/>
      <sheetName val="BA-_Norelec8"/>
      <sheetName val="B.2 - Tinh CPVC"/>
      <sheetName val="DL danh sách"/>
      <sheetName val="TVLIEU"/>
      <sheetName val="A.KL CHI TIET-MT"/>
      <sheetName val="B.KL CHI TIET-BS"/>
      <sheetName val="Hệ số"/>
      <sheetName val="Động cơ"/>
      <sheetName val="8521"/>
      <sheetName val="02. PHAN TICH"/>
      <sheetName val="03. NGAN SACH"/>
      <sheetName val="CFS3"/>
      <sheetName val="110 cs EW"/>
      <sheetName val="Tổng kê"/>
      <sheetName val="Huong dan"/>
      <sheetName val="9-1차이내역"/>
      <sheetName val="Tong_hop"/>
      <sheetName val="Bảng dung trọng"/>
      <sheetName val="NVL"/>
      <sheetName val="Tax T3+chi phi dot 2"/>
      <sheetName val="POST"/>
      <sheetName val="analisa print"/>
      <sheetName val="Prosentase"/>
      <sheetName val="ALAMAT"/>
      <sheetName val="own"/>
      <sheetName val="sheet 2"/>
      <sheetName val="lamp. 12"/>
      <sheetName val="H_S_BAHAN"/>
      <sheetName val="Basic Price 1"/>
      <sheetName val="analisa A.Berat"/>
      <sheetName val="DIV-8"/>
      <sheetName val="RAB KapukII"/>
      <sheetName val="BAU"/>
      <sheetName val="HRG BH"/>
      <sheetName val="prodalt"/>
      <sheetName val="har.sat.S"/>
      <sheetName val="AN.SEDANG"/>
      <sheetName val="D.K H"/>
      <sheetName val="ahas-ins"/>
      <sheetName val=" _x0008__x000f_ _x0010__x0013_"/>
      <sheetName val="[BQ_x0008_TIM_x0014_HR1xlsÿAT_Ü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E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/>
      <sheetData sheetId="396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 refreshError="1"/>
      <sheetData sheetId="4895" refreshError="1"/>
      <sheetData sheetId="4896" refreshError="1"/>
      <sheetData sheetId="4897"/>
      <sheetData sheetId="4898"/>
      <sheetData sheetId="4899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/>
      <sheetData sheetId="5068"/>
      <sheetData sheetId="5069"/>
      <sheetData sheetId="5070"/>
      <sheetData sheetId="5071"/>
      <sheetData sheetId="5072"/>
      <sheetData sheetId="5073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RT"/>
      <sheetName val="ESCON"/>
      <sheetName val="SCOPE"/>
      <sheetName val="MAKER"/>
      <sheetName val="BQ"/>
      <sheetName val="PROFIT"/>
      <sheetName val="SUM-PRO"/>
      <sheetName val="SEX"/>
      <sheetName val="HVAC"/>
      <sheetName val="DBP-0200"/>
      <sheetName val="spect"/>
      <sheetName val="[BQ-FORM.xl턐ワ_x0000__x0000__x0000_"/>
      <sheetName val="[BQ-FORM.xl_x0006__x0000_۸ݼ࢈"/>
      <sheetName val="RAB AR&amp;STR"/>
      <sheetName val="B - Norelec"/>
      <sheetName val="[BQ-FORM.xl턐ワ???"/>
      <sheetName val="[BQ-FORM.xl_x0006_?۸ݼ࢈"/>
      <sheetName val="_BQ-FORM.xl턐ワ"/>
      <sheetName val="_BQ-FORM.xl_x0006_"/>
      <sheetName val="I-KAMAR"/>
      <sheetName val="AC"/>
      <sheetName val="[BQ-FORM_xl턐ワ"/>
      <sheetName val="[BQ-FORM_xl۸ݼ࢈"/>
      <sheetName val="RAB_AR&amp;STR"/>
      <sheetName val="B_-_Norelec"/>
      <sheetName val="[BQ-FORM_xl턐ワ???"/>
      <sheetName val="[BQ-FORM_xl?۸ݼ࢈"/>
      <sheetName val="_BQ-FORM_xl턐ワ"/>
      <sheetName val="_BQ-FORM_xl"/>
      <sheetName val="hardas"/>
      <sheetName val="DSBDY"/>
      <sheetName val="analisa"/>
      <sheetName val="_BQ-FORM.xl턐ワ___"/>
      <sheetName val="_BQ-FORM.xl_x0006__۸ݼ࢈"/>
      <sheetName val="[BQ-FORM.xl턐ワ_x005f_x0000__x005f_x0000__x00"/>
      <sheetName val="[BQ-FORM.xl_x005f_x0006__x005f_x0000_۸ݼ࢈"/>
      <sheetName val="[BQ-FORM.xl??_x0000__x0000__x0000_"/>
      <sheetName val="[BQ-FORM.xl_x0006__x0000_???"/>
      <sheetName val="[BQ-FORM.xl?????"/>
      <sheetName val="[BQ-FORM.xl_x0006_????"/>
      <sheetName val="_BQ-FORM.xl??"/>
      <sheetName val="-FORM.xl??_x005f_x0000__x005f_x0000__x005f_x0000_"/>
      <sheetName val="[BQ-FORM.xl_x005f_x0006__x005f_x0000_???"/>
      <sheetName val="_BQ-FORM.xl턐ワ_x005f_x0000__x005f_x0000__x00"/>
      <sheetName val="_BQ-FORM.xl_x005f_x0006__x005f_x0000_۸ݼ࢈"/>
      <sheetName val="_BQ-FORM.xl_x005f_x0006__۸ݼ࢈"/>
      <sheetName val="_BQ-FORM.xl_x005f_x0006_"/>
      <sheetName val="Cover Daf-2"/>
      <sheetName val="BoQ"/>
      <sheetName val="OP. ALAT"/>
      <sheetName val="OP. PERJAM"/>
      <sheetName val="B. PERSONIL"/>
      <sheetName val="KAN. LOKAL"/>
      <sheetName val="Perm. Test"/>
      <sheetName val="[BQ-FORM.xl턐ワ_x0000_ҡ"/>
      <sheetName val="[BQ-FORM.xl_x0006__x0000__x0000__x0000__x0000_"/>
      <sheetName val="JAD-PEL"/>
      <sheetName val="Estimate"/>
      <sheetName val="[BQ-FORM.xl_x005f_x0006_?۸ݼ࢈"/>
      <sheetName val="Pipe"/>
      <sheetName val="_BQ-FORM_xl۸ݼ࢈"/>
      <sheetName val="_BQ-FORM_xl턐ワ___"/>
      <sheetName val="_BQ-FORM_xl_۸ݼ࢈"/>
      <sheetName val="[BQ-FORM.xl턐ワ_x0000_帐ᾚ"/>
      <sheetName val="[BQ-FORM.xl_x0006__x0000_Ổ_x0000__x0000_"/>
      <sheetName val="_BQ-FORM.xl??___"/>
      <sheetName val="_BQ-FORM.xl_x0006__???"/>
      <sheetName val="_BQ-FORM.xl??_x005f_x0000__x005f_x0000__x00"/>
      <sheetName val="_BQ-FORM.xl_x005f_x0006__x005f_x0000_???"/>
      <sheetName val="[BQ-FORM_xl??"/>
      <sheetName val="[BQ-FORM_xl???"/>
      <sheetName val="[BQ-FORM_xl?????"/>
      <sheetName val="[BQ-FORM_xl????"/>
      <sheetName val="_BQ-FORM_xl??"/>
      <sheetName val="A"/>
      <sheetName val="str-Rab"/>
      <sheetName val="Rekapitulasi"/>
      <sheetName val="_BQ-FORM.xl_x005f_x0006__???"/>
      <sheetName val="_BQ-FORM_xl???"/>
      <sheetName val="_BQ-FORM_xl??___"/>
      <sheetName val="_BQ-FORM_xl_???"/>
      <sheetName val="[BQ-FORM.xl??_x005f_x0000__x005f_x0000__x00"/>
      <sheetName val="[BQ-FORM.xl_x005f_x0006_????"/>
      <sheetName val="[BQ-FORM.xl턐ワ?帐ᾚ"/>
      <sheetName val="[BQ-FORM.xl_x0006_?Ổ??"/>
      <sheetName val="_BQ-FORM.xl__"/>
      <sheetName val="_BQ-FORM.xl_____"/>
      <sheetName val="_BQ-FORM.xl_x0006_____"/>
      <sheetName val="-FORM.xl___x005f_x0000__x005f_x0000__x005f_x0000_"/>
      <sheetName val="_BQ-FORM.xl_x005f_x0006__x005f_x0000____"/>
      <sheetName val="Cash Flow bulanan"/>
      <sheetName val="[BQ-FORM.xl_x0006__x0000_?_x0000__x0000_"/>
      <sheetName val="[BQ-FORM.xl턐ワ_x005f_x005f_x005f_x0000__x005"/>
      <sheetName val="[BQ-FORM.xl_x005f_x005f_x005f_x0006__x005f_x005f_"/>
      <sheetName val="-FORM.xl??_x005f_x005f_x005f_x0000__x005f_x005f_x"/>
      <sheetName val="_BQ-FORM.xl턐ワ_x005f_x005f_x005f_x0000__x005"/>
      <sheetName val="_BQ-FORM.xl_x005f_x005f_x005f_x0006__x005f_x005f_"/>
      <sheetName val="_BQ-FORM.xl_x005f_x005f_x005f_x0006__۸ݼ࢈"/>
      <sheetName val="_BQ-FORM.xl_x005f_x005f_x005f_x0006_"/>
      <sheetName val="[BQ-FORM.xl턐ワ_x005f_x0000_ҡ"/>
      <sheetName val="[BQ-FORM.xl_x005f_x0006__x005f_x0000__x0000"/>
      <sheetName val="[BQ-FORM.xl_x005f_x005f_x005f_x0006_?۸ݼ࢈"/>
      <sheetName val="[BQ-FORM.xl턐ワ_x005f_x0000_帐ᾚ"/>
      <sheetName val="[BQ-FORM.xl_x005f_x0006__x005f_x0000_Ổ_x000"/>
      <sheetName val="_BQ-FORM.xl??_x005f_x005f_x005f_x0000__x005"/>
      <sheetName val="_BQ-FORM.xl_x005f_x005f_x005f_x0006__???"/>
      <sheetName val="[BQ-FORM.xl??_x005f_x005f_x005f_x0000__x005"/>
      <sheetName val="[BQ-FORM.xl_x005f_x005f_x005f_x0006_????"/>
      <sheetName val="[BQ-FORM.xl_x005f_x0006_?Ổ??"/>
      <sheetName val="_BQ-FORM.xl_x005f_x0006_____"/>
      <sheetName val="-FORM.xl___x005f_x005f_x005f_x0000__x005f_x005f_x"/>
      <sheetName val="[BQ-FORM.xl_x005f_x0006__x005f_x0000_?_x000"/>
      <sheetName val="[BQ-FORM.xl??_x005f_x0000_??"/>
      <sheetName val="EE-PROP"/>
      <sheetName val="概総括1"/>
      <sheetName val="_BQ-FORM.xl___x005f_x005f_x005f_x0000__x005"/>
      <sheetName val="_BQ-FORM.xl_x005f_x005f_x005f_x0006_____"/>
      <sheetName val="_BQ-FORM_xl__"/>
      <sheetName val="_BQ-FORM_xl___"/>
      <sheetName val="_BQ-FORM_xl_____"/>
      <sheetName val="_BQ-FORM_xl____"/>
      <sheetName val="[BQ-FORM.xl턐ワ_x005f_x0000_"/>
      <sheetName val="_BQ-FORM.xl턐ワ_帐ᾚ"/>
      <sheetName val="_BQ-FORM.xl_x005f_x0006__Ổ__"/>
      <sheetName val="RAB_AR&amp;STR1"/>
      <sheetName val="B_-_Norelec1"/>
      <sheetName val="[BQ-FORM_xl턐ワ???1"/>
      <sheetName val="_BQ-FORM_xl턐ワ1"/>
      <sheetName val="[BQ-FORM.xl턐ワ?"/>
      <sheetName val="SAT-BHN"/>
      <sheetName val="[BQ-FORM.xl??_x0000_??"/>
      <sheetName val="_BQ-FORM.xl___x005f_x0000__x005f_x0000__x00"/>
      <sheetName val="[BQ-FORM.xl턐ワ_x0000_"/>
      <sheetName val="_BQ-FORM.xl_x0006__Ổ__"/>
      <sheetName val="???1"/>
      <sheetName val="PROCURE"/>
      <sheetName val="_BQ-FORM_xl턐ワ___1"/>
      <sheetName val="___1"/>
      <sheetName val="_BQ-FORM.xl??_??"/>
      <sheetName val="_BQ-FORM.xl_x0006__?__"/>
      <sheetName val="[BQ-FORM.xl??_x0000_"/>
      <sheetName val="[BQ-FORM_xl?????1"/>
      <sheetName val="_BQ-FORM_xl??1"/>
      <sheetName val="[BQ-FORM.xl???"/>
      <sheetName val="_BQ-FORM_xl??___1"/>
      <sheetName val="H.Satuan"/>
      <sheetName val="AnalisaSIPIL RIIL"/>
      <sheetName val="_BQ-FORM.xl턐ワ_"/>
      <sheetName val="RAB"/>
      <sheetName val="Rincian"/>
      <sheetName val="_BQ-FORM_xl_____1"/>
      <sheetName val="_BQ-FORM_xl__1"/>
      <sheetName val="_BQ-FORM.xl___"/>
      <sheetName val="_BQ-FORM.xl??_"/>
      <sheetName val="BQ ARS"/>
      <sheetName val="_BQ-FORM.xl턐ワ_x005f_x0000_帐ᾚ"/>
      <sheetName val="_BQ-FORM.xl_x005f_x0006__x005f_x0000_Ổ_x000"/>
      <sheetName val="_BQ-FORM.xl___x005f_x0000___"/>
      <sheetName val="_BQ-FORM.xl_x005f_x0006__x005f_x0000___x000"/>
      <sheetName val="_BQ-FORM.xl턐ワ_x005f_x005f_x005f_x005f_x005f"/>
      <sheetName val="_BQ-FORM.xl_x005f_x005f_x005f_x005f_x005f_x005f_x"/>
      <sheetName val="-FORM.xl___x005f_x005f_x005f_x005f_x005f_x005f_x0"/>
      <sheetName val="_BQ-FORM.xl___x005f_x005f_x005f_x005f_x005f"/>
      <sheetName val="_BQ-FORM.xl_x005f_x005f_x005f_x0006__Ổ__"/>
      <sheetName val="_BQ-FORM.xl턐ワ_x005f_x005f_x005f_x0000_帐ᾚ"/>
      <sheetName val="_BQ-FORM.xl턐ワ_x005f_x0000_"/>
      <sheetName val="BAG-2"/>
      <sheetName val="Met_Pas Batu"/>
      <sheetName val="Met_ Minor"/>
      <sheetName val="_BQ-FORM.xl턐ワ_x0000__x0000__x00"/>
      <sheetName val="_BQ-FORM.xl_x0006__x0000_۸ݼ࢈"/>
      <sheetName val="-FORM.xl___x0000__x0000__x0000_"/>
      <sheetName val="_BQ-FORM.xl_x0006__x0000____"/>
      <sheetName val="_BQ-FORM.xl___x0000__x0000__x00"/>
      <sheetName val="_BQ-FORM.xl턐ワ_x005f_x0000__x005"/>
      <sheetName val="_BQ-FORM.xl_x005f_x0006__"/>
      <sheetName val="-FORM.xl___x005f_x0000__x"/>
      <sheetName val="_BQ-FORM.xl___x005f_x0000__x005"/>
      <sheetName val="-FORM.xl__"/>
      <sheetName val="_BQ-FORM.xl턐ワ_x0000__x005"/>
      <sheetName val="_BQ-FORM.xl_x0006__"/>
      <sheetName val="-FORM.xl___x0000__x"/>
      <sheetName val="_BQ-FORM.xl___x005f_x0000_"/>
      <sheetName val="_BQ-FORM.xl_x005f_x005f_x005f_x0006__"/>
      <sheetName val="-FORM.xl___x005f_x005f_x005f_x0000__x"/>
      <sheetName val="_BQ-FORM.xl_x005f_x0006__?__"/>
      <sheetName val="[BQ-FORM.xl??_x005f_x0000_"/>
      <sheetName val="_BQ-FORM.xl___x005f_x005f_x005f_x0000___"/>
      <sheetName val="_BQ-FORM.xl턐ワ_x005f_x005f_x005f_x0000_"/>
      <sheetName val="_BQ-FORM.xl___x005f_x005f_x005f_x0000_"/>
      <sheetName val="[BQ-FORM.xl턐ワ_x005f_x005f_x005f_x005f_x005f"/>
      <sheetName val="[BQ-FORM.xl_x005f_x005f_x005f_x005f_x005f_x005f_x"/>
      <sheetName val="-FORM.xl??_x005f_x005f_x005f_x005f_x005f_x005f_x0"/>
      <sheetName val="[BQ-FORM.xl턐ワ_x005f_x005f_x005f_x0000_ҡ"/>
      <sheetName val="_BQ-FORM.xl??_x005f_x005f_x005f_x005f_x005f"/>
      <sheetName val="[BQ-FORM.xl??_x005f_x005f_x005f_x005f_x005f"/>
      <sheetName val="_BQ-FORM.xl턐ワ_x005f_x0000_ҡ"/>
      <sheetName val="_BQ-FORM.xl_x005f_x0006__x005f_x0000__x0000"/>
      <sheetName val="HSD"/>
      <sheetName val="RAB-SPL2"/>
      <sheetName val="Du_lieu"/>
      <sheetName val="[BQ-FORM.xl턐ワ?ҡ"/>
      <sheetName val="SAP"/>
      <sheetName val="?_x005f_x005f_x005f_x0000__x005f_x005f_x005f_x0000__x00"/>
      <sheetName val="xl_x005f_x005f_x005f_x0006__x005f_x005f_x005f_x0000_???"/>
      <sheetName val="0000__x005f_x005f_x005f_x0000__x005f_x005f_x005f_x0000_"/>
      <sheetName val="xl_x005f_x005f_x005f_x0006__x005f_x005f_x005f_x0000____"/>
      <sheetName val="__x005f_x005f_x005f_x0000__x005f_x005f_x005f_x0000__x00"/>
      <sheetName val="[BQ-FORM.xl턐ワ_x005f_x005f_x005f_x0000_帐ᾚ"/>
      <sheetName val="[BQ-FORM.xl_x005f_x005f_x005f_x0006_?Ổ??"/>
      <sheetName val="[BQ-FORM.xl??_x005f_x005f_x005f_x0000_??"/>
      <sheetName val="SITE-E"/>
      <sheetName val="Rekap Addendum"/>
      <sheetName val="_BQ-FORM.xl??_x005f_x0000_??"/>
      <sheetName val="_BQ-FORM.xl_x005f_x0006__x005f_x0000_?_x000"/>
      <sheetName val="_BQ-FORM.xl턐ワ_ҡ"/>
      <sheetName val="Material"/>
      <sheetName val="_BQ-FORM.xl??_x005f_x0000_"/>
      <sheetName val="_BQ-FORM.xl_x005f_x005f_x005f_x0006__?__"/>
      <sheetName val="_BQ-FORM.xl??_x005f_x005f_x005f_x0000_??"/>
      <sheetName val="_BQ-FORM.xl턐ワ_x0000_帐ᾚ"/>
      <sheetName val="_BQ-FORM.xl_x0006__x0000_Ổ_x000"/>
      <sheetName val="analisa Str"/>
      <sheetName val="rekap"/>
      <sheetName val="Lt. 1 (A)"/>
      <sheetName val="Agregat Halus &amp; Kasar"/>
      <sheetName val="_BQ-FORM.xl턐ワ??_x00"/>
      <sheetName val="_BQ-FORM.xl_x0006_?۸ݼ࢈"/>
      <sheetName val="-FORM.xl__???"/>
      <sheetName val="_BQ-FORM.xl_x0006_?___"/>
      <sheetName val="_BQ-FORM.xl__??_x00"/>
      <sheetName val="_BQ-FORM.xl턐ワ?帐ᾚ"/>
      <sheetName val="_BQ-FORM.xl_x0006_?Ổ_x000"/>
      <sheetName val="PESANTREN"/>
      <sheetName val="G"/>
      <sheetName val="Curup"/>
      <sheetName val="Prabu"/>
      <sheetName val="On Time"/>
      <sheetName val="harsat"/>
      <sheetName val="IPL_SCHEDULE"/>
      <sheetName val="Std-Prod KS"/>
      <sheetName val="MASTER_INPUT"/>
      <sheetName val="anal"/>
      <sheetName val="struktur"/>
      <sheetName val="BQTOLTP"/>
      <sheetName val="DKH"/>
      <sheetName val="[BQ-FORM_xl턐ワ_x005f_x0000__x005f_x0000__x00"/>
      <sheetName val="[BQ-FORM_xl_x005f_x0006__x005f_x0000_۸ݼ࢈"/>
      <sheetName val="-FORM_xl??_x005f_x0000__x005f_x0000__x005f_x0000_"/>
      <sheetName val="[BQ-FORM_xl_x005f_x0006__x005f_x0000_???"/>
      <sheetName val="_BQ-FORM_xl턐ワ_x005f_x0000__x005f_x0000__x00"/>
      <sheetName val="_BQ-FORM_xl_x005f_x0006__x005f_x0000_۸ݼ࢈"/>
      <sheetName val="_BQ-FORM_xl_x005f_x0006__۸ݼ࢈"/>
      <sheetName val="_BQ-FORM_xl_x005f_x0006_"/>
      <sheetName val="Cover_Daf-2"/>
      <sheetName val="_BQ-FORM_xl턐ワ_x005f_x005f_x005f_x0000__x005"/>
      <sheetName val="_BQ-FORM_xl_x005f_x005f_x005f_x0006__x005f_x005f_"/>
      <sheetName val="_BQ-FORM_xl___x005f_x0000__x005f_x0000__x00"/>
      <sheetName val="_BQ-FORM_xl_x005f_x0006__x005f_x0000____"/>
      <sheetName val="_BQ-FORM_xl_x005f_x0006_____"/>
      <sheetName val="-FORM_xl___x005f_x005f_x005f_x0000__x005f_x005f_x"/>
      <sheetName val="_BQ-FORM_xl_x005f_x005f_x005f_x0006__۸ݼ࢈"/>
      <sheetName val="_BQ-FORM_xl_x005f_x005f_x005f_x0006_"/>
      <sheetName val="[BQ-FORM_xl_x005f_x0006_?۸ݼ࢈"/>
      <sheetName val="[BQ-FORM_xl턐ワ帐ᾚ"/>
      <sheetName val="[BQ-FORM_xlỔ"/>
      <sheetName val="_BQ-FORM_xl??_x005f_x0000__x005f_x0000__x00"/>
      <sheetName val="_BQ-FORM_xl_x005f_x0006__x005f_x0000_???"/>
      <sheetName val="_BQ-FORM_xl_x005f_x0006__???"/>
      <sheetName val="[BQ-FORM_xl??_x005f_x0000__x005f_x0000__x00"/>
      <sheetName val="[BQ-FORM_xl_x005f_x0006_????"/>
      <sheetName val="[BQ-FORM_xl턐ワ?帐ᾚ"/>
      <sheetName val="[BQ-FORM_xl?Ổ??"/>
      <sheetName val="[BQ-FORM_xl?"/>
      <sheetName val="-FORM_xl___x005f_x0000__x005f_x0000__x005f_x0000_"/>
      <sheetName val="_BQ-FORM_xl턐ワ_帐ᾚ"/>
      <sheetName val="_BQ-FORM_xl_Ổ__"/>
      <sheetName val="Cash_Flow_bulanan"/>
      <sheetName val="_BQ-FORM.xl___x0000___"/>
      <sheetName val="_BQ-FORM.xl_x0006__x0000___x000"/>
      <sheetName val="_BQ-FORM.xl턐ワ_x0000_"/>
      <sheetName val="_BQ-FORM.xl턐ワ_x0000_ҡ"/>
      <sheetName val="_BQ-FORM.xl_x0006__x0000__x0000"/>
      <sheetName val="Volume"/>
      <sheetName val="Alat"/>
      <sheetName val="Basic Price"/>
      <sheetName val="C-FLOW JUNI"/>
      <sheetName val="RWD-02"/>
      <sheetName val="_BQ-FORM.xl턐ワ_x005f_x005f_x005f_x0000_ҡ"/>
      <sheetName val="__x005f_x005f_x005f_x005f_x005f_x005f_x005f_x0000__x005"/>
      <sheetName val="xl_x005f_x005f_x005f_x005f_x005f_x005f_x005f_x0006__x00"/>
      <sheetName val="0000__x005f_x005f_x005f_x005f_x005f_x005f_x005f_x0000__"/>
      <sheetName val="BQBAS"/>
      <sheetName val="csr"/>
      <sheetName val="transportasi"/>
      <sheetName val="_BQ-FORM.xl턐ワ_x005f_x005f_x005f"/>
      <sheetName val="_BQ-FORM.xl_x005f_x005f_x"/>
      <sheetName val="_BQ-FORM.xl___x0000_"/>
      <sheetName val="-FORM.xl___x005f_x005f_x0"/>
      <sheetName val="_BQ-FORM.xl___x005f_x005f_x005f"/>
      <sheetName val="__x005f_x0000__x005f_x0000__x00"/>
      <sheetName val="xl_x005f_x0006__x005f_x0000____"/>
      <sheetName val="0000__x005f_x0000__x005f_x0000_"/>
      <sheetName val="_BQ-FORM.xl턐ワ___x00"/>
      <sheetName val="-FORM.xl_____"/>
      <sheetName val="_BQ-FORM.xl_____x00"/>
      <sheetName val="Des"/>
      <sheetName val="harga dasar"/>
      <sheetName val="BAB_5_2_BiaLang"/>
      <sheetName val="Lamp-4 Sat-Das"/>
      <sheetName val="Div2"/>
      <sheetName val="SAT-DAS"/>
      <sheetName val="5-ALAT(1)"/>
      <sheetName val="4-Basic Price"/>
      <sheetName val="LR-DES-05"/>
      <sheetName val="LR-JUN-06"/>
      <sheetName val="alt bsr tahun 2007"/>
      <sheetName val="aN-suku"/>
      <sheetName val="harga dasar T-M-A"/>
      <sheetName val="5.NP"/>
      <sheetName val="LR-MAR-06"/>
      <sheetName val="3-DIV5"/>
      <sheetName val="quarry"/>
      <sheetName val="BARU-3"/>
      <sheetName val="BARU-4 "/>
      <sheetName val="LR-SPT-06"/>
      <sheetName val="schedule (2)"/>
      <sheetName val="PASOK"/>
      <sheetName val="dasar"/>
      <sheetName val="Galian 1"/>
      <sheetName val="kalibrasi-Tank"/>
      <sheetName val="uraian analisa"/>
      <sheetName val="[BQ-FORM.xl턐ワ_x005f_x005f_x005f_x0000_"/>
      <sheetName val="_BQ-FORM.xl_x0006__Ổ_x000"/>
      <sheetName val="_BQ-FORM.xl_x0006____x000"/>
      <sheetName val="Basic P"/>
      <sheetName val="UPH,BHN,ALT"/>
      <sheetName val="Kolom"/>
      <sheetName val="Bill of Quantity"/>
      <sheetName val="TB"/>
      <sheetName val="PileCap"/>
      <sheetName val="TJ1Q47"/>
      <sheetName val="_BQ-FORM.xl___x0000__x005"/>
      <sheetName val="REKAP A BESAR"/>
      <sheetName val="h-013211-2"/>
      <sheetName val="MENU"/>
      <sheetName val="DAPRO"/>
      <sheetName val="HELP"/>
      <sheetName val="CHECKLIST"/>
      <sheetName val="RESUME"/>
      <sheetName val="SBDY"/>
      <sheetName val="BL"/>
      <sheetName val="FINAL"/>
      <sheetName val="RAB Ekstern"/>
      <sheetName val="Rekap Ekstern"/>
      <sheetName val="ANHARSAT"/>
      <sheetName val="SCHD"/>
      <sheetName val="PROD ALAT"/>
      <sheetName val="BANK DT"/>
      <sheetName val="KOMPOSISI"/>
      <sheetName val="BBM"/>
      <sheetName val="ANALISA KEB ALAT"/>
      <sheetName val="KOEF ALAT"/>
      <sheetName val="KOEF TANAH"/>
      <sheetName val="KONF VOL"/>
      <sheetName val="BANK PROD ALAT"/>
      <sheetName val=" Rekap"/>
      <sheetName val="BQ EXTERN"/>
      <sheetName val="REKAP RAB"/>
      <sheetName val="BQ EE"/>
      <sheetName val="Kode SD"/>
      <sheetName val="SUM OF QTY"/>
      <sheetName val="Divisi 3"/>
      <sheetName val="Divisi 4"/>
      <sheetName val="Divisi 5"/>
      <sheetName val="Divisi 6"/>
      <sheetName val="Divisi 7"/>
      <sheetName val="an-satuan"/>
      <sheetName val="Resume Batu"/>
      <sheetName val="Survey"/>
      <sheetName val="Saluran"/>
      <sheetName val="ProdukAlat"/>
      <sheetName val="Sheet1"/>
      <sheetName val="Sheet2"/>
      <sheetName val="skedul"/>
      <sheetName val="Sheet3"/>
      <sheetName val="NP (2)"/>
      <sheetName val="Plumbing"/>
      <sheetName val="_BQ-FORM.xl__?__"/>
      <sheetName val="_BQ-FORM.xl_x0006_?__x000"/>
      <sheetName val="_BQ-FORM.xl턐ワ?"/>
      <sheetName val="_BQ-FORM.xl__?"/>
      <sheetName val="_BQ-FORM.xl턐ワ?_x005"/>
      <sheetName val="-FORM.xl__?_x"/>
      <sheetName val="DAF-4-EL-APARTEMENT"/>
      <sheetName val="DAF-4-EL-HOTEL"/>
      <sheetName val="HS"/>
      <sheetName val="AHS"/>
      <sheetName val="#REF!"/>
      <sheetName val="bq-sipil"/>
      <sheetName val="RAB_AR&amp;STR2"/>
      <sheetName val="B_-_Norelec2"/>
      <sheetName val="[BQ-FORM_xl턐ワ???2"/>
      <sheetName val="_BQ-FORM_xl턐ワ2"/>
      <sheetName val="[BQ-FORM_xl?????2"/>
      <sheetName val="_BQ-FORM_xl??2"/>
      <sheetName val="_BQ-FORM_xl턐ワ___2"/>
      <sheetName val="_BQ-FORM_xl??___2"/>
      <sheetName val="[BQ-FORM_xl턐ワ?"/>
      <sheetName val="OP__ALAT"/>
      <sheetName val="OP__PERJAM"/>
      <sheetName val="B__PERSONIL"/>
      <sheetName val="KAN__LOKAL"/>
      <sheetName val="Perm__Test"/>
      <sheetName val="H_Satuan"/>
      <sheetName val="AnalisaSIPIL_RIIL"/>
      <sheetName val="_BQ-FORM_xl턐ワ_"/>
      <sheetName val="_BQ-FORM_xl??_??"/>
      <sheetName val="_BQ-FORM_xl_?__"/>
      <sheetName val="[BQ-FORM_xl???1"/>
      <sheetName val="_BQ-FORM_xl턐ワ_x005f_x0000_帐ᾚ"/>
      <sheetName val="_BQ-FORM_xl_x005f_x0006__x005f_x0000_Ổ_x000"/>
      <sheetName val="_BQ-FORM_xl___x005f_x005f_x005f_x0000__x005"/>
      <sheetName val="_BQ-FORM_xl_x005f_x005f_x005f_x0006_____"/>
      <sheetName val="_BQ-FORM_xl_x005f_x0006__Ổ__"/>
      <sheetName val="_BQ-FORM_xl___x005f_x0000___"/>
      <sheetName val="_BQ-FORM_xl_x005f_x0006__x005f_x0000___x000"/>
      <sheetName val="[BQ-FORM_xl턐ワ_x005f_x005f_x005f_x0000__x005"/>
      <sheetName val="[BQ-FORM_xl_x005f_x005f_x005f_x0006__x005f_x005f_"/>
      <sheetName val="-FORM_xl??_x005f_x005f_x005f_x0000__x005f_x005f_x"/>
      <sheetName val="[BQ-FORM_xl_x005f_x005f_x005f_x0006_?۸ݼ࢈"/>
      <sheetName val="[BQ-FORM_xl턐ワ_x005f_x0000_帐ᾚ"/>
      <sheetName val="[BQ-FORM_xl_x005f_x0006__x005f_x0000_Ổ_x000"/>
      <sheetName val="_BQ-FORM_xl??_x005f_x005f_x005f_x0000__x005"/>
      <sheetName val="_BQ-FORM_xl_x005f_x005f_x005f_x0006__???"/>
      <sheetName val="[BQ-FORM_xl??_x005f_x005f_x005f_x0000__x005"/>
      <sheetName val="[BQ-FORM_xl_x005f_x005f_x005f_x0006_????"/>
      <sheetName val="[BQ-FORM_xl_x005f_x0006_?Ổ??"/>
      <sheetName val="[BQ-FORM_xl??_x005f_x0000_??"/>
      <sheetName val="[BQ-FORM_xl_x005f_x0006__x005f_x0000_?_x000"/>
      <sheetName val="I_KAMAR"/>
      <sheetName val="8LT 12"/>
      <sheetName val="HARGA ALAT"/>
      <sheetName val="BASIC"/>
      <sheetName val="Kuantitas &amp; Harga"/>
      <sheetName val="Analisa (me)"/>
      <sheetName val="hs-str"/>
      <sheetName val="RUPS"/>
      <sheetName val="FitOutConfCentre"/>
      <sheetName val="CH_FL_QUAR"/>
      <sheetName val="BALANCE"/>
      <sheetName val="DATA_feed"/>
      <sheetName val="CH_FL_YEAR"/>
      <sheetName val="INC_FUN_FIN"/>
      <sheetName val="MK"/>
      <sheetName val="DAF-5"/>
      <sheetName val="?_x005f_x005f_x005f_x005f_x005f_x005f_x005f_x0000__x005"/>
      <sheetName val="_BQ-FORM.xl턐ワ__x005"/>
      <sheetName val="-FORM.xl____x"/>
      <sheetName val="Harsat Bahan"/>
      <sheetName val="Harsat Upah"/>
      <sheetName val="_BQ-FORM_xl턐ワ帐ᾚ"/>
      <sheetName val="_BQ-FORM_xlỔ"/>
      <sheetName val="_BQ-FORM_xl_"/>
      <sheetName val="__x005f_x005f_x005f_x0000__x005"/>
      <sheetName val="_BQ-FORM_xl__2"/>
      <sheetName val="_BQ-FORM_xl_____2"/>
      <sheetName val="harga_dasar"/>
      <sheetName val="[BQ-FORM_xl턐ワҡ"/>
      <sheetName val="[BQ-FORM_xl"/>
      <sheetName val="_BQ-FORM_xl___1"/>
      <sheetName val="_BQ-FORM_xl??_"/>
      <sheetName val="BQ_ARS"/>
      <sheetName val="_BQ-FORM_xl턐ワ_x00"/>
      <sheetName val="-FORM_xl__"/>
      <sheetName val="_BQ-FORM_xl___x00"/>
      <sheetName val="_BQ-FORM_xl턐ワ_x005f_x0000__x005"/>
      <sheetName val="_BQ-FORM_xl_x005f_x0006__"/>
      <sheetName val="-FORM_xl___x005f_x0000__x"/>
      <sheetName val="_BQ-FORM_xl___x005f_x0000__x005"/>
      <sheetName val="_BQ-FORM_xl턐ワ_x005"/>
      <sheetName val="-FORM_xl___x"/>
      <sheetName val="uraian_analisa"/>
      <sheetName val="Galian_1"/>
      <sheetName val="Met_Pas_Batu"/>
      <sheetName val="Met__Minor"/>
      <sheetName val="COVER"/>
      <sheetName val="Peralatan (2)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Summary"/>
      <sheetName val="Rate"/>
      <sheetName val="S-Curve"/>
      <sheetName val="3.1.2a"/>
      <sheetName val="3.1.1a"/>
      <sheetName val="bahan"/>
      <sheetName val="BARU (wilayah 4)"/>
      <sheetName val="LAMA (wilayah 3)"/>
      <sheetName val="LAMA (wilayah 4)"/>
      <sheetName val="Analisa Harga Satuan"/>
      <sheetName val="DHSD"/>
      <sheetName val="Urai _Resap pengikat"/>
      <sheetName val="schtot"/>
      <sheetName val="RAB J18 "/>
      <sheetName val="_BQ-FORM_xl턐ワ_x005f_x0000_"/>
      <sheetName val="_BQ-FORM_xl턐ワ_x005f_x005f_x005f_x005f_x005f"/>
      <sheetName val="_BQ-FORM_xl_x005f_x005f_x005f_x005f_x005f_x005f_x"/>
      <sheetName val="_BQ-FORM_xl___x005f_x0000_"/>
      <sheetName val="-FORM_xl___x005f_x005f_x005f_x005f_x005f_x005f_x0"/>
      <sheetName val="_BQ-FORM_xl___x005f_x005f_x005f_x005f_x005f"/>
      <sheetName val="_BQ-FORM_xl_x005f_x005f_x005f_x0006__Ổ__"/>
      <sheetName val="_BQ-FORM_xl턐ワ_x005f_x005f_x005f_x0000_帐ᾚ"/>
      <sheetName val="_BQ-FORM_xl___x005f_x005f_x005f_x0000___"/>
      <sheetName val="On_Time"/>
      <sheetName val="Std-Prod_KS"/>
      <sheetName val="Rekap_Addendum"/>
      <sheetName val="_BQ-FORM_xl_x005f_x0006__?__"/>
      <sheetName val="Basic_P"/>
      <sheetName val="Bill_of_Quantity"/>
      <sheetName val="_BQ-FORM_xl??_x005f_x0000_??"/>
      <sheetName val="_BQ-FORM_xl_x005f_x0006__x005f_x0000_?_x000"/>
      <sheetName val="_BQ-FORM_xl턐ワ_x005f_x005f_x005f_x0000_"/>
      <sheetName val="_BQ-FORM_xl___x005f_x005f_x005f_x0000_"/>
      <sheetName val="_BQ-FORM_xl턐ワ_x005f_x0000_ҡ"/>
      <sheetName val="_BQ-FORM_xl_x005f_x0006__x005f_x0000__x0000"/>
      <sheetName val="REKAP_A_BESAR"/>
      <sheetName val="[BQ-FORM_xl턐ワ?ҡ"/>
      <sheetName val="[BQ-FORM_xl턐ワ_x005f_x0000_"/>
      <sheetName val="[BQ-FORM_xl??_x005f_x0000_"/>
      <sheetName val="_BQ-FORM_xl??_x005f_x005f_x005f_x005f_x005f"/>
      <sheetName val="[BQ-FORM_xl턐ワ_x005f_x005f_x005f_x005f_x005f"/>
      <sheetName val="[BQ-FORM_xl_x005f_x005f_x005f_x005f_x005f_x005f_x"/>
      <sheetName val="[BQ-FORM_xl턐ワ_x005f_x0000_ҡ"/>
      <sheetName val="[BQ-FORM_xl_x005f_x0006__x005f_x0000__x0000"/>
      <sheetName val="-FORM_xl??_x005f_x005f_x005f_x005f_x005f_x005f_x0"/>
      <sheetName val="[BQ-FORM_xl??_x005f_x005f_x005f_x005f_x005f"/>
      <sheetName val="[BQ-FORM_xl턐ワ_x005f_x005f_x005f_x0000_帐ᾚ"/>
      <sheetName val="[BQ-FORM_xl_x005f_x005f_x005f_x0006_?Ổ??"/>
      <sheetName val="[BQ-FORM_xl??_x005f_x005f_x005f_x0000_??"/>
      <sheetName val="8LT_12"/>
      <sheetName val="HARGA_ALAT"/>
      <sheetName val="Kuantitas_&amp;_Harga"/>
      <sheetName val="Basic_Price"/>
      <sheetName val="Analisa_(me)"/>
      <sheetName val="harga_dasar_T-M-A"/>
      <sheetName val="5_NP"/>
      <sheetName val="4-Basic_Price"/>
      <sheetName val="alt_bsr_tahun_2007"/>
      <sheetName val="BARU-4_"/>
      <sheetName val="schedule_(2)"/>
      <sheetName val="_BQ-FORM_xl_x005f_x005f_x005f_x0006__"/>
      <sheetName val="-FORM_xl___x005f_x005f_x005f_x0000__x"/>
      <sheetName val="Lamp-4_Sat-Das"/>
      <sheetName val="Agregat_Halus_&amp;_Kasar"/>
      <sheetName val="RAB_Ekstern"/>
      <sheetName val="Rekap_Ekstern"/>
      <sheetName val="PROD_ALAT"/>
      <sheetName val="BANK_DT"/>
      <sheetName val="ANALISA_KEB_ALAT"/>
      <sheetName val="KOEF_ALAT"/>
      <sheetName val="KOEF_TANAH"/>
      <sheetName val="KONF_VOL"/>
      <sheetName val="BANK_PROD_ALAT"/>
      <sheetName val="_Rekap"/>
      <sheetName val="BQ_EXTERN"/>
      <sheetName val="REKAP_RAB"/>
      <sheetName val="BQ_EE"/>
      <sheetName val="Kode_SD"/>
      <sheetName val="SUM_OF_QTY"/>
      <sheetName val="Divisi_3"/>
      <sheetName val="Divisi_4"/>
      <sheetName val="Divisi_5"/>
      <sheetName val="Divisi_6"/>
      <sheetName val="Divisi_7"/>
      <sheetName val="Resume_Batu"/>
      <sheetName val="NP_(2)"/>
      <sheetName val="_BQ-FORM_xl??_x005f_x0000_"/>
      <sheetName val="_BQ-FORM_xl_x005f_x005f_x005f_x0006__?__"/>
      <sheetName val="_BQ-FORM_xl??_x005f_x005f_x005f_x0000_??"/>
      <sheetName val="_BQ-FORM_xlỔ_x000"/>
      <sheetName val="analisa_Str"/>
      <sheetName val="RAB_J18_"/>
      <sheetName val="RAB_AR&amp;STR3"/>
      <sheetName val="B_-_Norelec3"/>
      <sheetName val="[BQ-FORM_xl턐ワ???3"/>
      <sheetName val="_BQ-FORM_xl턐ワ3"/>
      <sheetName val="[BQ-FORM_xl턐ワ_x005f_x0000__x005f_x0000__x01"/>
      <sheetName val="[BQ-FORM_xl_x005f_x0006__x005f_x0000_۸ݼ࢈1"/>
      <sheetName val="_BQ-FORM_xl턐ワ___3"/>
      <sheetName val="_BQ-FORM_xl턐ワ_x005f_x0000__x005f_x0000__x01"/>
      <sheetName val="_BQ-FORM_xl_x005f_x0006__x005f_x0000_۸ݼ࢈1"/>
      <sheetName val="_BQ-FORM_xl_x005f_x0006__۸ݼ࢈1"/>
      <sheetName val="_BQ-FORM_xl_x005f_x0006_1"/>
      <sheetName val="Cover_Daf-21"/>
      <sheetName val="_BQ-FORM_xl__3"/>
      <sheetName val="_BQ-FORM_xl_____3"/>
      <sheetName val="-FORM_xl___x005f_x0000__x005f_x0000__x00001"/>
      <sheetName val="_BQ-FORM_xl_x005f_x0006__x005f_x0000____1"/>
      <sheetName val="_BQ-FORM_xl___x005f_x0000__x005f_x0000__x01"/>
      <sheetName val="_BQ-FORM_xl_x005f_x0006_____1"/>
      <sheetName val="_BQ-FORM_xl턐ワ_帐ᾚ1"/>
      <sheetName val="[BQ-FORM_xl?????3"/>
      <sheetName val="_BQ-FORM_xl??3"/>
      <sheetName val="-FORM_xl??_x005f_x0000__x005f_x0000__x00001"/>
      <sheetName val="[BQ-FORM_xl_x005f_x0006__x005f_x0000_???1"/>
      <sheetName val="[BQ-FORM_xl_x005f_x0006_?۸ݼ࢈1"/>
      <sheetName val="_BQ-FORM_xl??_x005f_x0000__x005f_x0000__x01"/>
      <sheetName val="_BQ-FORM_xl_x005f_x0006__x005f_x0000_???1"/>
      <sheetName val="_BQ-FORM_xl??___3"/>
      <sheetName val="_BQ-FORM_xl_x005f_x0006__???1"/>
      <sheetName val="[BQ-FORM_xl??_x005f_x0000__x005f_x0000__x01"/>
      <sheetName val="[BQ-FORM_xl_x005f_x0006_????1"/>
      <sheetName val="[BQ-FORM_xl턐ワ?帐ᾚ1"/>
      <sheetName val="Cash_Flow_bulanan1"/>
      <sheetName val="OP__ALAT1"/>
      <sheetName val="OP__PERJAM1"/>
      <sheetName val="B__PERSONIL1"/>
      <sheetName val="KAN__LOKAL1"/>
      <sheetName val="Perm__Test1"/>
      <sheetName val="Met_Pas_Batu1"/>
      <sheetName val="Met__Minor1"/>
      <sheetName val="_BQ-FORM_xl턐ワ_x005f_x005f_x005f_x0000__x001"/>
      <sheetName val="_BQ-FORM_xl_x005f_x005f_x005f_x0006__x005f1"/>
      <sheetName val="_BQ-FORM_xl_x005f_x005f_x005f_x0006__۸ݼ࢈1"/>
      <sheetName val="_BQ-FORM_xl_x005f_x005f_x005f_x0006_1"/>
      <sheetName val="-FORM_xl___x005f_x005f_x005f_x0000__x005f_x005f_1"/>
      <sheetName val="[BQ-FORM_xl턐ワ?1"/>
      <sheetName val="_BQ-FORM_xl턐ワ_1"/>
      <sheetName val="AnalisaSIPIL_RIIL1"/>
      <sheetName val="H_Satuan1"/>
      <sheetName val="_BQ-FORM_xl??_??1"/>
      <sheetName val="[BQ-FORM_xl???2"/>
      <sheetName val="_BQ-FORM_xl___x005f_x005f_x005f_x0000__x001"/>
      <sheetName val="_BQ-FORM_xl_x005f_x005f_x005f_x0006_____1"/>
      <sheetName val="_BQ-FORM_xl_x005f_x0006__Ổ__1"/>
      <sheetName val="BQ_ARS1"/>
      <sheetName val="_BQ-FORM_xl??_1"/>
      <sheetName val="_BQ-FORM_xl___2"/>
      <sheetName val="[BQ-FORM_xl턐ワ_x005f_x005f_x005f_x0000__x001"/>
      <sheetName val="[BQ-FORM_xl_x005f_x005f_x005f_x0006__x005f1"/>
      <sheetName val="-FORM_xl??_x005f_x005f_x005f_x0000__x005f_x005f_1"/>
      <sheetName val="[BQ-FORM_xl_x005f_x005f_x005f_x0006_?۸ݼ࢈1"/>
      <sheetName val="_BQ-FORM_xl??_x005f_x005f_x005f_x0000__x001"/>
      <sheetName val="_BQ-FORM_xl_x005f_x005f_x005f_x0006__???1"/>
      <sheetName val="[BQ-FORM_xl??_x005f_x005f_x005f_x0000__x001"/>
      <sheetName val="[BQ-FORM_xl_x005f_x005f_x005f_x0006_????1"/>
      <sheetName val="[BQ-FORM_xl턐ワ_x005f_x0000_帐ᾚ1"/>
      <sheetName val="[BQ-FORM_xl_x005f_x0006__x005f_x0000_Ổ_x001"/>
      <sheetName val="[BQ-FORM_xl_x005f_x0006_?Ổ??1"/>
      <sheetName val="[BQ-FORM_xl??_x005f_x0000_??1"/>
      <sheetName val="[BQ-FORM_xl_x005f_x0006__x005f_x0000_?_x001"/>
      <sheetName val="_BQ-FORM_xl턐ワ_x005f_x0000_帐ᾚ1"/>
      <sheetName val="_BQ-FORM_xl_x005f_x0006__x005f_x0000_Ổ_x001"/>
      <sheetName val="_BQ-FORM_xl___x005f_x0000___1"/>
      <sheetName val="_BQ-FORM_xl_x005f_x0006__x005f_x0000___x001"/>
      <sheetName val="_BQ-FORM_xl턐ワ_x005f_x0000_1"/>
      <sheetName val="_BQ-FORM_xl턐ワ_x005f_x005f_x005f_x005f_x0051"/>
      <sheetName val="_BQ-FORM_xl_x005f_x005f_x005f_x005f_x005f_x005f_1"/>
      <sheetName val="_BQ-FORM_xl___x005f_x0000_1"/>
      <sheetName val="-FORM_xl___x005f_x005f_x005f_x005f_x005f_x005f_x1"/>
      <sheetName val="_BQ-FORM_xl___x005f_x005f_x005f_x005f_x0051"/>
      <sheetName val="_BQ-FORM_xl_x005f_x005f_x005f_x0006__Ổ__1"/>
      <sheetName val="_BQ-FORM_xl턐ワ_x005f_x005f_x005f_x0000_帐ᾚ1"/>
      <sheetName val="_BQ-FORM_xl___x005f_x005f_x005f_x0000___1"/>
      <sheetName val="On_Time1"/>
      <sheetName val="Std-Prod_KS1"/>
      <sheetName val="_BQ-FORM_xl턐ワ_x005f_x0000__x0051"/>
      <sheetName val="_BQ-FORM_xl_x005f_x0006__1"/>
      <sheetName val="-FORM_xl___x005f_x0000__x1"/>
      <sheetName val="_BQ-FORM_xl___x005f_x0000__x0051"/>
      <sheetName val="-FORM_xl__1"/>
      <sheetName val="Rekap_Addendum1"/>
      <sheetName val="uraian_analisa1"/>
      <sheetName val="Galian_11"/>
      <sheetName val="_BQ-FORM_xl_x005f_x0006__?__1"/>
      <sheetName val="Basic_P1"/>
      <sheetName val="Bill_of_Quantity1"/>
      <sheetName val="_BQ-FORM_xl??_x005f_x0000_??1"/>
      <sheetName val="_BQ-FORM_xl_x005f_x0006__x005f_x0000_?_x001"/>
      <sheetName val="_BQ-FORM_xl턐ワ_x005f_x005f_x005f_x0000_1"/>
      <sheetName val="_BQ-FORM_xl___x005f_x005f_x005f_x0000_1"/>
      <sheetName val="_BQ-FORM_xl턐ワ_x005f_x0000_ҡ1"/>
      <sheetName val="_BQ-FORM_xl_x005f_x0006__x005f_x0000__x0001"/>
      <sheetName val="REKAP_A_BESAR1"/>
      <sheetName val="[BQ-FORM_xl턐ワ?ҡ1"/>
      <sheetName val="[BQ-FORM_xl턐ワ_x005f_x0000_1"/>
      <sheetName val="[BQ-FORM_xl??_x005f_x0000_1"/>
      <sheetName val="_BQ-FORM_xl??_x005f_x005f_x005f_x005f_x0051"/>
      <sheetName val="[BQ-FORM_xl턐ワ_x005f_x005f_x005f_x005f_x0051"/>
      <sheetName val="[BQ-FORM_xl_x005f_x005f_x005f_x005f_x005f_x005f_1"/>
      <sheetName val="[BQ-FORM_xl턐ワ_x005f_x0000_ҡ1"/>
      <sheetName val="[BQ-FORM_xl_x005f_x0006__x005f_x0000__x0001"/>
      <sheetName val="-FORM_xl??_x005f_x005f_x005f_x005f_x005f_x005f_x1"/>
      <sheetName val="[BQ-FORM_xl??_x005f_x005f_x005f_x005f_x0051"/>
      <sheetName val="[BQ-FORM_xl턐ワ_x005f_x005f_x005f_x0000_帐ᾚ1"/>
      <sheetName val="[BQ-FORM_xl_x005f_x005f_x005f_x0006_?Ổ??1"/>
      <sheetName val="[BQ-FORM_xl??_x005f_x005f_x005f_x0000_??1"/>
      <sheetName val="8LT_121"/>
      <sheetName val="HARGA_ALAT1"/>
      <sheetName val="Kuantitas_&amp;_Harga1"/>
      <sheetName val="Basic_Price1"/>
      <sheetName val="Analisa_(me)1"/>
      <sheetName val="harga_dasar1"/>
      <sheetName val="harga_dasar_T-M-A1"/>
      <sheetName val="5_NP1"/>
      <sheetName val="4-Basic_Price1"/>
      <sheetName val="alt_bsr_tahun_20071"/>
      <sheetName val="BARU-4_1"/>
      <sheetName val="schedule_(2)1"/>
      <sheetName val="_BQ-FORM_xl_x005f_x005f_x005f_x0006__1"/>
      <sheetName val="-FORM_xl___x005f_x005f_x005f_x0000__x1"/>
      <sheetName val="Lamp-4_Sat-Das1"/>
      <sheetName val="Agregat_Halus_&amp;_Kasar1"/>
      <sheetName val="RAB_Ekstern1"/>
      <sheetName val="Rekap_Ekstern1"/>
      <sheetName val="PROD_ALAT1"/>
      <sheetName val="BANK_DT1"/>
      <sheetName val="ANALISA_KEB_ALAT1"/>
      <sheetName val="KOEF_ALAT1"/>
      <sheetName val="KOEF_TANAH1"/>
      <sheetName val="KONF_VOL1"/>
      <sheetName val="BANK_PROD_ALAT1"/>
      <sheetName val="_Rekap1"/>
      <sheetName val="BQ_EXTERN1"/>
      <sheetName val="REKAP_RAB1"/>
      <sheetName val="BQ_EE1"/>
      <sheetName val="Kode_SD1"/>
      <sheetName val="SUM_OF_QTY1"/>
      <sheetName val="Divisi_31"/>
      <sheetName val="Divisi_41"/>
      <sheetName val="Divisi_51"/>
      <sheetName val="Divisi_61"/>
      <sheetName val="Divisi_71"/>
      <sheetName val="Resume_Batu1"/>
      <sheetName val="NP_(2)1"/>
      <sheetName val="_BQ-FORM_xl??_x005f_x0000_1"/>
      <sheetName val="_BQ-FORM_xl_x005f_x005f_x005f_x0006__?__1"/>
      <sheetName val="_BQ-FORM_xl??_x005f_x005f_x005f_x0000_??1"/>
      <sheetName val="analisa_Str1"/>
      <sheetName val="RAB_J18_1"/>
      <sheetName val="[BQ-FORM.xl턐ワ"/>
      <sheetName val="PROD01-1&amp;2"/>
      <sheetName val="data"/>
      <sheetName val="EP-PROD03"/>
      <sheetName val="PROD02"/>
      <sheetName val="Mob"/>
      <sheetName val="D7"/>
      <sheetName val="chitimc"/>
      <sheetName val="dongia (2)"/>
      <sheetName val="LKVL-CK-HT-GD1"/>
      <sheetName val="giathanh1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"/>
      <sheetName val="Upah B"/>
      <sheetName val="RAP"/>
      <sheetName val="Telusur"/>
      <sheetName val="Penyebaran M"/>
      <sheetName val="Rekap RAP"/>
      <sheetName val="BUL"/>
      <sheetName val="S_DAYA"/>
      <sheetName val="xl_x005f_x005f_x005f_x0006__x00"/>
      <sheetName val="0000__x005f_x005f_x005f_x0000__"/>
      <sheetName val="__x005f_x005f_x005f_x005f_x005f"/>
      <sheetName val="xl_x005f_x005f_x005f_x005f_x005"/>
      <sheetName val="0000__x005f_x005f_x005f_x005f_x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__x0000__x0000__x00"/>
      <sheetName val="xl_x0006__x0000____"/>
      <sheetName val="0000__x0000__x0000_"/>
      <sheetName val="_BQ-FORM.xl턐ワ_x005f"/>
      <sheetName val="_BQ-FORM.xl_x"/>
      <sheetName val="-FORM.xl___x0"/>
      <sheetName val="_BQ-FORM.xl___x005f"/>
      <sheetName val="Master Edit"/>
      <sheetName val="tifico"/>
      <sheetName val="schbhn"/>
      <sheetName val="schalt"/>
      <sheetName val="schtng"/>
      <sheetName val="_BQ-FORM_xl턐ワҡ"/>
      <sheetName val="_BQ-FORM_xl턐ワ_x005f_x005f_x005f"/>
      <sheetName val="_BQ-FORM_xl___x005f_x005f_x005f"/>
      <sheetName val="_BQ-FORM_xl턐ワ_x0000__x0000__x00"/>
      <sheetName val="_BQ-FORM_xl_x0006__۸ݼ࢈"/>
      <sheetName val="_BQ-FORM_xl_x0006_"/>
      <sheetName val="-FORM_xl___x0000__x0000__x0000_"/>
      <sheetName val="_BQ-FORM_xl_x0006__x0000____"/>
      <sheetName val="_BQ-FORM_xl___x0000__x0000__x00"/>
      <sheetName val="_BQ-FORM_xl_x0006_____"/>
      <sheetName val="_BQ-FORM_xl_x0006__Ổ__"/>
      <sheetName val="_BQ-FORM_xl턐ワ_x0000__x005"/>
      <sheetName val="_BQ-FORM_xl_x0006__"/>
      <sheetName val="-FORM_xl___x0000__x"/>
      <sheetName val="_BQ-FORM_xl___x0000__x005"/>
      <sheetName val="BAB_3_2_scd"/>
      <sheetName val="BAB_5_13_Anal"/>
      <sheetName val="Pricing"/>
      <sheetName val="BANTU"/>
      <sheetName val="DAF-1"/>
      <sheetName val="_BQ-FORM_xl_x005f_x005f_x"/>
      <sheetName val="-FORM_xl___x005f_x005f_x0"/>
      <sheetName val="Analisa Alat Berat"/>
      <sheetName val="PkRp"/>
      <sheetName val="Project Data"/>
      <sheetName val="Confidential PAS HMI"/>
      <sheetName val="Twr (15)"/>
      <sheetName val="DivVII"/>
      <sheetName val="Parameter"/>
      <sheetName val="sort"/>
      <sheetName val="DAF.HRG"/>
      <sheetName val="Memb Schd"/>
      <sheetName val="[BQ-FORM.xl턐ワ_x0000__x0000__x00"/>
      <sheetName val="Spec ME"/>
      <sheetName val="rab - persiapan &amp; lantai-1"/>
      <sheetName val="_BQ-FORM.xl_x005f_x0006__Ổ_x000"/>
      <sheetName val="_BQ-FORM.xl_x005f_x0006____x000"/>
      <sheetName val="S.UPAH"/>
      <sheetName val="DIV1"/>
      <sheetName val="SAT UPAH RAPI"/>
      <sheetName val="Master 1.0"/>
      <sheetName val="Petunjuk Ngisi (2)"/>
      <sheetName val="grafik"/>
      <sheetName val="pro ra op"/>
      <sheetName val="63_Swap"/>
      <sheetName val="TOWN"/>
      <sheetName val="CH"/>
      <sheetName val="_BQ-FORM_xl턐ワ_ҡ"/>
      <sheetName val="Lt__1_(A)"/>
      <sheetName val="_BQ-FORM_xl턐ワ??_x00"/>
      <sheetName val="_BQ-FORM_xl?۸ݼ࢈"/>
      <sheetName val="-FORM_xl__???"/>
      <sheetName val="_BQ-FORM_xl?___"/>
      <sheetName val="_BQ-FORM_xl__??_x00"/>
      <sheetName val="_BQ-FORM_xl턐ワ?帐ᾚ"/>
      <sheetName val="_BQ-FORM_xl?Ổ_x000"/>
      <sheetName val="_BQ-FORM_xl__x000"/>
      <sheetName val="_BQ-FORM_xl턐ワ___x00"/>
      <sheetName val="-FORM_xl_____"/>
      <sheetName val="_BQ-FORM_xl_____x00"/>
      <sheetName val="_BQ-FORM_xl_Ổ_x000"/>
      <sheetName val="_BQ-FORM_xl___x000"/>
      <sheetName val="Harsat_Bahan"/>
      <sheetName val="Harsat_Upah"/>
      <sheetName val="dongia_(2)"/>
      <sheetName val="[BQ-FORM_xl턐ワ_x005f_x0000__x005f_x0000__x02"/>
      <sheetName val="[BQ-FORM_xl_x005f_x0006__x005f_x0000_۸ݼ࢈2"/>
      <sheetName val="_BQ-FORM_xl턐ワ_x005f_x0000__x005f_x0000__x02"/>
      <sheetName val="_BQ-FORM_xl_x005f_x0006__x005f_x0000_۸ݼ࢈2"/>
      <sheetName val="_BQ-FORM_xl_x005f_x0006__۸ݼ࢈2"/>
      <sheetName val="_BQ-FORM_xl_x005f_x0006_2"/>
      <sheetName val="Cover_Daf-22"/>
      <sheetName val="-FORM_xl??_x005f_x0000__x005f_x0000__x00002"/>
      <sheetName val="[BQ-FORM_xl_x005f_x0006__x005f_x0000_???2"/>
      <sheetName val="_BQ-FORM_xl??_x005f_x0000__x005f_x0000__x02"/>
      <sheetName val="_BQ-FORM_xl_x005f_x0006__x005f_x0000_???2"/>
      <sheetName val="[BQ-FORM_xl_x005f_x0006_?۸ݼ࢈2"/>
      <sheetName val="_BQ-FORM_xl_x005f_x0006__???2"/>
      <sheetName val="[BQ-FORM_xl??_x005f_x0000__x005f_x0000__x02"/>
      <sheetName val="[BQ-FORM_xl_x005f_x0006_????2"/>
      <sheetName val="[BQ-FORM_xl턐ワ?帐ᾚ2"/>
      <sheetName val="-FORM_xl___x005f_x0000__x005f_x0000__x00002"/>
      <sheetName val="_BQ-FORM_xl_x005f_x0006__x005f_x0000____2"/>
      <sheetName val="_BQ-FORM_xl___x005f_x0000__x005f_x0000__x02"/>
      <sheetName val="_BQ-FORM_xl_x005f_x0006_____2"/>
      <sheetName val="Cash_Flow_bulanan2"/>
      <sheetName val="_BQ-FORM_xl턐ワ_x005f_x005f_x005f_x0000__x002"/>
      <sheetName val="_BQ-FORM_xl_x005f_x005f_x005f_x0006__x005f2"/>
      <sheetName val="_BQ-FORM_xl_x005f_x005f_x005f_x0006__۸ݼ࢈2"/>
      <sheetName val="_BQ-FORM_xl_x005f_x005f_x005f_x0006_2"/>
      <sheetName val="-FORM_xl___x005f_x005f_x005f_x0000__x005f_x005f_2"/>
      <sheetName val="_BQ-FORM_xl턐ワ_帐ᾚ2"/>
      <sheetName val="_BQ-FORM_xl턐ワ_ҡ1"/>
      <sheetName val="Lt__1_(A)1"/>
      <sheetName val="_BQ-FORM_xl턐ワ??_x001"/>
      <sheetName val="-FORM_xl__???1"/>
      <sheetName val="_BQ-FORM_xl__??_x001"/>
      <sheetName val="_BQ-FORM_xl턐ワ?帐ᾚ1"/>
      <sheetName val="_BQ-FORM_xl턐ワ_x005f_x005f_x005f1"/>
      <sheetName val="_BQ-FORM_xl_x005f_x005f_x1"/>
      <sheetName val="-FORM_xl___x005f_x005f_x01"/>
      <sheetName val="_BQ-FORM_xl___x005f_x005f_x005f1"/>
      <sheetName val="_BQ-FORM_xl턐ワ___x001"/>
      <sheetName val="-FORM_xl_____1"/>
      <sheetName val="_BQ-FORM_xl_____x001"/>
      <sheetName val="Harsat_Bahan1"/>
      <sheetName val="Harsat_Upah1"/>
      <sheetName val="dongia_(2)1"/>
      <sheetName val="RAB_AR&amp;STR4"/>
      <sheetName val="B_-_Norelec4"/>
      <sheetName val="[BQ-FORM_xl턐ワ???4"/>
      <sheetName val="_BQ-FORM_xl턐ワ4"/>
      <sheetName val="[BQ-FORM_xl턐ワ_x005f_x0000__x005f_x0000__x03"/>
      <sheetName val="[BQ-FORM_xl_x005f_x0006__x005f_x0000_۸ݼ࢈3"/>
      <sheetName val="_BQ-FORM_xl턐ワ_x005f_x0000__x005f_x0000__x03"/>
      <sheetName val="_BQ-FORM_xl_x005f_x0006__x005f_x0000_۸ݼ࢈3"/>
      <sheetName val="_BQ-FORM_xl턐ワ___4"/>
      <sheetName val="_BQ-FORM_xl_x005f_x0006__۸ݼ࢈3"/>
      <sheetName val="_BQ-FORM_xl_x005f_x0006_3"/>
      <sheetName val="Cover_Daf-23"/>
      <sheetName val="[BQ-FORM_xl?????4"/>
      <sheetName val="_BQ-FORM_xl??4"/>
      <sheetName val="-FORM_xl??_x005f_x0000__x005f_x0000__x00003"/>
      <sheetName val="[BQ-FORM_xl_x005f_x0006__x005f_x0000_???3"/>
      <sheetName val="_BQ-FORM_xl??___4"/>
      <sheetName val="_BQ-FORM_xl??_x005f_x0000__x005f_x0000__x03"/>
      <sheetName val="_BQ-FORM_xl_x005f_x0006__x005f_x0000_???3"/>
      <sheetName val="[BQ-FORM_xl_x005f_x0006_?۸ݼ࢈3"/>
      <sheetName val="_BQ-FORM_xl_x005f_x0006__???3"/>
      <sheetName val="[BQ-FORM_xl??_x005f_x0000__x005f_x0000__x03"/>
      <sheetName val="[BQ-FORM_xl_x005f_x0006_????3"/>
      <sheetName val="[BQ-FORM_xl턐ワ?帐ᾚ3"/>
      <sheetName val="_BQ-FORM_xl__4"/>
      <sheetName val="_BQ-FORM_xl_____4"/>
      <sheetName val="-FORM_xl___x005f_x0000__x005f_x0000__x00003"/>
      <sheetName val="_BQ-FORM_xl_x005f_x0006__x005f_x0000____3"/>
      <sheetName val="_BQ-FORM_xl___x005f_x0000__x005f_x0000__x03"/>
      <sheetName val="_BQ-FORM_xl_x005f_x0006_____3"/>
      <sheetName val="Cash_Flow_bulanan3"/>
      <sheetName val="Std-Prod_KS2"/>
      <sheetName val="_BQ-FORM_xl턐ワ_x005f_x005f_x005f_x0000__x003"/>
      <sheetName val="_BQ-FORM_xl_x005f_x005f_x005f_x0006__x005f3"/>
      <sheetName val="_BQ-FORM_xl_x005f_x005f_x005f_x0006__۸ݼ࢈3"/>
      <sheetName val="_BQ-FORM_xl_x005f_x005f_x005f_x0006_3"/>
      <sheetName val="-FORM_xl___x005f_x005f_x005f_x0000__x005f_x005f_3"/>
      <sheetName val="_BQ-FORM_xl턐ワ_帐ᾚ3"/>
      <sheetName val="On_Time2"/>
      <sheetName val="OP__ALAT2"/>
      <sheetName val="OP__PERJAM2"/>
      <sheetName val="B__PERSONIL2"/>
      <sheetName val="KAN__LOKAL2"/>
      <sheetName val="[BQ-FORM_xl턐ワ?2"/>
      <sheetName val="Met_Pas_Batu2"/>
      <sheetName val="Met__Minor2"/>
      <sheetName val="AnalisaSIPIL_RIIL2"/>
      <sheetName val="Perm__Test2"/>
      <sheetName val="_BQ-FORM_xl턐ワ_2"/>
      <sheetName val="H_Satuan2"/>
      <sheetName val="_BQ-FORM_xl??_??2"/>
      <sheetName val="[BQ-FORM_xl???3"/>
      <sheetName val="_BQ-FORM_xl___x005f_x005f_x005f_x0000__x002"/>
      <sheetName val="_BQ-FORM_xl_x005f_x005f_x005f_x0006_____2"/>
      <sheetName val="_BQ-FORM_xl_x005f_x0006__Ổ__2"/>
      <sheetName val="BQ_ARS2"/>
      <sheetName val="_BQ-FORM_xl??_2"/>
      <sheetName val="_BQ-FORM_xl___3"/>
      <sheetName val="[BQ-FORM_xl턐ワ_x005f_x005f_x005f_x0000__x002"/>
      <sheetName val="[BQ-FORM_xl_x005f_x005f_x005f_x0006__x005f2"/>
      <sheetName val="-FORM_xl??_x005f_x005f_x005f_x0000__x005f_x005f_2"/>
      <sheetName val="[BQ-FORM_xl_x005f_x005f_x005f_x0006_?۸ݼ࢈2"/>
      <sheetName val="_BQ-FORM_xl??_x005f_x005f_x005f_x0000__x002"/>
      <sheetName val="_BQ-FORM_xl_x005f_x005f_x005f_x0006__???2"/>
      <sheetName val="[BQ-FORM_xl??_x005f_x005f_x005f_x0000__x002"/>
      <sheetName val="[BQ-FORM_xl_x005f_x005f_x005f_x0006_????2"/>
      <sheetName val="[BQ-FORM_xl턐ワ_x005f_x0000_帐ᾚ2"/>
      <sheetName val="[BQ-FORM_xl_x005f_x0006__x005f_x0000_Ổ_x002"/>
      <sheetName val="[BQ-FORM_xl_x005f_x0006_?Ổ??2"/>
      <sheetName val="[BQ-FORM_xl??_x005f_x0000_??2"/>
      <sheetName val="[BQ-FORM_xl_x005f_x0006__x005f_x0000_?_x002"/>
      <sheetName val="_BQ-FORM_xl턐ワ_x005f_x0000_帐ᾚ2"/>
      <sheetName val="_BQ-FORM_xl_x005f_x0006__x005f_x0000_Ổ_x002"/>
      <sheetName val="_BQ-FORM_xl___x005f_x0000___2"/>
      <sheetName val="_BQ-FORM_xl_x005f_x0006__x005f_x0000___x002"/>
      <sheetName val="_BQ-FORM_xl_x005f_x0006__?__2"/>
      <sheetName val="Basic_P2"/>
      <sheetName val="Bill_of_Quantity2"/>
      <sheetName val="Rekap_Addendum2"/>
      <sheetName val="_BQ-FORM_xl??_x005f_x0000_??2"/>
      <sheetName val="_BQ-FORM_xl_x005f_x0006__x005f_x0000_?_x002"/>
      <sheetName val="_BQ-FORM_xl턐ワ_x005f_x0000__x0052"/>
      <sheetName val="_BQ-FORM_xl_x005f_x0006__2"/>
      <sheetName val="-FORM_xl___x005f_x0000__x2"/>
      <sheetName val="_BQ-FORM_xl___x005f_x0000__x0052"/>
      <sheetName val="-FORM_xl__2"/>
      <sheetName val="_BQ-FORM_xl턐ワ_x005f_x0000_2"/>
      <sheetName val="_BQ-FORM_xl턐ワ_x005f_x005f_x005f_x005f_x0052"/>
      <sheetName val="_BQ-FORM_xl_x005f_x005f_x005f_x005f_x005f_x005f_2"/>
      <sheetName val="-FORM_xl___x005f_x005f_x005f_x005f_x005f_x005f_x2"/>
      <sheetName val="_BQ-FORM_xl___x005f_x0000_2"/>
      <sheetName val="_BQ-FORM_xl___x005f_x005f_x005f_x005f_x0052"/>
      <sheetName val="_BQ-FORM_xl_x005f_x005f_x005f_x0006__Ổ__2"/>
      <sheetName val="_BQ-FORM_xl턐ワ_x005f_x0000_ҡ2"/>
      <sheetName val="_BQ-FORM_xl_x005f_x0006__x005f_x0000__x0002"/>
      <sheetName val="_BQ-FORM_xl턐ワ_x005f_x005f_x005f_x0000_帐ᾚ2"/>
      <sheetName val="_BQ-FORM_xl___x005f_x005f_x005f_x0000___2"/>
      <sheetName val="_BQ-FORM_xl_x005f_x005f_x005f_x0006__2"/>
      <sheetName val="-FORM_xl___x005f_x005f_x005f_x0000__x2"/>
      <sheetName val="REKAP_A_BESAR2"/>
      <sheetName val="RAB_Ekstern2"/>
      <sheetName val="Rekap_Ekstern2"/>
      <sheetName val="PROD_ALAT2"/>
      <sheetName val="BANK_DT2"/>
      <sheetName val="ANALISA_KEB_ALAT2"/>
      <sheetName val="KOEF_ALAT2"/>
      <sheetName val="KOEF_TANAH2"/>
      <sheetName val="KONF_VOL2"/>
      <sheetName val="BANK_PROD_ALAT2"/>
      <sheetName val="_Rekap2"/>
      <sheetName val="BQ_EXTERN2"/>
      <sheetName val="REKAP_RAB2"/>
      <sheetName val="BQ_EE2"/>
      <sheetName val="Kode_SD2"/>
      <sheetName val="SUM_OF_QTY2"/>
      <sheetName val="BASIC_PRICE2"/>
      <sheetName val="Divisi_32"/>
      <sheetName val="Divisi_42"/>
      <sheetName val="Divisi_52"/>
      <sheetName val="Divisi_62"/>
      <sheetName val="Divisi_72"/>
      <sheetName val="Resume_Batu2"/>
      <sheetName val="NP_(2)2"/>
      <sheetName val="uraian_analisa2"/>
      <sheetName val="Galian_12"/>
      <sheetName val="_BQ-FORM_xl턐ワ_x005f_x005f_x005f_x0000_2"/>
      <sheetName val="_BQ-FORM_xl___x005f_x005f_x005f_x0000_2"/>
      <sheetName val="[BQ-FORM_xl턐ワ?ҡ2"/>
      <sheetName val="[BQ-FORM_xl턐ワ_x005f_x0000_2"/>
      <sheetName val="[BQ-FORM_xl??_x005f_x0000_2"/>
      <sheetName val="[BQ-FORM_xl턐ワ_x005f_x005f_x005f_x005f_x0052"/>
      <sheetName val="[BQ-FORM_xl_x005f_x005f_x005f_x005f_x005f_x005f_2"/>
      <sheetName val="-FORM_xl??_x005f_x005f_x005f_x005f_x005f_x005f_x2"/>
      <sheetName val="_BQ-FORM_xl??_x005f_x005f_x005f_x005f_x0052"/>
      <sheetName val="[BQ-FORM_xl??_x005f_x005f_x005f_x005f_x0052"/>
      <sheetName val="[BQ-FORM_xl턐ワ_x005f_x005f_x005f_x0000_帐ᾚ2"/>
      <sheetName val="[BQ-FORM_xl_x005f_x005f_x005f_x0006_?Ổ??2"/>
      <sheetName val="[BQ-FORM_xl??_x005f_x005f_x005f_x0000_??2"/>
      <sheetName val="[BQ-FORM_xl턐ワ_x005f_x0000_ҡ2"/>
      <sheetName val="[BQ-FORM_xl_x005f_x0006__x005f_x0000__x0002"/>
      <sheetName val="analisa_Str2"/>
      <sheetName val="_BQ-FORM_xl턐ワ_ҡ2"/>
      <sheetName val="Lt__1_(A)2"/>
      <sheetName val="Agregat_Halus_&amp;_Kasar2"/>
      <sheetName val="_BQ-FORM_xl??_x005f_x0000_2"/>
      <sheetName val="_BQ-FORM_xl_x005f_x005f_x005f_x0006__?__2"/>
      <sheetName val="_BQ-FORM_xl??_x005f_x005f_x005f_x0000_??2"/>
      <sheetName val="_BQ-FORM_xl턐ワ??_x002"/>
      <sheetName val="-FORM_xl__???2"/>
      <sheetName val="_BQ-FORM_xl__??_x002"/>
      <sheetName val="_BQ-FORM_xl턐ワ?帐ᾚ2"/>
      <sheetName val="8LT_122"/>
      <sheetName val="HARGA_ALAT2"/>
      <sheetName val="Kuantitas_&amp;_Harga2"/>
      <sheetName val="Analisa_(me)2"/>
      <sheetName val="_BQ-FORM_xl턐ワ_x005f_x005f_x005f2"/>
      <sheetName val="_BQ-FORM_xl_x005f_x005f_x2"/>
      <sheetName val="-FORM_xl___x005f_x005f_x02"/>
      <sheetName val="_BQ-FORM_xl___x005f_x005f_x005f2"/>
      <sheetName val="_BQ-FORM_xl턐ワ___x002"/>
      <sheetName val="-FORM_xl_____2"/>
      <sheetName val="_BQ-FORM_xl_____x002"/>
      <sheetName val="harga_dasar2"/>
      <sheetName val="harga_dasar_T-M-A2"/>
      <sheetName val="5_NP2"/>
      <sheetName val="4-Basic_Price2"/>
      <sheetName val="alt_bsr_tahun_20072"/>
      <sheetName val="BARU-4_2"/>
      <sheetName val="schedule_(2)2"/>
      <sheetName val="Lamp-4_Sat-Das2"/>
      <sheetName val="Harsat_Bahan2"/>
      <sheetName val="Harsat_Upah2"/>
      <sheetName val="dongia_(2)2"/>
      <sheetName val="KALIREJO"/>
      <sheetName val="L-4a,b"/>
      <sheetName val="Gal tanah"/>
      <sheetName val="[BQ-FORM.xl_x0006_"/>
      <sheetName val="[BQ-FORM.xl??"/>
      <sheetName val="_"/>
      <sheetName val="xl_x0006_"/>
      <sheetName val="0000_"/>
      <sheetName val="GKP"/>
      <sheetName val="RAB_J18_2"/>
      <sheetName val="3_1_2a"/>
      <sheetName val="3_1_1a"/>
      <sheetName val="BARU_(wilayah_4)"/>
      <sheetName val="LAMA_(wilayah_3)"/>
      <sheetName val="LAMA_(wilayah_4)"/>
      <sheetName val="Peralatan_(2)"/>
      <sheetName val="_BQ-FORM_xl_x0000"/>
      <sheetName val="C-FLOW_JUNI"/>
      <sheetName val="Analisa_Harga_Satuan"/>
      <sheetName val="Urai__Resap_pengikat"/>
      <sheetName val="10"/>
      <sheetName val="5"/>
      <sheetName val="Cover Daf_2"/>
      <sheetName val="-FORM.xl??"/>
      <sheetName val="_BQ-FORM.xl??_x005f_x0000__x005"/>
      <sheetName val="[BQ-FORM.xl턐ワ_x005f_x0000__x005"/>
      <sheetName val="[BQ-FORM.xl??_x005f_x0000__x005"/>
      <sheetName val="?_x005f_x0000__x005f_x0000__x00"/>
      <sheetName val="xl_x005f_x0006__x005f_x0000_???"/>
      <sheetName val="_BQ-FORM.xl??_x005f_x005f_x005f"/>
      <sheetName val="[BQ-FORM.xl턐ワ_x005f_x005f_x005f"/>
      <sheetName val="[BQ-FORM.xl??_x005f_x005f_x005f"/>
      <sheetName val="RM-034"/>
      <sheetName val="HG SATUAN"/>
      <sheetName val="RAB THP1"/>
      <sheetName val="ANALISA-HST"/>
      <sheetName val="Urugan Pasir"/>
      <sheetName val="summary-1"/>
      <sheetName val="[BQ-FORM.xl??_x005f_x005f_x005f_x0000_"/>
      <sheetName val="Currency Rate"/>
      <sheetName val="D &amp; W sizes"/>
      <sheetName val="-FORM.xl??_x0000__x0000__x0000_"/>
      <sheetName val="_BQ-FORM.xl??_x0000__x0000__x00"/>
      <sheetName val="_BQ-FORM.xl_x0006__x0000_???"/>
      <sheetName val="[BQ-FORM.xl??_x0000__x0000__x00"/>
      <sheetName val="[BQ-FORM.xl_x0006__x0000_Ổ_x000"/>
      <sheetName val="[BQ-FORM.xl_x0006__x0000_?_x000"/>
      <sheetName val="_BQ-FORM.xl??_x0000_??"/>
      <sheetName val="_BQ-FORM.xl_x0006__x0000_?_x000"/>
      <sheetName val="_BQ-FORM.xl??_x0000_"/>
      <sheetName val="[BQ-FORM.xl_x0006__x0000__x0000"/>
      <sheetName val="Unit Rate"/>
      <sheetName val="Analisa HSP"/>
      <sheetName val="COVERUSRP"/>
      <sheetName val="SITE"/>
      <sheetName val="ESCOND"/>
      <sheetName val="BQUSRP"/>
      <sheetName val="AT 2"/>
      <sheetName val="Progress"/>
      <sheetName val="1.Entry data."/>
      <sheetName val="Rumus"/>
      <sheetName val="ANPRO"/>
      <sheetName val="Sum"/>
      <sheetName val="L_O&amp;O"/>
      <sheetName val="Anl-Umum"/>
      <sheetName val="An_pdkg"/>
      <sheetName val="HB "/>
      <sheetName val="salary"/>
      <sheetName val="LOADDAT"/>
      <sheetName val="[BQ-FORM_xl턐ワ_x0000__x0000__x00"/>
      <sheetName val="-FORM_xl??_x0000__x0000__x0000_"/>
      <sheetName val="[BQ-FORM_xl_x0006__x0000_???"/>
      <sheetName val="[BQ-FORM_xl_x0006_?۸ݼ࢈"/>
      <sheetName val="_BQ-FORM_xl??_x0000__x0000__x00"/>
      <sheetName val="_BQ-FORM_xl_x0006__x0000_???"/>
      <sheetName val="_BQ-FORM_xl_x0006__???"/>
      <sheetName val="[BQ-FORM_xl??_x0000__x0000__x00"/>
      <sheetName val="[BQ-FORM_xl_x0006_????"/>
      <sheetName val="[BQ-FORM_xl턐ワ_x005f_x0000__x005"/>
      <sheetName val="_BQ-FORM_xl??_x005f_x0000__x005"/>
      <sheetName val="[BQ-FORM_xl??_x005f_x0000__x005"/>
      <sheetName val="[BQ-FORM_xl_x0006__x0000_Ổ_x000"/>
      <sheetName val="[BQ-FORM_xl_x0006_?Ổ??"/>
      <sheetName val="[BQ-FORM_xl??_x0000_??"/>
      <sheetName val="[BQ-FORM_xl_x0006__x0000_?_x000"/>
      <sheetName val="_BQ-FORM_xl___x0000___"/>
      <sheetName val="_BQ-FORM_xl_x0006__x0000___x000"/>
      <sheetName val="_BQ-FORM_xl턐ワ_x0000_"/>
      <sheetName val="_BQ-FORM_xl___x0000_"/>
      <sheetName val="_BQ-FORM_xl_x0006__?__"/>
      <sheetName val="_BQ-FORM_xl??_x0000_??"/>
      <sheetName val="_BQ-FORM_xl_x0006__x0000_?_x000"/>
      <sheetName val="_BQ-FORM_xl_x0006__x0000__x0000"/>
      <sheetName val="[BQ-FORM_xl턐ワ_x0000_"/>
      <sheetName val="[BQ-FORM_xl??_x0000_"/>
      <sheetName val="_BQ-FORM_xl??_x005f_x005f_x005f"/>
      <sheetName val="[BQ-FORM_xl턐ワ_x005f_x005f_x005f"/>
      <sheetName val="[BQ-FORM_xl_x0006__x0000__x0000"/>
      <sheetName val="[BQ-FORM_xl??_x005f_x005f_x005f"/>
      <sheetName val="_BQ-FORM_xl??_x0000_"/>
      <sheetName val="[BQ-FORM_xl턐ワ_x0000__x0000__x01"/>
      <sheetName val="[BQ-FORM_xl_x0006__x0000_۸ݼ࢈1"/>
      <sheetName val="_BQ-FORM_xl턐ワ_x0000__x0000__x01"/>
      <sheetName val="_BQ-FORM_xl_x0006__x0000_۸ݼ࢈1"/>
      <sheetName val="_BQ-FORM_xl_x0006__۸ݼ࢈1"/>
      <sheetName val="_BQ-FORM_xl_x0006_1"/>
      <sheetName val="-FORM_xl___x0000__x0000__x00001"/>
      <sheetName val="_BQ-FORM_xl_x0006__x0000____1"/>
      <sheetName val="_BQ-FORM_xl___x0000__x0000__x01"/>
      <sheetName val="_BQ-FORM_xl_x0006_____1"/>
      <sheetName val="-FORM_xl??_x0000__x0000__x00001"/>
      <sheetName val="[BQ-FORM_xl_x0006__x0000_???1"/>
      <sheetName val="[BQ-FORM_xl_x0006_?۸ݼ࢈1"/>
      <sheetName val="_BQ-FORM_xl??_x0000__x0000__x01"/>
      <sheetName val="_BQ-FORM_xl_x0006__x0000_???1"/>
      <sheetName val="_BQ-FORM_xl_x0006__???1"/>
      <sheetName val="[BQ-FORM_xl??_x0000__x0000__x01"/>
      <sheetName val="[BQ-FORM_xl_x0006_????1"/>
      <sheetName val="_BQ-FORM_xl턐ワ_x005f_x0000__x001"/>
      <sheetName val="_BQ-FORM_xl_x005f_x0006__x005f1"/>
      <sheetName val="_BQ-FORM_xl___x005f_x0000__x001"/>
      <sheetName val="_BQ-FORM_xl_x0006__Ổ__1"/>
      <sheetName val="[BQ-FORM_xl턐ワ_x005f_x0000__x001"/>
      <sheetName val="[BQ-FORM_xl_x005f_x0006__x005f1"/>
      <sheetName val="_BQ-FORM_xl??_x005f_x0000__x001"/>
      <sheetName val="[BQ-FORM_xl??_x005f_x0000__x001"/>
      <sheetName val="[BQ-FORM_xl턐ワ_x0000_帐ᾚ1"/>
      <sheetName val="[BQ-FORM_xl_x0006__x0000_Ổ_x001"/>
      <sheetName val="[BQ-FORM_xl_x0006_?Ổ??1"/>
      <sheetName val="[BQ-FORM_xl??_x0000_??1"/>
      <sheetName val="[BQ-FORM_xl_x0006__x0000_?_x001"/>
      <sheetName val="_BQ-FORM_xl턐ワ_x0000_帐ᾚ1"/>
      <sheetName val="_BQ-FORM_xl_x0006__x0000_Ổ_x001"/>
      <sheetName val="_BQ-FORM_xl___x0000___1"/>
      <sheetName val="_BQ-FORM_xl_x0006__x0000___x001"/>
      <sheetName val="_BQ-FORM_xl턐ワ_x0000_1"/>
      <sheetName val="_BQ-FORM_xl턐ワ_x005f_x005f_x0051"/>
      <sheetName val="_BQ-FORM_xl___x0000_1"/>
      <sheetName val="_BQ-FORM_xl___x005f_x005f_x0051"/>
      <sheetName val="_BQ-FORM_xl턐ワ_x0000__x0051"/>
      <sheetName val="_BQ-FORM_xl_x0006__1"/>
      <sheetName val="-FORM_xl___x0000__x1"/>
      <sheetName val="_BQ-FORM_xl___x0000__x0051"/>
      <sheetName val="_BQ-FORM_xl_x0006__?__1"/>
      <sheetName val="_BQ-FORM_xl??_x0000_??1"/>
      <sheetName val="_BQ-FORM_xl_x0006__x0000_?_x001"/>
      <sheetName val="_BQ-FORM_xl턐ワ_x0000_ҡ1"/>
      <sheetName val="_BQ-FORM_xl_x0006__x0000__x0001"/>
      <sheetName val="[BQ-FORM_xl턐ワ_x0000_1"/>
      <sheetName val="[BQ-FORM_xl??_x0000_1"/>
      <sheetName val="_BQ-FORM_xl??_x005f_x005f_x0051"/>
      <sheetName val="[BQ-FORM_xl턐ワ_x005f_x005f_x0051"/>
      <sheetName val="[BQ-FORM_xl턐ワ_x0000_ҡ1"/>
      <sheetName val="[BQ-FORM_xl_x0006__x0000__x0001"/>
      <sheetName val="[BQ-FORM_xl??_x005f_x005f_x0051"/>
      <sheetName val="_BQ-FORM_xl??_x0000_1"/>
      <sheetName val="[BQ-FORM.xl_x005f_x0006__"/>
      <sheetName val="-FORM.xl??_x005f_x0000__x"/>
      <sheetName val="[BQ-FORM.xl_x005f_x005f_x"/>
      <sheetName val="-FORM.xl??_x005f_x005f_x0"/>
      <sheetName val="[BQ-FORM_xl_x005f_x0006__"/>
      <sheetName val="-FORM_xl??_x005f_x0000__x"/>
      <sheetName val="[BQ-FORM_xl_x005f_x005f_x"/>
      <sheetName val="-FORM_xl??_x005f_x005f_x0"/>
      <sheetName val="-FORM_xl___x005f_x0000__1"/>
      <sheetName val="-FORM_xl??_x005f_x0000__1"/>
      <sheetName val="_BQ-FORM_xl_x005f_x005f_1"/>
      <sheetName val="-FORM_xl___x005f_x005f_x1"/>
      <sheetName val="[BQ-FORM_xl_x005f_x005f_1"/>
      <sheetName val="-FORM_xl??_x005f_x005f_x1"/>
      <sheetName val="hrg-dsr"/>
      <sheetName val="ALAT1"/>
      <sheetName val="villa"/>
      <sheetName val="skejul"/>
      <sheetName val="INF"/>
      <sheetName val="bhn_upah"/>
      <sheetName val="Markup"/>
      <sheetName val="analis standar(8m)"/>
      <sheetName val="Isolasi Luar"/>
      <sheetName val="Isolasi Luar Dalam"/>
      <sheetName val="2_2"/>
      <sheetName val="BAG_2"/>
      <sheetName val="Anal-SNI"/>
      <sheetName val="DAF.TUL"/>
      <sheetName val="21"/>
      <sheetName val="Hrg Satuan"/>
      <sheetName val="304-06"/>
      <sheetName val="TE TS FA LAN MATV"/>
      <sheetName val="Balok"/>
      <sheetName val="Factor"/>
      <sheetName val="BOQ CBM"/>
      <sheetName val="DAF-4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G_SUMMARY"/>
      <sheetName val="CashFlwProjections"/>
      <sheetName val="Category 1"/>
      <sheetName val="BQMPALOC"/>
      <sheetName val="TRNS-C1"/>
      <sheetName val="analisa Mob."/>
      <sheetName val="BasicPrice"/>
      <sheetName val="CashFlow"/>
      <sheetName val="PP"/>
      <sheetName val="AnalAdjust"/>
      <sheetName val="DAF-2"/>
      <sheetName val="Statprod gab"/>
      <sheetName val="Analisa ME "/>
      <sheetName val="Rekap Prelim"/>
      <sheetName val="Analisa Baku STR ARS"/>
      <sheetName val="prog"/>
      <sheetName val="HS Bahan"/>
      <sheetName val="struktur tdk dipakai"/>
      <sheetName val="BAG-III"/>
      <sheetName val="BASE"/>
      <sheetName val="ANL_TEK.6"/>
      <sheetName val="INDEX"/>
      <sheetName val="Rekap Biaya"/>
      <sheetName val="PNT"/>
      <sheetName val="Draft RKAP 2010"/>
      <sheetName val="RESGABREV"/>
      <sheetName val="GAB2003"/>
      <sheetName val="GABPRODAKUN"/>
      <sheetName val="DC"/>
      <sheetName val="ALEK"/>
      <sheetName val="Analysis"/>
      <sheetName val="RAB_AR&amp;STR5"/>
      <sheetName val="[BQ-FORM_xl۸ݼ࢈2"/>
      <sheetName val="B_-_Norelec5"/>
      <sheetName val="[BQ-FORM_xl턐ワ???5"/>
      <sheetName val="[BQ-FORM_xl?۸ݼ࢈2"/>
      <sheetName val="_BQ-FORM_xl턐ワ5"/>
      <sheetName val="_BQ-FORM_xl2"/>
      <sheetName val="[BQ-FORM_xl턐ワ_x005f_x0000__x005f_x0000__x04"/>
      <sheetName val="[BQ-FORM_xl_x005f_x0006__x005f_x0000_۸ݼ࢈4"/>
      <sheetName val="_BQ-FORM_xl턐ワ_x005f_x0000__x005f_x0000__x04"/>
      <sheetName val="_BQ-FORM_xl_x005f_x0006__x005f_x0000_۸ݼ࢈4"/>
      <sheetName val="_BQ-FORM_xl턐ワ___5"/>
      <sheetName val="_BQ-FORM_xl_x005f_x0006__۸ݼ࢈4"/>
      <sheetName val="_BQ-FORM_xl_x005f_x0006_4"/>
      <sheetName val="Cover_Daf-24"/>
      <sheetName val="[BQ-FORM_xl?????5"/>
      <sheetName val="[BQ-FORM_xl????2"/>
      <sheetName val="_BQ-FORM_xl??5"/>
      <sheetName val="-FORM_xl??_x005f_x0000__x005f_x0000__x00004"/>
      <sheetName val="[BQ-FORM_xl_x005f_x0006__x005f_x0000_???4"/>
      <sheetName val="_BQ-FORM_xl_۸ݼ࢈2"/>
      <sheetName val="_BQ-FORM_xl??___5"/>
      <sheetName val="_BQ-FORM_xl_???2"/>
      <sheetName val="_BQ-FORM_xl??_x005f_x0000__x005f_x0000__x04"/>
      <sheetName val="_BQ-FORM_xl_x005f_x0006__x005f_x0000_???4"/>
      <sheetName val="[BQ-FORM_xl_x005f_x0006_?۸ݼ࢈4"/>
      <sheetName val="_BQ-FORM_xl_x005f_x0006__???4"/>
      <sheetName val="[BQ-FORM_xl??_x005f_x0000__x005f_x0000__x04"/>
      <sheetName val="[BQ-FORM_xl_x005f_x0006_????4"/>
      <sheetName val="[BQ-FORM_xl턐ワ?帐ᾚ4"/>
      <sheetName val="[BQ-FORM_xl?Ổ??2"/>
      <sheetName val="_BQ-FORM_xl__5"/>
      <sheetName val="_BQ-FORM_xl_____5"/>
      <sheetName val="_BQ-FORM_xl____2"/>
      <sheetName val="-FORM_xl___x005f_x0000__x005f_x0000__x00004"/>
      <sheetName val="_BQ-FORM_xl_x005f_x0006__x005f_x0000____4"/>
      <sheetName val="_BQ-FORM_xl___x005f_x0000__x005f_x0000__x04"/>
      <sheetName val="_BQ-FORM_xl_x005f_x0006_____4"/>
      <sheetName val="[BQ-FORM_xl턐ワ2"/>
      <sheetName val="Cash_Flow_bulanan4"/>
      <sheetName val="Std-Prod_KS3"/>
      <sheetName val="_BQ-FORM_xl턐ワ_x005f_x005f_x005f_x0000__x004"/>
      <sheetName val="_BQ-FORM_xl_x005f_x005f_x005f_x0006__x005f4"/>
      <sheetName val="_BQ-FORM_xl_x005f_x005f_x005f_x0006__۸ݼ࢈4"/>
      <sheetName val="_BQ-FORM_xl_x005f_x005f_x005f_x0006_4"/>
      <sheetName val="-FORM_xl___x005f_x005f_x005f_x0000__x005f_x005f_4"/>
      <sheetName val="_BQ-FORM_xl턐ワ_帐ᾚ4"/>
      <sheetName val="_BQ-FORM_xl_Ổ__2"/>
      <sheetName val="On_Time3"/>
      <sheetName val="OP__ALAT3"/>
      <sheetName val="OP__PERJAM3"/>
      <sheetName val="B__PERSONIL3"/>
      <sheetName val="KAN__LOKAL3"/>
      <sheetName val="[BQ-FORM_xl턐ワ?3"/>
      <sheetName val="Met_Pas_Batu3"/>
      <sheetName val="Met__Minor3"/>
      <sheetName val="AnalisaSIPIL_RIIL3"/>
      <sheetName val="Perm__Test3"/>
      <sheetName val="_BQ-FORM_xl턐ワ_3"/>
      <sheetName val="H_Satuan3"/>
      <sheetName val="_BQ-FORM_xl??_??3"/>
      <sheetName val="_BQ-FORM_xl_?__2"/>
      <sheetName val="[BQ-FORM_xl??2"/>
      <sheetName val="[BQ-FORM_xl???4"/>
      <sheetName val="_BQ-FORM_xl___x005f_x005f_x005f_x0000__x003"/>
      <sheetName val="_BQ-FORM_xl_x005f_x005f_x005f_x0006_____3"/>
      <sheetName val="_BQ-FORM_xl_x005f_x0006__Ổ__3"/>
      <sheetName val="BQ_ARS3"/>
      <sheetName val="_BQ-FORM_xl??_3"/>
      <sheetName val="_BQ-FORM_xl___4"/>
      <sheetName val="[BQ-FORM_xl턐ワ_x005f_x005f_x005f_x0000__x003"/>
      <sheetName val="[BQ-FORM_xl_x005f_x005f_x005f_x0006__x005f3"/>
      <sheetName val="-FORM_xl??_x005f_x005f_x005f_x0000__x005f_x005f_3"/>
      <sheetName val="[BQ-FORM_xl_x005f_x005f_x005f_x0006_?۸ݼ࢈3"/>
      <sheetName val="_BQ-FORM_xl??_x005f_x005f_x005f_x0000__x003"/>
      <sheetName val="_BQ-FORM_xl_x005f_x005f_x005f_x0006__???3"/>
      <sheetName val="[BQ-FORM_xl??_x005f_x005f_x005f_x0000__x003"/>
      <sheetName val="[BQ-FORM_xl_x005f_x005f_x005f_x0006_????3"/>
      <sheetName val="[BQ-FORM_xl턐ワ_x005f_x0000_帐ᾚ3"/>
      <sheetName val="[BQ-FORM_xl_x005f_x0006__x005f_x0000_Ổ_x003"/>
      <sheetName val="[BQ-FORM_xl_x005f_x0006_?Ổ??3"/>
      <sheetName val="[BQ-FORM_xl??_x005f_x0000_??3"/>
      <sheetName val="[BQ-FORM_xl_x005f_x0006__x005f_x0000_?_x003"/>
      <sheetName val="_BQ-FORM_xl턐ワ_x005f_x0000_帐ᾚ3"/>
      <sheetName val="_BQ-FORM_xl_x005f_x0006__x005f_x0000_Ổ_x003"/>
      <sheetName val="_BQ-FORM_xl___x005f_x0000___3"/>
      <sheetName val="_BQ-FORM_xl_x005f_x0006__x005f_x0000___x003"/>
      <sheetName val="_BQ-FORM_xl_x005f_x0006__?__3"/>
      <sheetName val="Basic_P3"/>
      <sheetName val="Bill_of_Quantity3"/>
      <sheetName val="Rekap_Addendum3"/>
      <sheetName val="_BQ-FORM_xl??_x005f_x0000_??3"/>
      <sheetName val="_BQ-FORM_xl_x005f_x0006__x005f_x0000_?_x003"/>
      <sheetName val="_BQ-FORM_xl턐ワ_x001"/>
      <sheetName val="_BQ-FORM_xl۸ݼ࢈2"/>
      <sheetName val="_BQ-FORM_xl___x001"/>
      <sheetName val="_BQ-FORM_xl턐ワ_x005f_x0000__x0053"/>
      <sheetName val="_BQ-FORM_xl_x005f_x0006__3"/>
      <sheetName val="-FORM_xl___x005f_x0000__x3"/>
      <sheetName val="_BQ-FORM_xl___x005f_x0000__x0053"/>
      <sheetName val="-FORM_xl__3"/>
      <sheetName val="_BQ-FORM_xl턐ワ_x0052"/>
      <sheetName val="_BQ-FORM_xl_2"/>
      <sheetName val="-FORM_xl___x2"/>
      <sheetName val="_BQ-FORM_xl턐ワ_x005f_x0000_3"/>
      <sheetName val="_BQ-FORM_xl턐ワ_x005f_x005f_x005f_x005f_x0053"/>
      <sheetName val="_BQ-FORM_xl_x005f_x005f_x005f_x005f_x005f_x005f_3"/>
      <sheetName val="-FORM_xl___x005f_x005f_x005f_x005f_x005f_x005f_x3"/>
      <sheetName val="_BQ-FORM_xl___x005f_x0000_3"/>
      <sheetName val="_BQ-FORM_xl___x005f_x005f_x005f_x005f_x0053"/>
      <sheetName val="_BQ-FORM_xl_x005f_x005f_x005f_x0006__Ổ__3"/>
      <sheetName val="_BQ-FORM_xl턐ワ_x005f_x0000_ҡ3"/>
      <sheetName val="_BQ-FORM_xl_x005f_x0006__x005f_x0000__x0003"/>
      <sheetName val="_BQ-FORM_xl턐ワ_x005f_x005f_x005f_x0000_帐ᾚ3"/>
      <sheetName val="_BQ-FORM_xl___x005f_x005f_x005f_x0000___3"/>
      <sheetName val="_BQ-FORM_xl_x005f_x005f_x005f_x0006__3"/>
      <sheetName val="-FORM_xl___x005f_x005f_x005f_x0000__x3"/>
      <sheetName val="REKAP_A_BESAR3"/>
      <sheetName val="RAB_Ekstern3"/>
      <sheetName val="Rekap_Ekstern3"/>
      <sheetName val="PROD_ALAT3"/>
      <sheetName val="BANK_DT3"/>
      <sheetName val="ANALISA_KEB_ALAT3"/>
      <sheetName val="KOEF_ALAT3"/>
      <sheetName val="KOEF_TANAH3"/>
      <sheetName val="KONF_VOL3"/>
      <sheetName val="BANK_PROD_ALAT3"/>
      <sheetName val="_Rekap3"/>
      <sheetName val="BQ_EXTERN3"/>
      <sheetName val="REKAP_RAB3"/>
      <sheetName val="BQ_EE3"/>
      <sheetName val="Kode_SD3"/>
      <sheetName val="SUM_OF_QTY3"/>
      <sheetName val="BASIC_PRICE3"/>
      <sheetName val="Divisi_33"/>
      <sheetName val="Divisi_43"/>
      <sheetName val="Divisi_53"/>
      <sheetName val="Divisi_63"/>
      <sheetName val="Divisi_73"/>
      <sheetName val="Resume_Batu3"/>
      <sheetName val="NP_(2)3"/>
      <sheetName val="uraian_analisa3"/>
      <sheetName val="Galian_13"/>
      <sheetName val="_BQ-FORM_xl턐ワ_x005f_x005f_x005f_x0000_3"/>
      <sheetName val="_BQ-FORM_xl___x005f_x005f_x005f_x0000_3"/>
      <sheetName val="[BQ-FORM_xl턐ワ?ҡ3"/>
      <sheetName val="[BQ-FORM_xl턐ワ_x005f_x0000_3"/>
      <sheetName val="[BQ-FORM_xl??_x005f_x0000_3"/>
      <sheetName val="[BQ-FORM_xl턐ワ_x005f_x005f_x005f_x005f_x0053"/>
      <sheetName val="[BQ-FORM_xl_x005f_x005f_x005f_x005f_x005f_x005f_3"/>
      <sheetName val="-FORM_xl??_x005f_x005f_x005f_x005f_x005f_x005f_x3"/>
      <sheetName val="_BQ-FORM_xl??_x005f_x005f_x005f_x005f_x0053"/>
      <sheetName val="[BQ-FORM_xl??_x005f_x005f_x005f_x005f_x0053"/>
      <sheetName val="[BQ-FORM_xl턐ワ_x005f_x005f_x005f_x0000_帐ᾚ3"/>
      <sheetName val="[BQ-FORM_xl_x005f_x005f_x005f_x0006_?Ổ??3"/>
      <sheetName val="[BQ-FORM_xl??_x005f_x005f_x005f_x0000_??3"/>
      <sheetName val="_BQ-FORM_xlỔ_x0001"/>
      <sheetName val="[BQ-FORM_xl턐ワ_x005f_x0000_ҡ3"/>
      <sheetName val="[BQ-FORM_xl_x005f_x0006__x005f_x0000__x0003"/>
      <sheetName val="analisa_Str3"/>
      <sheetName val="_BQ-FORM_xl턐ワ_ҡ3"/>
      <sheetName val="Lt__1_(A)3"/>
      <sheetName val="Agregat_Halus_&amp;_Kasar3"/>
      <sheetName val="_BQ-FORM_xl??_x005f_x0000_3"/>
      <sheetName val="_BQ-FORM_xl_x005f_x005f_x005f_x0006__?__3"/>
      <sheetName val="_BQ-FORM_xl??_x005f_x005f_x005f_x0000_??3"/>
      <sheetName val="_BQ-FORM_xl턐ワ??_x003"/>
      <sheetName val="-FORM_xl__???3"/>
      <sheetName val="_BQ-FORM_xl__??_x003"/>
      <sheetName val="_BQ-FORM_xl턐ワ?帐ᾚ3"/>
      <sheetName val="8LT_123"/>
      <sheetName val="HARGA_ALAT3"/>
      <sheetName val="Kuantitas_&amp;_Harga3"/>
      <sheetName val="Analisa_(me)3"/>
      <sheetName val="_BQ-FORM_xl__x0001"/>
      <sheetName val="_BQ-FORM_xl턐ワ_x005f_x005f_x005f3"/>
      <sheetName val="_BQ-FORM_xl_x005f_x005f_x3"/>
      <sheetName val="-FORM_xl___x005f_x005f_x03"/>
      <sheetName val="_BQ-FORM_xl___x005f_x005f_x005f3"/>
      <sheetName val="_BQ-FORM_xl턐ワ___x003"/>
      <sheetName val="-FORM_xl_____3"/>
      <sheetName val="_BQ-FORM_xl_____x003"/>
      <sheetName val="harga_dasar3"/>
      <sheetName val="harga_dasar_T-M-A3"/>
      <sheetName val="5_NP3"/>
      <sheetName val="4-Basic_Price3"/>
      <sheetName val="alt_bsr_tahun_20073"/>
      <sheetName val="BARU-4_3"/>
      <sheetName val="schedule_(2)3"/>
      <sheetName val="Lamp-4_Sat-Das3"/>
      <sheetName val="Harsat_Bahan3"/>
      <sheetName val="Harsat_Upah3"/>
      <sheetName val="dongia_(2)3"/>
      <sheetName val="_BQ-FORM_xl턐ワҡ2"/>
      <sheetName val="_BQ-FORM_xl_x00001"/>
      <sheetName val="Analisa_Alat_Berat"/>
      <sheetName val="pro_ra_op"/>
      <sheetName val="_BQ-FORM_xl턐ワ_x005f_x005f_x005f_x0000_ҡ"/>
      <sheetName val="SAT_UPAH_RAPI"/>
      <sheetName val="_BQ-FORM_xl___x0052"/>
      <sheetName val="Petunjuk_Ngisi_(2)"/>
      <sheetName val="Master_1_0"/>
      <sheetName val="[BQ-FORM_xl턐ワ1"/>
      <sheetName val="_BQ-FORM_xl__?__"/>
      <sheetName val="_BQ-FORM_xl?__x000"/>
      <sheetName val="_BQ-FORM_xl턐ワ?"/>
      <sheetName val="_BQ-FORM_xl__?"/>
      <sheetName val="_BQ-FORM_xl턐ワ?_x005"/>
      <sheetName val="-FORM_xl__?_x"/>
      <sheetName val="Master_Edit"/>
      <sheetName val="Analisa_ME_"/>
      <sheetName val="Rekap_Prelim"/>
      <sheetName val="Analisa_Baku_STR_ARS"/>
      <sheetName val="struktur_tdk_dipakai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HS_Bahan"/>
      <sheetName val="[BQ-FORM_xl턐ワ_x005f_x005f_x005f_x0000_ҡ"/>
      <sheetName val="[BQ-FORM_xl턐ワ_x005f_x005f_x005f_x0000_"/>
      <sheetName val="_BQ-FORM_xl턐ワ_x005f"/>
      <sheetName val="_BQ-FORM_xl_x"/>
      <sheetName val="-FORM_xl___x0"/>
      <sheetName val="_BQ-FORM_xl___x005f"/>
      <sheetName val="__x00"/>
      <sheetName val="xl___"/>
      <sheetName val="_BQ-FORM_xl턐ワ__x005"/>
      <sheetName val="-FORM_xl____x"/>
      <sheetName val="Unit_Rate"/>
      <sheetName val="Analisa_HSP"/>
      <sheetName val="AT_2"/>
      <sheetName val="1_Entry_data_"/>
      <sheetName val="HB_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[BQ-FORM_xl턐ワ_x001"/>
      <sheetName val="[BQ-FORM_xl??1"/>
      <sheetName val="-FORM_xl??1"/>
      <sheetName val="_BQ-FORM_xl??_x001"/>
      <sheetName val="_BQ-FORM_xl???2"/>
      <sheetName val="[BQ-FORM_xl??_x001"/>
      <sheetName val="[BQ-FORM_xl턐ワ_x00"/>
      <sheetName val="-FORM_xl??"/>
      <sheetName val="_BQ-FORM_xl??_x00"/>
      <sheetName val="[BQ-FORM_xl??_x00"/>
      <sheetName val="[BQ-FORM_xl턐ワ_x005f_x0000__x0051"/>
      <sheetName val="_BQ-FORM_xl??_x005f_x0000__x0051"/>
      <sheetName val="[BQ-FORM_xl??_x005f_x0000__x0051"/>
      <sheetName val="[BQ-FORM_xlỔ_x0001"/>
      <sheetName val="[BQ-FORM_xl?_x0001"/>
      <sheetName val="_BQ-FORM_xl????2"/>
      <sheetName val="_BQ-FORM_xl?_x0001"/>
      <sheetName val="_BQ-FORM_xl??_x005f_x005f_x005f1"/>
      <sheetName val="[BQ-FORM_xl턐ワ_x005f_x005f_x005f1"/>
      <sheetName val="[BQ-FORM_xl_x00001"/>
      <sheetName val="[BQ-FORM_xl??_x005f_x005f_x005f1"/>
      <sheetName val="[BQ-FORM_xl?_x000"/>
      <sheetName val="_BQ-FORM_xl___x005"/>
      <sheetName val="_BQ-FORM_xl????"/>
      <sheetName val="_BQ-FORM_xl?_x000"/>
      <sheetName val="[BQ-FORM_xl_x0000"/>
      <sheetName val="[BQ-FORM_xl턐ワ_x01"/>
      <sheetName val="_BQ-FORM_xl턐ワ_x01"/>
      <sheetName val="_BQ-FORM_xl_۸ݼ࢈1"/>
      <sheetName val="_BQ-FORM_xl1"/>
      <sheetName val="-FORM_xl___x00001"/>
      <sheetName val="_BQ-FORM_xl___x01"/>
      <sheetName val="_BQ-FORM_xl____1"/>
      <sheetName val="-FORM_xl??_x00001"/>
      <sheetName val="[BQ-FORM_xl?۸ݼ࢈1"/>
      <sheetName val="_BQ-FORM_xl??_x01"/>
      <sheetName val="_BQ-FORM_xl???1"/>
      <sheetName val="_BQ-FORM_xl_???1"/>
      <sheetName val="[BQ-FORM_xl??_x01"/>
      <sheetName val="[BQ-FORM_xl????1"/>
      <sheetName val="_BQ-FORM_xl_Ổ__1"/>
      <sheetName val="[BQ-FORM_xl?Ổ??1"/>
      <sheetName val="[BQ-FORM_xl?_x001"/>
      <sheetName val="_BQ-FORM_xl__x001"/>
      <sheetName val="_BQ-FORM_xl턐ワ_x0051"/>
      <sheetName val="_BQ-FORM_xl_1"/>
      <sheetName val="-FORM_xl___x1"/>
      <sheetName val="_BQ-FORM_xl___x0051"/>
      <sheetName val="_BQ-FORM_xl_?__1"/>
      <sheetName val="_BQ-FORM_xl????1"/>
      <sheetName val="_BQ-FORM_xl?_x001"/>
      <sheetName val="_BQ-FORM_xl_x0001"/>
      <sheetName val="[BQ-FORM_xl_x0001"/>
      <sheetName val="[BQ-FORM_xl_x005f_x0006__1"/>
      <sheetName val="-FORM_xl??_x005f_x0000__x1"/>
      <sheetName val="[BQ-FORM_xl_x005f_x005f_x1"/>
      <sheetName val="-FORM_xl??_x005f_x005f_x01"/>
      <sheetName val="ANL_TEK_6"/>
      <sheetName val="Rekap_Biaya"/>
      <sheetName val="TONG_HOP_VL-NC"/>
      <sheetName val="TONGKE3p_"/>
      <sheetName val="TH_VL,_NC,_DDHT_Thanhphuoc"/>
      <sheetName val="DON_GIA"/>
      <sheetName val="CHITIET_VL-NC"/>
      <sheetName val="Spec_ME"/>
      <sheetName val="rab_-_persiapan_&amp;_lantai-1"/>
      <sheetName val="TE_TS_FA_LAN_MATV"/>
      <sheetName val="RAB_THP1"/>
      <sheetName val="DAF_HRG"/>
      <sheetName val="Draft_RKAP_2010"/>
      <sheetName val="Project_Data"/>
      <sheetName val="Confidential_PAS_HMI"/>
      <sheetName val="Twr_(15)"/>
      <sheetName val="RAB_AR&amp;STR6"/>
      <sheetName val="B_-_Norelec6"/>
      <sheetName val="[BQ-FORM_xl턐ワ???6"/>
      <sheetName val="_BQ-FORM_xl턐ワ6"/>
      <sheetName val="[BQ-FORM_xl턐ワ_x005f_x0000__x005f_x0000__x05"/>
      <sheetName val="[BQ-FORM_xl_x005f_x0006__x005f_x0000_۸ݼ࢈5"/>
      <sheetName val="_BQ-FORM_xl턐ワ_x005f_x0000__x005f_x0000__x05"/>
      <sheetName val="_BQ-FORM_xl_x005f_x0006__x005f_x0000_۸ݼ࢈5"/>
      <sheetName val="_BQ-FORM_xl턐ワ___6"/>
      <sheetName val="_BQ-FORM_xl_x005f_x0006__۸ݼ࢈5"/>
      <sheetName val="_BQ-FORM_xl_x005f_x0006_5"/>
      <sheetName val="Cover_Daf-25"/>
      <sheetName val="[BQ-FORM_xl?????6"/>
      <sheetName val="_BQ-FORM_xl??6"/>
      <sheetName val="-FORM_xl??_x005f_x0000__x005f_x0000__x00005"/>
      <sheetName val="[BQ-FORM_xl_x005f_x0006__x005f_x0000_???5"/>
      <sheetName val="_BQ-FORM_xl??___6"/>
      <sheetName val="_BQ-FORM_xl??_x005f_x0000__x005f_x0000__x05"/>
      <sheetName val="_BQ-FORM_xl_x005f_x0006__x005f_x0000_???5"/>
      <sheetName val="[BQ-FORM_xl_x005f_x0006_?۸ݼ࢈5"/>
      <sheetName val="_BQ-FORM_xl_x005f_x0006__???5"/>
      <sheetName val="[BQ-FORM_xl??_x005f_x0000__x005f_x0000__x05"/>
      <sheetName val="[BQ-FORM_xl_x005f_x0006_????5"/>
      <sheetName val="[BQ-FORM_xl턐ワ?帐ᾚ5"/>
      <sheetName val="_BQ-FORM_xl__6"/>
      <sheetName val="_BQ-FORM_xl_____6"/>
      <sheetName val="-FORM_xl___x005f_x0000__x005f_x0000__x00005"/>
      <sheetName val="_BQ-FORM_xl_x005f_x0006__x005f_x0000____5"/>
      <sheetName val="_BQ-FORM_xl___x005f_x0000__x005f_x0000__x05"/>
      <sheetName val="_BQ-FORM_xl_x005f_x0006_____5"/>
      <sheetName val="Cash_Flow_bulanan5"/>
      <sheetName val="Std-Prod_KS4"/>
      <sheetName val="_BQ-FORM_xl턐ワ_x005f_x005f_x005f_x0000__x006"/>
      <sheetName val="_BQ-FORM_xl_x005f_x005f_x005f_x0006__x005f5"/>
      <sheetName val="_BQ-FORM_xl_x005f_x005f_x005f_x0006__۸ݼ࢈5"/>
      <sheetName val="_BQ-FORM_xl_x005f_x005f_x005f_x0006_5"/>
      <sheetName val="-FORM_xl___x005f_x005f_x005f_x0000__x005f_x005f_5"/>
      <sheetName val="_BQ-FORM_xl턐ワ_帐ᾚ5"/>
      <sheetName val="On_Time4"/>
      <sheetName val="OP__ALAT4"/>
      <sheetName val="OP__PERJAM4"/>
      <sheetName val="B__PERSONIL4"/>
      <sheetName val="KAN__LOKAL4"/>
      <sheetName val="[BQ-FORM_xl턐ワ?4"/>
      <sheetName val="Met_Pas_Batu4"/>
      <sheetName val="Met__Minor4"/>
      <sheetName val="AnalisaSIPIL_RIIL4"/>
      <sheetName val="Perm__Test4"/>
      <sheetName val="_BQ-FORM_xl턐ワ_4"/>
      <sheetName val="H_Satuan4"/>
      <sheetName val="_BQ-FORM_xl??_??4"/>
      <sheetName val="[BQ-FORM_xl???5"/>
      <sheetName val="_BQ-FORM_xl___x005f_x005f_x005f_x0000__x004"/>
      <sheetName val="_BQ-FORM_xl_x005f_x005f_x005f_x0006_____4"/>
      <sheetName val="_BQ-FORM_xl_x005f_x0006__Ổ__4"/>
      <sheetName val="BQ_ARS4"/>
      <sheetName val="_BQ-FORM_xl??_4"/>
      <sheetName val="_BQ-FORM_xl___5"/>
      <sheetName val="[BQ-FORM_xl턐ワ_x005f_x005f_x005f_x0000__x004"/>
      <sheetName val="[BQ-FORM_xl_x005f_x005f_x005f_x0006__x005f4"/>
      <sheetName val="-FORM_xl??_x005f_x005f_x005f_x0000__x005f_x005f_4"/>
      <sheetName val="[BQ-FORM_xl_x005f_x005f_x005f_x0006_?۸ݼ࢈4"/>
      <sheetName val="_BQ-FORM_xl??_x005f_x005f_x005f_x0000__x004"/>
      <sheetName val="_BQ-FORM_xl_x005f_x005f_x005f_x0006__???4"/>
      <sheetName val="[BQ-FORM_xl??_x005f_x005f_x005f_x0000__x004"/>
      <sheetName val="[BQ-FORM_xl_x005f_x005f_x005f_x0006_????4"/>
      <sheetName val="[BQ-FORM_xl턐ワ_x005f_x0000_帐ᾚ4"/>
      <sheetName val="[BQ-FORM_xl_x005f_x0006__x005f_x0000_Ổ_x004"/>
      <sheetName val="[BQ-FORM_xl_x005f_x0006_?Ổ??4"/>
      <sheetName val="[BQ-FORM_xl??_x005f_x0000_??4"/>
      <sheetName val="[BQ-FORM_xl_x005f_x0006__x005f_x0000_?_x004"/>
      <sheetName val="_BQ-FORM_xl턐ワ_x005f_x0000_帐ᾚ4"/>
      <sheetName val="_BQ-FORM_xl_x005f_x0006__x005f_x0000_Ổ_x004"/>
      <sheetName val="_BQ-FORM_xl___x005f_x0000___4"/>
      <sheetName val="_BQ-FORM_xl_x005f_x0006__x005f_x0000___x004"/>
      <sheetName val="_BQ-FORM_xl_x005f_x0006__?__4"/>
      <sheetName val="Basic_P4"/>
      <sheetName val="Bill_of_Quantity4"/>
      <sheetName val="Rekap_Addendum4"/>
      <sheetName val="_BQ-FORM_xl??_x005f_x0000_??4"/>
      <sheetName val="_BQ-FORM_xl_x005f_x0006__x005f_x0000_?_x004"/>
      <sheetName val="_BQ-FORM_xl턐ワ_x005f_x0000__x0054"/>
      <sheetName val="_BQ-FORM_xl_x005f_x0006__4"/>
      <sheetName val="-FORM_xl___x005f_x0000__x4"/>
      <sheetName val="_BQ-FORM_xl___x005f_x0000__x0054"/>
      <sheetName val="-FORM_xl__4"/>
      <sheetName val="_BQ-FORM_xl턐ワ_x005f_x0000_4"/>
      <sheetName val="_BQ-FORM_xl턐ワ_x005f_x005f_x005f_x005f_x0054"/>
      <sheetName val="_BQ-FORM_xl_x005f_x005f_x005f_x005f_x005f_x005f_4"/>
      <sheetName val="-FORM_xl___x005f_x005f_x005f_x005f_x005f_x005f_x4"/>
      <sheetName val="_BQ-FORM_xl___x005f_x0000_4"/>
      <sheetName val="_BQ-FORM_xl___x005f_x005f_x005f_x005f_x0054"/>
      <sheetName val="_BQ-FORM_xl_x005f_x005f_x005f_x0006__Ổ__4"/>
      <sheetName val="_BQ-FORM_xl턐ワ_x005f_x0000_ҡ4"/>
      <sheetName val="_BQ-FORM_xl_x005f_x0006__x005f_x0000__x0004"/>
      <sheetName val="_BQ-FORM_xl턐ワ_x005f_x005f_x005f_x0000_帐ᾚ4"/>
      <sheetName val="_BQ-FORM_xl___x005f_x005f_x005f_x0000___4"/>
      <sheetName val="_BQ-FORM_xl_x005f_x005f_x005f_x0006__4"/>
      <sheetName val="-FORM_xl___x005f_x005f_x005f_x0000__x4"/>
      <sheetName val="REKAP_A_BESAR4"/>
      <sheetName val="RAB_Ekstern4"/>
      <sheetName val="Rekap_Ekstern4"/>
      <sheetName val="PROD_ALAT4"/>
      <sheetName val="BANK_DT4"/>
      <sheetName val="ANALISA_KEB_ALAT4"/>
      <sheetName val="KOEF_ALAT4"/>
      <sheetName val="KOEF_TANAH4"/>
      <sheetName val="KONF_VOL4"/>
      <sheetName val="BANK_PROD_ALAT4"/>
      <sheetName val="_Rekap4"/>
      <sheetName val="BQ_EXTERN4"/>
      <sheetName val="REKAP_RAB4"/>
      <sheetName val="BQ_EE4"/>
      <sheetName val="Kode_SD4"/>
      <sheetName val="SUM_OF_QTY4"/>
      <sheetName val="BASIC_PRICE4"/>
      <sheetName val="Divisi_34"/>
      <sheetName val="Divisi_44"/>
      <sheetName val="Divisi_54"/>
      <sheetName val="Divisi_64"/>
      <sheetName val="Divisi_74"/>
      <sheetName val="Resume_Batu4"/>
      <sheetName val="NP_(2)4"/>
      <sheetName val="uraian_analisa4"/>
      <sheetName val="Galian_14"/>
      <sheetName val="_BQ-FORM_xl턐ワ_x005f_x005f_x005f_x0000_4"/>
      <sheetName val="_BQ-FORM_xl___x005f_x005f_x005f_x0000_4"/>
      <sheetName val="[BQ-FORM_xl턐ワ?ҡ4"/>
      <sheetName val="[BQ-FORM_xl턐ワ_x005f_x0000_4"/>
      <sheetName val="[BQ-FORM_xl??_x005f_x0000_4"/>
      <sheetName val="[BQ-FORM_xl턐ワ_x005f_x005f_x005f_x005f_x0054"/>
      <sheetName val="[BQ-FORM_xl_x005f_x005f_x005f_x005f_x005f_x005f_4"/>
      <sheetName val="-FORM_xl??_x005f_x005f_x005f_x005f_x005f_x005f_x4"/>
      <sheetName val="_BQ-FORM_xl??_x005f_x005f_x005f_x005f_x0054"/>
      <sheetName val="[BQ-FORM_xl??_x005f_x005f_x005f_x005f_x0054"/>
      <sheetName val="[BQ-FORM_xl턐ワ_x005f_x005f_x005f_x0000_帐ᾚ4"/>
      <sheetName val="[BQ-FORM_xl_x005f_x005f_x005f_x0006_?Ổ??4"/>
      <sheetName val="[BQ-FORM_xl??_x005f_x005f_x005f_x0000_??4"/>
      <sheetName val="[BQ-FORM_xl턐ワ_x005f_x0000_ҡ4"/>
      <sheetName val="[BQ-FORM_xl_x005f_x0006__x005f_x0000__x0004"/>
      <sheetName val="analisa_Str4"/>
      <sheetName val="_BQ-FORM_xl턐ワ_ҡ4"/>
      <sheetName val="Lt__1_(A)4"/>
      <sheetName val="Agregat_Halus_&amp;_Kasar4"/>
      <sheetName val="_BQ-FORM_xl??_x005f_x0000_4"/>
      <sheetName val="_BQ-FORM_xl_x005f_x005f_x005f_x0006__?__4"/>
      <sheetName val="_BQ-FORM_xl??_x005f_x005f_x005f_x0000_??4"/>
      <sheetName val="_BQ-FORM_xl턐ワ??_x004"/>
      <sheetName val="-FORM_xl__???4"/>
      <sheetName val="_BQ-FORM_xl__??_x004"/>
      <sheetName val="_BQ-FORM_xl턐ワ?帐ᾚ4"/>
      <sheetName val="8LT_124"/>
      <sheetName val="HARGA_ALAT4"/>
      <sheetName val="Kuantitas_&amp;_Harga4"/>
      <sheetName val="Analisa_(me)4"/>
      <sheetName val="_BQ-FORM_xl턐ワ_x005f_x005f_x005f4"/>
      <sheetName val="_BQ-FORM_xl_x005f_x005f_x4"/>
      <sheetName val="-FORM_xl___x005f_x005f_x04"/>
      <sheetName val="_BQ-FORM_xl___x005f_x005f_x005f4"/>
      <sheetName val="_BQ-FORM_xl턐ワ___x004"/>
      <sheetName val="-FORM_xl_____4"/>
      <sheetName val="_BQ-FORM_xl_____x004"/>
      <sheetName val="harga_dasar4"/>
      <sheetName val="harga_dasar_T-M-A4"/>
      <sheetName val="5_NP4"/>
      <sheetName val="4-Basic_Price4"/>
      <sheetName val="alt_bsr_tahun_20074"/>
      <sheetName val="BARU-4_4"/>
      <sheetName val="schedule_(2)4"/>
      <sheetName val="Lamp-4_Sat-Das4"/>
      <sheetName val="Harsat_Bahan4"/>
      <sheetName val="Harsat_Upah4"/>
      <sheetName val="dongia_(2)4"/>
      <sheetName val="C-FLOW_JUNI1"/>
      <sheetName val="Analisa_Alat_Berat1"/>
      <sheetName val="3_1_2a1"/>
      <sheetName val="3_1_1a1"/>
      <sheetName val="BARU_(wilayah_4)1"/>
      <sheetName val="LAMA_(wilayah_3)1"/>
      <sheetName val="LAMA_(wilayah_4)1"/>
      <sheetName val="pro_ra_op1"/>
      <sheetName val="SAT_UPAH_RAPI1"/>
      <sheetName val="_BQ-FORM_xl턐ワ_x005f_x005f_x005f_x0000_ҡ1"/>
      <sheetName val="Petunjuk_Ngisi_(2)1"/>
      <sheetName val="Master_1_01"/>
      <sheetName val="[BQ-FORM_xl턐ワ3"/>
      <sheetName val="_BQ-FORM_xl__?__1"/>
      <sheetName val="_BQ-FORM_xl턐ワ?1"/>
      <sheetName val="_BQ-FORM_xl__?1"/>
      <sheetName val="_BQ-FORM_xl턐ワ?_x0051"/>
      <sheetName val="-FORM_xl__?_x1"/>
      <sheetName val="RAB_J18_3"/>
      <sheetName val="Peralatan_(2)1"/>
      <sheetName val="Analisa_Harga_Satuan1"/>
      <sheetName val="Urai__Resap_pengikat1"/>
      <sheetName val="Master_Edit1"/>
      <sheetName val="Analisa_ME_1"/>
      <sheetName val="Rekap_Prelim1"/>
      <sheetName val="Analisa_Baku_STR_ARS1"/>
      <sheetName val="struktur_tdk_dipakai1"/>
      <sheetName val="Analisa_RAB1"/>
      <sheetName val="Analisa_RAP1"/>
      <sheetName val="BQ_OE1"/>
      <sheetName val="Sch_Tender1"/>
      <sheetName val="Alat_B1"/>
      <sheetName val="Bahan_B1"/>
      <sheetName val="Upah_B1"/>
      <sheetName val="Penyebaran_M1"/>
      <sheetName val="Rekap_RAP1"/>
      <sheetName val="HS_Bahan1"/>
      <sheetName val="[BQ-FORM_xl턐ワ_x005f_x005f_x005f_x0000_ҡ1"/>
      <sheetName val="[BQ-FORM_xl턐ワ_x005f_x005f_x005f_x0000_1"/>
      <sheetName val="_BQ-FORM_xl턐ワ_x005f1"/>
      <sheetName val="_BQ-FORM_xl_x1"/>
      <sheetName val="-FORM_xl___x01"/>
      <sheetName val="_BQ-FORM_xl___x005f1"/>
      <sheetName val="_BQ-FORM_xl턐ワ__x0051"/>
      <sheetName val="-FORM_xl____x1"/>
      <sheetName val="Unit_Rate1"/>
      <sheetName val="Analisa_HSP1"/>
      <sheetName val="AT_21"/>
      <sheetName val="1_Entry_data_1"/>
      <sheetName val="HB_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[BQ-FORM_xl??3"/>
      <sheetName val="[BQ-FORM_xl턐ワ_x005f_x0000__x0052"/>
      <sheetName val="_BQ-FORM_xl??_x005f_x0000__x0052"/>
      <sheetName val="[BQ-FORM_xl??_x005f_x0000__x0052"/>
      <sheetName val="_BQ-FORM_xl??_x005f_x005f_x005f2"/>
      <sheetName val="[BQ-FORM_xl턐ワ_x005f_x005f_x005f2"/>
      <sheetName val="[BQ-FORM_xl??_x005f_x005f_x005f2"/>
      <sheetName val="[BQ-FORM_xl_x005f_x0006__2"/>
      <sheetName val="-FORM_xl??_x005f_x0000__x2"/>
      <sheetName val="[BQ-FORM_xl_x005f_x005f_x2"/>
      <sheetName val="-FORM_xl??_x005f_x005f_x02"/>
      <sheetName val="ANL_TEK_61"/>
      <sheetName val="Rekap_Biaya1"/>
      <sheetName val="TONG_HOP_VL-NC1"/>
      <sheetName val="TONGKE3p_1"/>
      <sheetName val="TH_VL,_NC,_DDHT_Thanhphuoc1"/>
      <sheetName val="DON_GIA1"/>
      <sheetName val="CHITIET_VL-NC1"/>
      <sheetName val="Spec_ME1"/>
      <sheetName val="rab_-_persiapan_&amp;_lantai-11"/>
      <sheetName val="TE_TS_FA_LAN_MATV1"/>
      <sheetName val="RAB_THP11"/>
      <sheetName val="DAF_HRG1"/>
      <sheetName val="Draft_RKAP_20101"/>
      <sheetName val="Project_Data1"/>
      <sheetName val="Confidential_PAS_HMI1"/>
      <sheetName val="Twr_(15)1"/>
      <sheetName val="[BQ-FORM_xl_x0006_"/>
      <sheetName val="_BQ-FORM.xl턐ワ?ҡ"/>
      <sheetName val="_BQ-FORM.xl_x0006_?_x0000"/>
      <sheetName val="__x005f_x0000__x005"/>
      <sheetName val="xl_x005f_x0006__x00"/>
      <sheetName val="0000__x005f_x0000__"/>
      <sheetName val="__x005f_x005f_x005f"/>
      <sheetName val="xl_x005f_x005f_x005"/>
      <sheetName val="0000__x005f_x005f_x"/>
      <sheetName val="analis standar(20m)"/>
      <sheetName val="ANAL BETON"/>
      <sheetName val="PEMBESIAN BALOK INDUK!"/>
      <sheetName val="Concrete"/>
      <sheetName val="Upah&amp;Bahan"/>
      <sheetName val="ISIAN"/>
      <sheetName val="AHS Aspal"/>
      <sheetName val="Koordinat"/>
      <sheetName val="AnlSpek"/>
      <sheetName val="Antek"/>
      <sheetName val="_BQ-FORM.xl_x0006___x0000"/>
      <sheetName val="SAT_BHN"/>
      <sheetName val="Dasar2"/>
      <sheetName val="Harga"/>
      <sheetName val="DHU&amp;B"/>
      <sheetName val="BAG_III"/>
      <sheetName val="Project_P"/>
      <sheetName val="Elektrikal"/>
      <sheetName val="REF.ONLY"/>
      <sheetName val="hs_str"/>
      <sheetName val="Report detil kondisi"/>
      <sheetName val="detil kondisi"/>
      <sheetName val="Konfirm"/>
      <sheetName val="Up &amp; bhn"/>
      <sheetName val="Str"/>
      <sheetName val="HS_TRG"/>
      <sheetName val="F1.4"/>
      <sheetName val="ᘀ؀ᄀ਀ᄀᤀጀጀᤀሀఀఀ฀ࠀఀ"/>
      <sheetName val="Perhit.Alat"/>
      <sheetName val="Peralatan"/>
      <sheetName val="Har-mat"/>
      <sheetName val="daftar upah,bahan,alat"/>
      <sheetName val="RBP2"/>
      <sheetName val="RBP-PP"/>
      <sheetName val="AnSipil"/>
      <sheetName val="Upah,Bahan,Alat"/>
      <sheetName val="Rekap Analisa1"/>
      <sheetName val="Rab ACC"/>
      <sheetName val="AnPipa &amp; Acc"/>
      <sheetName val="BHN-ALAT"/>
      <sheetName val="_BQ_FORM_xl___x005f_x0000__x005f_x0000__x_2"/>
      <sheetName val="_BQ_FORM_xl___x005f_x005f_x005f_x0000__x0_2"/>
      <sheetName val="_BQ_FORM_xl_x005f_x005f_x005f_x0006__x005_2"/>
      <sheetName val="_BQ_FORM_xl___x005f_x005f_x005f_x0000__x0_3"/>
      <sheetName val="_BQ_FORM_xl_x005f_x005f_x005f_x0006__x005_3"/>
      <sheetName val="_FORM_xl___x005f_x005f_x005f_x0000__x005f_x005f_2"/>
      <sheetName val="_BQ_FORM_xl_x005f_x005f_x005f_x0006__x005_4"/>
      <sheetName val="_BQ_FORM_xl___x005f_x005f_x005f_x0000__x0_4"/>
      <sheetName val="_BQ_FORM_xl___x005f_x0000__x005f_x0000__x_3"/>
      <sheetName val="_FORM_xl___x005f_x005f_x005f_x0000__x005f_x005f_3"/>
      <sheetName val="_BQ_FORM_xl_x005f_x005f_x005f_x0006__x005_5"/>
      <sheetName val="_BQ_FORM_xl___x005f_x005f_x005f_x0000__x0_5"/>
      <sheetName val="_BQ_FORM_xl___x005f_x005f_x005f_x0000__x0_6"/>
      <sheetName val="_BQ_FORM_xl_x005f_x005f_x005f_x0006__x005_6"/>
      <sheetName val="_BQ_FORM_xl___x005f_x005f_x005f_x0000__x0_7"/>
      <sheetName val="_BQ_FORM_xl_x005f_x0006__x005f_x0000___x0_2"/>
      <sheetName val="_BQ_FORM_xl_x005f_x0006__x005f_x0000___x0_3"/>
      <sheetName val="_BQ_FORM_xl___x005f_x005f_x005f_x005f_x00_2"/>
      <sheetName val="TS (A3)"/>
      <sheetName val="NP"/>
      <sheetName val="NRCPTK01"/>
      <sheetName val="BD3"/>
      <sheetName val="TRANS"/>
      <sheetName val="PRINT"/>
      <sheetName val="L3 BLDG"/>
      <sheetName val="L3 STR"/>
      <sheetName val="L3 CONC"/>
      <sheetName val="L3 G. CVL"/>
      <sheetName val="L4-RC_BLDG"/>
      <sheetName val="L4-SS_BLDG"/>
      <sheetName val="L4-OTHER_BLDG"/>
      <sheetName val="L4-STR"/>
      <sheetName val="L4-CONC"/>
      <sheetName val="L4-PILE"/>
      <sheetName val="L4-G. CVL-1"/>
      <sheetName val="L4-DRAIN-1"/>
      <sheetName val="L4-G. CVL-2"/>
      <sheetName val="BQ-Summary"/>
      <sheetName val="Module Print"/>
      <sheetName val="Dialog3"/>
      <sheetName val="CORET MASTER"/>
      <sheetName val="AHS MASTER"/>
      <sheetName val="CORET KERAMIK"/>
      <sheetName val="ICT"/>
      <sheetName val="IDX06"/>
      <sheetName val="__x005f_x005f_x005f_x005f_x005f_x005f_x005f_x005f_x005f"/>
      <sheetName val="xl_x005f_x005f_x005f_x005f_x005f_x005f_x005f_x005f_x005"/>
      <sheetName val="0000__x005f_x005f_x005f_x005f_x005f_x005f_x005f_x005f_x"/>
      <sheetName val="HARGA MATERIAL"/>
      <sheetName val="Material ME"/>
      <sheetName val="ALT"/>
      <sheetName val="DIVI5"/>
      <sheetName val="DIVI1"/>
      <sheetName val="DIVI7"/>
      <sheetName val="UBAH"/>
      <sheetName val="DIVI3"/>
      <sheetName val="Harga "/>
      <sheetName val="DIVI2"/>
      <sheetName val="MAP"/>
      <sheetName val="div7"/>
      <sheetName val="gvl"/>
      <sheetName val="ocean voyage"/>
      <sheetName val="HRG BHN"/>
      <sheetName val="sort2"/>
      <sheetName val="1"/>
      <sheetName val="_BQ-FORM.xl__?_x005"/>
      <sheetName val="5-ALAT"/>
      <sheetName val="Analisa Bang 2010"/>
      <sheetName val="Daf 1"/>
      <sheetName val="DivVI"/>
      <sheetName val="REKAP BTL"/>
      <sheetName val="SEKRETARIAT"/>
      <sheetName val="Fasilitas"/>
      <sheetName val="perso"/>
      <sheetName val="Keu"/>
      <sheetName val="Kend"/>
      <sheetName val="Umum"/>
      <sheetName val="RESIKO BL"/>
      <sheetName val="B"/>
      <sheetName val="95삼성급(본사)"/>
      <sheetName val="Bill No 6 Koord &amp; Attendance"/>
      <sheetName val="Gal_tanah"/>
      <sheetName val="Urugan_Pasir"/>
      <sheetName val="4-MVAC"/>
      <sheetName val="_BQ-FORM.xl_x005f_x0006__x005f_x005f_"/>
      <sheetName val="-FORM.xl___x005f_x0000__x005f_x005f_x"/>
      <sheetName val="0000__x005f_x005f_x005F"/>
      <sheetName val="_BQ-FORM_xl_x005f_x0006__x005f_x005f_"/>
      <sheetName val="-FORM_xl___x005f_x0000__x005f_x005f_x"/>
      <sheetName val="-FORM.xl___x005f"/>
      <sheetName val="[BQ-FORM.xl턐ワ_x005f"/>
      <sheetName val="[BQ-FORM.xl_x005f_x0006__x005f_x005f_"/>
      <sheetName val="-FORM_xl___x005f"/>
      <sheetName val="_BQ-FORM.xl??_x005f"/>
      <sheetName val="-FORM.xl??_x005f"/>
      <sheetName val="[BQ-FORM.xl??_x005f"/>
      <sheetName val="?_x005f"/>
      <sheetName val="xl_x005f_x0006__x005f"/>
      <sheetName val="0000__x005f"/>
      <sheetName val="__x005f"/>
      <sheetName val="Harga Sat Dasar"/>
      <sheetName val="Connections"/>
      <sheetName val="DWTables"/>
      <sheetName val="breakdown"/>
      <sheetName val="ANSAT"/>
      <sheetName val="610.04"/>
      <sheetName val="610.05"/>
      <sheetName val="610.06"/>
      <sheetName val="610.07"/>
      <sheetName val="610.08"/>
      <sheetName val="CALC"/>
      <sheetName val="Raw Data"/>
      <sheetName val="Fill this out first___"/>
      <sheetName val="_BQ_FORM_xl_x005f_x005f_x005f_x005f_x005f_x005f_2"/>
      <sheetName val="_FORM_xl___x005f_x005f_x005f_x005f_x005f_x005f__2"/>
      <sheetName val="_BQ_FORM_xl_x005f_x005f_x005f_x005f_x005f_x005f_3"/>
      <sheetName val="_BQ_FORM_xl_x005f_x005f_x005f_x005f_x005f_x005f_4"/>
      <sheetName val="_BQ_FORM_xl___x005f_x005f_x005f_x005f_x00_3"/>
      <sheetName val="_BQ_FORM_xl_x005f_x005f_x005f_x005f_x005f_x005f_5"/>
      <sheetName val="_BQ_FORM_xl___x005f_x005f_x005f_x005f_x00_4"/>
      <sheetName val="_BQ_FORM_xl_x005f_x005f_x005f_x005f_x005f_x005f_6"/>
      <sheetName val="_BQ_FORM_xl___x005f_x005f_x005f_x005f_x00_5"/>
      <sheetName val="_BQ_FORM_xl_x005f_x005f_x005f_x005f_x005f_x005f_7"/>
      <sheetName val="_BQ_FORM_xl___x005f_x005f_x005f_x005f_x00_6"/>
      <sheetName val="_BQ_FORM_xl_x005f_x005f_x005f_x005f_x005f_x005f_8"/>
      <sheetName val="_FORM_xl___x005f_x005f_x005f_x005f_x005f_x005f__3"/>
      <sheetName val="_BQ_FORM_xl_x005f_x005f_x005f_x005f_x005f_x005f_9"/>
      <sheetName val="_BQ_FORM_xl___x005f_x005f_x005f_x005f_x00_7"/>
      <sheetName val="_BQ_FORM_xl_x005f_x0006__x005f_x0000__x00_2"/>
      <sheetName val="_FORM_xl___x005f_x005f_x005f_x005f_x005f_x005f__4"/>
      <sheetName val="_BQ_FORM_xl_x005f_x005f_x005f_x005f_x005_10"/>
      <sheetName val="_BQ_FORM_xl___x005f_x005f_x005f_x005f_x00_8"/>
      <sheetName val="_BQ_FORM_xl_x005f_x005f_x005f_x005f_x005_11"/>
      <sheetName val="_BQ_FORM_xl_x005f_x005f_x005f_x0006__x005_7"/>
      <sheetName val="_BQ_FORM_xl_x005f_x005f_x005f_x0006__x005_8"/>
      <sheetName val="_BQ_FORM_xl_x005f_x005f_x005f_x0006__x005_9"/>
      <sheetName val="_BQ_FORM_xl_x005f_x005f_x005f_x0006__x00_10"/>
      <sheetName val="_BQ_FORM_xl___x005f_x005f_x005f_x005f_x00_9"/>
      <sheetName val="_BQ_FORM_xl_x005f_x005f_x005f_x005f_x005_12"/>
      <sheetName val="upah bahan"/>
      <sheetName val="Anls"/>
      <sheetName val="KET"/>
      <sheetName val="Bahan "/>
      <sheetName val="Div 2 - Drainase"/>
      <sheetName val="Summary IP"/>
      <sheetName val="HS Alat"/>
      <sheetName val="Div 3 - Tanah"/>
      <sheetName val="Div 4 - Class B, bahu"/>
      <sheetName val="Div 6 - Aspal"/>
      <sheetName val="Div 7 - Struktur"/>
      <sheetName val="Div 8 - Peng Kondisi"/>
      <sheetName val="Div 9 - Harian"/>
      <sheetName val="HS Upah"/>
      <sheetName val="HS Sub-Kon"/>
      <sheetName val="Anls-Um"/>
      <sheetName val="_BQ-FORM.xl_x005f_x005f_x005f_x005f_x"/>
      <sheetName val="-FORM.xl___x005f_x005f_x005f_x005f_x0"/>
      <sheetName val="RAB_AR&amp;STR7"/>
      <sheetName val="B_-_Norelec7"/>
      <sheetName val="[BQ-FORM_xl턐ワ???7"/>
      <sheetName val="_BQ-FORM_xl턐ワ7"/>
      <sheetName val="[BQ-FORM_xl턐ワ_x005f_x0000__x005f_x0000__x06"/>
      <sheetName val="[BQ-FORM_xl_x005f_x0006__x005f_x0000_۸ݼ࢈6"/>
      <sheetName val="_BQ-FORM_xl턐ワ___7"/>
      <sheetName val="_BQ-FORM_xl턐ワ_x005f_x0000__x005f_x0000__x06"/>
      <sheetName val="_BQ-FORM_xl_x005f_x0006__x005f_x0000_۸ݼ࢈6"/>
      <sheetName val="_BQ-FORM_xl_x005f_x0006__۸ݼ࢈6"/>
      <sheetName val="_BQ-FORM_xl_x005f_x0006_6"/>
      <sheetName val="Cover_Daf-26"/>
      <sheetName val="[BQ-FORM_xl?????7"/>
      <sheetName val="_BQ-FORM_xl??7"/>
      <sheetName val="-FORM_xl??_x005f_x0000__x005f_x0000__x00006"/>
      <sheetName val="[BQ-FORM_xl_x005f_x0006__x005f_x0000_???6"/>
      <sheetName val="[BQ-FORM_xl_x005f_x0006_?۸ݼ࢈6"/>
      <sheetName val="_BQ-FORM_xl??_x005f_x0000__x005f_x0000__x06"/>
      <sheetName val="_BQ-FORM_xl_x005f_x0006__x005f_x0000_???6"/>
      <sheetName val="_BQ-FORM_xl??___7"/>
      <sheetName val="_BQ-FORM_xl_x005f_x0006__???6"/>
      <sheetName val="[BQ-FORM_xl??_x005f_x0000__x005f_x0000__x06"/>
      <sheetName val="[BQ-FORM_xl_x005f_x0006_????6"/>
      <sheetName val="[BQ-FORM_xl턐ワ?帐ᾚ6"/>
      <sheetName val="Cash_Flow_bulanan6"/>
      <sheetName val="_BQ-FORM_xl__7"/>
      <sheetName val="_BQ-FORM_xl_____7"/>
      <sheetName val="-FORM_xl___x005f_x0000__x005f_x0000__x00006"/>
      <sheetName val="_BQ-FORM_xl_x005f_x0006__x005f_x0000____6"/>
      <sheetName val="_BQ-FORM_xl___x005f_x0000__x005f_x0000__x06"/>
      <sheetName val="_BQ-FORM_xl_x005f_x0006_____6"/>
      <sheetName val="_BQ-FORM_xl턐ワ_帐ᾚ6"/>
      <sheetName val="[BQ-FORM_xl턐ワ?5"/>
      <sheetName val="H_Satuan5"/>
      <sheetName val="OP__ALAT5"/>
      <sheetName val="OP__PERJAM5"/>
      <sheetName val="B__PERSONIL5"/>
      <sheetName val="KAN__LOKAL5"/>
      <sheetName val="Perm__Test5"/>
      <sheetName val="_BQ-FORM_xl턐ワ_x005f_x005f_x005f_x0000__x007"/>
      <sheetName val="_BQ-FORM_xl_x005f_x005f_x005f_x0006__x005f6"/>
      <sheetName val="AnalisaSIPIL_RIIL5"/>
      <sheetName val="_BQ-FORM_xl??_??5"/>
      <sheetName val="[BQ-FORM_xl???6"/>
      <sheetName val="-FORM_xl___x005f_x005f_x005f_x0000__x005f_x005f_6"/>
      <sheetName val="_BQ-FORM_xl_x005f_x005f_x005f_x0006__۸ݼ࢈6"/>
      <sheetName val="_BQ-FORM_xl_x005f_x005f_x005f_x0006_6"/>
      <sheetName val="_BQ-FORM_xl턐ワ_5"/>
      <sheetName val="_BQ-FORM_xl___x005f_x005f_x005f_x0000__x006"/>
      <sheetName val="_BQ-FORM_xl_x005f_x005f_x005f_x0006_____5"/>
      <sheetName val="_BQ-FORM_xl_x005f_x0006__Ổ__5"/>
      <sheetName val="BQ_ARS5"/>
      <sheetName val="[BQ-FORM_xl턐ワ_x005f_x005f_x005f_x0000__x006"/>
      <sheetName val="[BQ-FORM_xl_x005f_x005f_x005f_x0006__x005f5"/>
      <sheetName val="-FORM_xl??_x005f_x005f_x005f_x0000__x005f_x005f_5"/>
      <sheetName val="[BQ-FORM_xl_x005f_x005f_x005f_x0006_?۸ݼ࢈5"/>
      <sheetName val="_BQ-FORM_xl??_x005f_x005f_x005f_x0000__x006"/>
      <sheetName val="_BQ-FORM_xl_x005f_x005f_x005f_x0006__???5"/>
      <sheetName val="[BQ-FORM_xl??_x005f_x005f_x005f_x0000__x006"/>
      <sheetName val="[BQ-FORM_xl_x005f_x005f_x005f_x0006_????5"/>
      <sheetName val="[BQ-FORM_xl턐ワ_x005f_x0000_帐ᾚ5"/>
      <sheetName val="[BQ-FORM_xl_x005f_x0006__x005f_x0000_Ổ_x005"/>
      <sheetName val="[BQ-FORM_xl_x005f_x0006_?Ổ??5"/>
      <sheetName val="[BQ-FORM_xl??_x005f_x0000_??5"/>
      <sheetName val="[BQ-FORM_xl_x005f_x0006__x005f_x0000_?_x005"/>
      <sheetName val="_BQ-FORM_xl턐ワ_x005f_x0000_帐ᾚ5"/>
      <sheetName val="_BQ-FORM_xl_x005f_x0006__x005f_x0000_Ổ_x005"/>
      <sheetName val="_BQ-FORM_xl___x005f_x0000___5"/>
      <sheetName val="_BQ-FORM_xl_x005f_x0006__x005f_x0000___x005"/>
      <sheetName val="_BQ-FORM_xl??_5"/>
      <sheetName val="_BQ-FORM_xl___6"/>
      <sheetName val="_BQ-FORM_xl턐ワ_x005f_x0000_5"/>
      <sheetName val="_BQ-FORM_xl턐ワ_x005f_x005f_x005f_x005f_x0055"/>
      <sheetName val="_BQ-FORM_xl_x005f_x005f_x005f_x005f_x005f_x005f_5"/>
      <sheetName val="_BQ-FORM_xl___x005f_x0000_5"/>
      <sheetName val="-FORM_xl___x005f_x005f_x005f_x005f_x005f_x005f_x5"/>
      <sheetName val="_BQ-FORM_xl___x005f_x005f_x005f_x005f_x0055"/>
      <sheetName val="_BQ-FORM_xl_x005f_x005f_x005f_x0006__Ổ__5"/>
      <sheetName val="_BQ-FORM_xl턐ワ_x005f_x005f_x005f_x0000_帐ᾚ5"/>
      <sheetName val="_BQ-FORM_xl___x005f_x005f_x005f_x0000___5"/>
      <sheetName val="Rekap_Addendum5"/>
      <sheetName val="_BQ-FORM_xl턐ワ_x005f_x005f_x005f_x0000_5"/>
      <sheetName val="_BQ-FORM_xl___x005f_x005f_x005f_x0000_5"/>
      <sheetName val="Met_Pas_Batu5"/>
      <sheetName val="Met__Minor5"/>
      <sheetName val="[BQ-FORM_xl턐ワ?ҡ5"/>
      <sheetName val="[BQ-FORM_xl턐ワ_x005f_x0000_5"/>
      <sheetName val="_BQ-FORM_xl_x005f_x0006__?__5"/>
      <sheetName val="[BQ-FORM_xl??_x005f_x0000_5"/>
      <sheetName val="[BQ-FORM_xl턐ワ_x005f_x005f_x005f_x005f_x0055"/>
      <sheetName val="[BQ-FORM_xl_x005f_x005f_x005f_x005f_x005f_x005f_5"/>
      <sheetName val="-FORM_xl??_x005f_x005f_x005f_x005f_x005f_x005f_x5"/>
      <sheetName val="_BQ-FORM_xl??_x005f_x005f_x005f_x005f_x0055"/>
      <sheetName val="[BQ-FORM_xl??_x005f_x005f_x005f_x005f_x0055"/>
      <sheetName val="[BQ-FORM_xl턐ワ_x005f_x005f_x005f_x0000_帐ᾚ5"/>
      <sheetName val="[BQ-FORM_xl_x005f_x005f_x005f_x0006_?Ổ??5"/>
      <sheetName val="[BQ-FORM_xl??_x005f_x005f_x005f_x0000_??5"/>
      <sheetName val="_BQ-FORM_xl턐ワ_x005f_x0000__x0055"/>
      <sheetName val="_BQ-FORM_xl___x005f_x0000__x0055"/>
      <sheetName val="_BQ-FORM_xl_x005f_x0006__5"/>
      <sheetName val="-FORM_xl___x005f_x0000__x5"/>
      <sheetName val="_BQ-FORM_xl턐ワ_x005f_x0000_ҡ5"/>
      <sheetName val="_BQ-FORM_xl_x005f_x0006__x005f_x0000__x0005"/>
      <sheetName val="_BQ-FORM_xl??_x005f_x0000_??5"/>
      <sheetName val="_BQ-FORM_xl_x005f_x0006__x005f_x0000_?_x005"/>
      <sheetName val="[BQ-FORM_xl턐ワ_x005f_x0000_ҡ5"/>
      <sheetName val="[BQ-FORM_xl_x005f_x0006__x005f_x0000__x0005"/>
      <sheetName val="analisa_Str5"/>
      <sheetName val="_BQ-FORM_xl턐ワ_ҡ5"/>
      <sheetName val="Agregat_Halus_&amp;_Kasar5"/>
      <sheetName val="_BQ-FORM_xl??_x005f_x0000_5"/>
      <sheetName val="_BQ-FORM_xl_x005f_x005f_x005f_x0006__?__5"/>
      <sheetName val="_BQ-FORM_xl??_x005f_x005f_x005f_x0000_??5"/>
      <sheetName val="_BQ-FORM_xl턐ワ??_x005"/>
      <sheetName val="-FORM_xl__???5"/>
      <sheetName val="_BQ-FORM_xl__??_x005"/>
      <sheetName val="_BQ-FORM_xl턐ワ?帐ᾚ5"/>
      <sheetName val="-FORM_xl__5"/>
      <sheetName val="Lt__1_(A)5"/>
      <sheetName val="On_Time5"/>
      <sheetName val="Std-Prod_KS5"/>
      <sheetName val="_BQ-FORM_xl턐ワ_x005f_x005f_x005f5"/>
      <sheetName val="_BQ-FORM_xl_x005f_x005f_x5"/>
      <sheetName val="-FORM_xl___x005f_x005f_x05"/>
      <sheetName val="_BQ-FORM_xl___x005f_x005f_x005f5"/>
      <sheetName val="_BQ-FORM_xl턐ワ___x005"/>
      <sheetName val="-FORM_xl_____5"/>
      <sheetName val="_BQ-FORM_xl_____x005"/>
      <sheetName val="Basic_P5"/>
      <sheetName val="Bill_of_Quantity5"/>
      <sheetName val="_BQ-FORM_xl_x005f_x005f_x005f_x0006__5"/>
      <sheetName val="-FORM_xl___x005f_x005f_x005f_x0000__x5"/>
      <sheetName val="REKAP_A_BESAR5"/>
      <sheetName val="RAB_Ekstern5"/>
      <sheetName val="Rekap_Ekstern5"/>
      <sheetName val="PROD_ALAT5"/>
      <sheetName val="BANK_DT5"/>
      <sheetName val="ANALISA_KEB_ALAT5"/>
      <sheetName val="KOEF_ALAT5"/>
      <sheetName val="KOEF_TANAH5"/>
      <sheetName val="KONF_VOL5"/>
      <sheetName val="BANK_PROD_ALAT5"/>
      <sheetName val="_Rekap5"/>
      <sheetName val="BQ_EXTERN5"/>
      <sheetName val="REKAP_RAB5"/>
      <sheetName val="BQ_EE5"/>
      <sheetName val="Kode_SD5"/>
      <sheetName val="SUM_OF_QTY5"/>
      <sheetName val="Divisi_35"/>
      <sheetName val="Divisi_45"/>
      <sheetName val="Divisi_55"/>
      <sheetName val="Divisi_65"/>
      <sheetName val="Divisi_75"/>
      <sheetName val="Resume_Batu5"/>
      <sheetName val="NP_(2)5"/>
      <sheetName val="uraian_analisa5"/>
      <sheetName val="Galian_15"/>
      <sheetName val="_BQ-FORM_xl__?__2"/>
      <sheetName val="_BQ-FORM_xl턐ワ?2"/>
      <sheetName val="_BQ-FORM_xl__?2"/>
      <sheetName val="_BQ-FORM_xl턐ワ?_x0052"/>
      <sheetName val="-FORM_xl__?_x2"/>
      <sheetName val="harga_dasar5"/>
      <sheetName val="Lamp-4_Sat-Das5"/>
      <sheetName val="4-Basic_Price5"/>
      <sheetName val="alt_bsr_tahun_20075"/>
      <sheetName val="5_NP5"/>
      <sheetName val="BARU-4_5"/>
      <sheetName val="8LT_125"/>
      <sheetName val="HARGA_ALAT5"/>
      <sheetName val="Kuantitas_&amp;_Harga5"/>
      <sheetName val="Analisa_(me)5"/>
      <sheetName val="_BQ-FORM_xl턐ワ_x005f_x005f_x005f_x0000_ҡ2"/>
      <sheetName val="C-FLOW_JUNI2"/>
      <sheetName val="harga_dasar_T-M-A5"/>
      <sheetName val="schedule_(2)5"/>
      <sheetName val="[BQ-FORM_xl턐ワ_x005f_x005f_x005f_x0000_ҡ2"/>
      <sheetName val="[BQ-FORM_xl턐ワ_x005f_x005f_x005f_x0000_2"/>
      <sheetName val="_BQ-FORM_xl턐ワ__x0052"/>
      <sheetName val="-FORM_xl____x2"/>
      <sheetName val="Harsat_Bahan5"/>
      <sheetName val="Harsat_Upah5"/>
      <sheetName val="Peralatan_(2)2"/>
      <sheetName val="3_1_2a2"/>
      <sheetName val="3_1_1a2"/>
      <sheetName val="BARU_(wilayah_4)2"/>
      <sheetName val="LAMA_(wilayah_3)2"/>
      <sheetName val="LAMA_(wilayah_4)2"/>
      <sheetName val="Analisa_Harga_Satuan2"/>
      <sheetName val="Urai__Resap_pengikat2"/>
      <sheetName val="RAB_J18_4"/>
      <sheetName val="[BQ-FORM_xl턐ワ4"/>
      <sheetName val="dongia_(2)5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B2"/>
      <sheetName val="Analisa_RAP2"/>
      <sheetName val="BQ_OE2"/>
      <sheetName val="Sch_Tender2"/>
      <sheetName val="Alat_B2"/>
      <sheetName val="Bahan_B2"/>
      <sheetName val="Upah_B2"/>
      <sheetName val="Penyebaran_M2"/>
      <sheetName val="Rekap_RAP2"/>
      <sheetName val="Spec_ME2"/>
      <sheetName val="rab_-_persiapan_&amp;_lantai-12"/>
      <sheetName val="Master_Edit2"/>
      <sheetName val="Gal_tanah1"/>
      <sheetName val="DAF_HRG2"/>
      <sheetName val="_BQ-FORM_xl턐ワ_x005f2"/>
      <sheetName val="_BQ-FORM_xl_x2"/>
      <sheetName val="-FORM_xl___x02"/>
      <sheetName val="_BQ-FORM_xl___x005f2"/>
      <sheetName val="Project_Data2"/>
      <sheetName val="Confidential_PAS_HMI2"/>
      <sheetName val="Twr_(15)2"/>
      <sheetName val="Urugan_Pasir1"/>
      <sheetName val="RAB_THP12"/>
      <sheetName val="[BQ-FORM_xl??_x005f_x005f_x005f_x0000_"/>
      <sheetName val="HG_SATUAN"/>
      <sheetName val="Currency_Rate"/>
      <sheetName val="D_&amp;_W_sizes"/>
      <sheetName val="analis_standar(8m)"/>
      <sheetName val="Isolasi_Luar"/>
      <sheetName val="Isolasi_Luar_Dalam"/>
      <sheetName val="DAF_TUL"/>
      <sheetName val="Hrg_Satuan"/>
      <sheetName val="TE_TS_FA_LAN_MATV2"/>
      <sheetName val="BOQ_CBM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Memb_Schd"/>
      <sheetName val="Category_1"/>
      <sheetName val="analisa_Mob_"/>
      <sheetName val="Analisa_Alat_Berat2"/>
      <sheetName val="Statprod_gab"/>
      <sheetName val="Unit_Rate2"/>
      <sheetName val="Analisa_HSP2"/>
      <sheetName val="AT_22"/>
      <sheetName val="1_Entry_data_2"/>
      <sheetName val="HB_2"/>
      <sheetName val="[BQ-FORM_xl1"/>
      <sheetName val="[BQ-FORM_xl??4"/>
      <sheetName val="[BQ-FORM_xl턐ワ_x005f_x0000__x0053"/>
      <sheetName val="_BQ-FORM_xl??_x005f_x0000__x0053"/>
      <sheetName val="[BQ-FORM_xl??_x005f_x0000__x0053"/>
      <sheetName val="_BQ-FORM_xl??_x005f_x005f_x005f3"/>
      <sheetName val="[BQ-FORM_xl턐ワ_x005f_x005f_x005f3"/>
      <sheetName val="[BQ-FORM_xl??_x005f_x005f_x005f3"/>
      <sheetName val="[BQ-FORM_xl_x005f_x0006__3"/>
      <sheetName val="-FORM_xl??_x005f_x0000__x3"/>
      <sheetName val="[BQ-FORM_xl_x005f_x005f_x3"/>
      <sheetName val="-FORM_xl??_x005f_x005f_x03"/>
      <sheetName val="_BQ-FORM_xl_x005f_x0006__Ổ_x000"/>
      <sheetName val="_BQ-FORM_xl_x005f_x0006____x000"/>
      <sheetName val="S_UPAH"/>
      <sheetName val="SAT_UPAH_RAPI2"/>
      <sheetName val="Master_1_02"/>
      <sheetName val="Petunjuk_Ngisi_(2)2"/>
      <sheetName val="pro_ra_op2"/>
      <sheetName val="ANL_TEK_62"/>
      <sheetName val="Rekap_Biaya2"/>
      <sheetName val="Analisa_ME_2"/>
      <sheetName val="Rekap_Prelim2"/>
      <sheetName val="Analisa_Baku_STR_ARS2"/>
      <sheetName val="struktur_tdk_dipakai2"/>
      <sheetName val="HS_Bahan2"/>
      <sheetName val="Draft_RKAP_20102"/>
      <sheetName val="xl"/>
      <sheetName val="Material_ME"/>
      <sheetName val="Harga_"/>
      <sheetName val="AHS_Aspal"/>
      <sheetName val="Up_&amp;_bhn"/>
      <sheetName val="daftar_upah,bahan,alat"/>
      <sheetName val="L3_BLDG"/>
      <sheetName val="L3_STR"/>
      <sheetName val="L3_CONC"/>
      <sheetName val="L3_G__CVL"/>
      <sheetName val="L4-G__CVL-1"/>
      <sheetName val="L4-G__CVL-2"/>
      <sheetName val="Module_Print"/>
      <sheetName val="CORET_MASTER"/>
      <sheetName val="AHS_MASTER"/>
      <sheetName val="CORET_KERAMIK"/>
      <sheetName val="Cover_Daf_2"/>
      <sheetName val="_BQ-FORM_xl턐ワ?ҡ"/>
      <sheetName val="_BQ-FORM_xl?_x0000"/>
      <sheetName val="-FORM_xl??2"/>
      <sheetName val="F1_4"/>
      <sheetName val="Perhit_Alat"/>
      <sheetName val="Analisa_Bang_2010"/>
      <sheetName val="Report_detil_kondisi"/>
      <sheetName val="detil_kondisi"/>
      <sheetName val="Daf_1"/>
      <sheetName val="_BQ-FORM_xl__?_x005"/>
      <sheetName val="REKAP_BTL"/>
      <sheetName val="RESIKO_BL"/>
      <sheetName val="Bill_No_6_Koord_&amp;_Attendance"/>
      <sheetName val="_BQ-FORM_xl_x005f_x0006__x005f_x005f_1"/>
      <sheetName val="-FORM_xl___x005f_x0000__x005f_x005f_x1"/>
      <sheetName val="-FORM_xl___x005f1"/>
      <sheetName val="[BQ-FORM_xl턐ワ_x005f"/>
      <sheetName val="[BQ-FORM_xl_x005f_x0006__x005f_x005f_"/>
      <sheetName val="_BQ-FORM_xl??_x005f"/>
      <sheetName val="-FORM_xl??_x005f"/>
      <sheetName val="[BQ-FORM_xl??_x005f"/>
      <sheetName val="Harga_Sat_Dasar"/>
      <sheetName val="610_04"/>
      <sheetName val="610_05"/>
      <sheetName val="610_06"/>
      <sheetName val="610_07"/>
      <sheetName val="610_08"/>
      <sheetName val="Raw_Data"/>
      <sheetName val="Fill_this_out_first___"/>
      <sheetName val="[BQ-FORM_xl턐ワ_x0000__x0000__x02"/>
      <sheetName val="_BQ-FORM_xl턐ワ_x0000__x0000__x02"/>
      <sheetName val="_BQ-FORM_xl_x0006__۸ݼ࢈2"/>
      <sheetName val="_BQ-FORM_xl_x0006_2"/>
      <sheetName val="-FORM_xl___x0000__x0000__x00002"/>
      <sheetName val="_BQ-FORM_xl_x0006__x0000____2"/>
      <sheetName val="_BQ-FORM_xl___x0000__x0000__x02"/>
      <sheetName val="_BQ-FORM_xl_x0006_____2"/>
      <sheetName val="-FORM_xl??_x0000__x0000__x00002"/>
      <sheetName val="[BQ-FORM_xl_x0006__x0000_???2"/>
      <sheetName val="[BQ-FORM_xl_x0006_?۸ݼ࢈2"/>
      <sheetName val="_BQ-FORM_xl??_x0000__x0000__x02"/>
      <sheetName val="_BQ-FORM_xl_x0006__x0000_???2"/>
      <sheetName val="_BQ-FORM_xl_x0006__???2"/>
      <sheetName val="[BQ-FORM_xl??_x0000__x0000__x02"/>
      <sheetName val="[BQ-FORM_xl_x0006_????2"/>
      <sheetName val="_BQ-FORM_xl턐ワ_x005f_x0000__x002"/>
      <sheetName val="_BQ-FORM_xl_x005f_x0006__x005f2"/>
      <sheetName val="-FORM_xl___x005f_x0000__2"/>
      <sheetName val="_BQ-FORM_xl___x005f_x0000__x002"/>
      <sheetName val="_BQ-FORM_xl_x0006__Ổ__2"/>
      <sheetName val="[BQ-FORM_xl턐ワ_x005f_x0000__x002"/>
      <sheetName val="[BQ-FORM_xl_x005f_x0006__x005f2"/>
      <sheetName val="-FORM_xl??_x005f_x0000__2"/>
      <sheetName val="_BQ-FORM_xl??_x005f_x0000__x002"/>
      <sheetName val="[BQ-FORM_xl??_x005f_x0000__x002"/>
      <sheetName val="[BQ-FORM_xl턐ワ_x0000_帐ᾚ2"/>
      <sheetName val="[BQ-FORM_xl_x0006__x0000_Ổ_x002"/>
      <sheetName val="[BQ-FORM_xl_x0006_?Ổ??2"/>
      <sheetName val="[BQ-FORM_xl??_x0000_??2"/>
      <sheetName val="[BQ-FORM_xl_x0006__x0000_?_x002"/>
      <sheetName val="_BQ-FORM_xl턐ワ_x0000_帐ᾚ2"/>
      <sheetName val="_BQ-FORM_xl_x0006__x0000_Ổ_x002"/>
      <sheetName val="_BQ-FORM_xl___x0000___2"/>
      <sheetName val="_BQ-FORM_xl_x0006__x0000___x002"/>
      <sheetName val="_BQ-FORM_xl턐ワ_x0000_2"/>
      <sheetName val="_BQ-FORM_xl턐ワ_x005f_x005f_x0052"/>
      <sheetName val="_BQ-FORM_xl_x005f_x005f_2"/>
      <sheetName val="_BQ-FORM_xl___x0000_2"/>
      <sheetName val="-FORM_xl___x005f_x005f_x2"/>
      <sheetName val="_BQ-FORM_xl___x005f_x005f_x0052"/>
      <sheetName val="_BQ-FORM_xl턐ワ_x0000__x0052"/>
      <sheetName val="_BQ-FORM_xl_x0006__2"/>
      <sheetName val="-FORM_xl___x0000__x2"/>
      <sheetName val="_BQ-FORM_xl___x0000__x0052"/>
      <sheetName val="_BQ-FORM_xl_x0006__?__2"/>
      <sheetName val="_BQ-FORM_xl??_x0000_??2"/>
      <sheetName val="_BQ-FORM_xl_x0006__x0000_?_x002"/>
      <sheetName val="_BQ-FORM_xl_x0006__x0000__x0002"/>
      <sheetName val="[BQ-FORM_xl턐ワ_x0000_2"/>
      <sheetName val="[BQ-FORM_xl??_x0000_2"/>
      <sheetName val="_BQ-FORM_xl??_x005f_x005f_x0052"/>
      <sheetName val="[BQ-FORM_xl턐ワ_x005f_x005f_x0052"/>
      <sheetName val="[BQ-FORM_xl_x005f_x005f_2"/>
      <sheetName val="[BQ-FORM_xl턐ワ_x0000_ҡ2"/>
      <sheetName val="[BQ-FORM_xl_x0006__x0000__x0002"/>
      <sheetName val="-FORM_xl??_x005f_x005f_x2"/>
      <sheetName val="[BQ-FORM_xl??_x005f_x005f_x0052"/>
      <sheetName val="_BQ-FORM_xl??_x0000_2"/>
      <sheetName val="?_x005f_x005f_x005f_x0000__x005"/>
      <sheetName val="[BQ-FORM.xl턐ワ_x0000__x005"/>
      <sheetName val="_BQ-FORM.xl??_x0000__x005"/>
      <sheetName val="[BQ-FORM.xl??_x0000__x005"/>
      <sheetName val="?_x0000__x0000__x00"/>
      <sheetName val="xl_x0006__x0000_???"/>
      <sheetName val="[BQ-FORM_xl턐ワ_x0000__x005"/>
      <sheetName val="_BQ-FORM_xl??_x0000__x005"/>
      <sheetName val="[BQ-FORM_xl??_x0000__x005"/>
      <sheetName val="_BQ-FORM_xl턐ワ_x0000__x001"/>
      <sheetName val="_BQ-FORM_xl_x0006__x005f1"/>
      <sheetName val="_BQ-FORM_xl___x0000__x001"/>
      <sheetName val="[BQ-FORM_xl턐ワ_x0000__x001"/>
      <sheetName val="[BQ-FORM_xl_x0006__x005f1"/>
      <sheetName val="_BQ-FORM_xl??_x0000__x001"/>
      <sheetName val="[BQ-FORM_xl??_x0000__x001"/>
      <sheetName val="_BQ-FORM_xl??_x0051"/>
      <sheetName val="[BQ-FORM_xl턐ワ_x0051"/>
      <sheetName val="[BQ-FORM_xl??_x0051"/>
      <sheetName val="[BQ-FORM.xl_x0006__"/>
      <sheetName val="-FORM.xl??_x0000__x"/>
      <sheetName val="[BQ-FORM.xl_x"/>
      <sheetName val="-FORM.xl??_x0"/>
      <sheetName val="[BQ-FORM_xl_x0006__"/>
      <sheetName val="-FORM_xl??_x0000__x"/>
      <sheetName val="[BQ-FORM_xl_x"/>
      <sheetName val="-FORM_xl??_x0"/>
      <sheetName val="-FORM_xl___x0000__1"/>
      <sheetName val="-FORM_xl??_x0000__1"/>
      <sheetName val="[BQ-FORM_xl_1"/>
      <sheetName val="-FORM_xl??_x1"/>
      <sheetName val="bahan-mos"/>
      <sheetName val="CH-RANC"/>
      <sheetName val="jadwal"/>
      <sheetName val="Harga Satuan"/>
      <sheetName val="?"/>
      <sheetName val="[BQ-FORM_xl۸ݼ࢈3"/>
      <sheetName val="[BQ-FORM_xl?۸ݼ࢈3"/>
      <sheetName val="_BQ-FORM_xl3"/>
      <sheetName val="_BQ-FORM_xl_۸ݼ࢈3"/>
      <sheetName val="_BQ-FORM_xl____3"/>
      <sheetName val="_BQ-FORM_xl_Ổ__3"/>
      <sheetName val="[BQ-FORM_xl????3"/>
      <sheetName val="_BQ-FORM_xl_???3"/>
      <sheetName val="[BQ-FORM_xl?Ổ??3"/>
      <sheetName val="_BQ-FORM_xl_?__3"/>
      <sheetName val="_BQ-FORM_xl۸ݼ࢈3"/>
      <sheetName val="_BQ-FORM_xl턐ワ_x0053"/>
      <sheetName val="_BQ-FORM_xl_3"/>
      <sheetName val="-FORM_xl___x3"/>
      <sheetName val="_BQ-FORM_xl___x0053"/>
      <sheetName val="Statprod_gab1"/>
      <sheetName val="_BQ-FORM_xl???3"/>
      <sheetName val="_BQ-FORM_xl????3"/>
      <sheetName val="[BQ-FORM_xl턐ワ_x02"/>
      <sheetName val="_BQ-FORM_xl턐ワ_x02"/>
      <sheetName val="-FORM_xl___x00002"/>
      <sheetName val="_BQ-FORM_xl___x02"/>
      <sheetName val="-FORM_xl??_x00002"/>
      <sheetName val="_BQ-FORM_xl??_x02"/>
      <sheetName val="[BQ-FORM_xl??_x02"/>
      <sheetName val="[BQ-FORM_xl?_x002"/>
      <sheetName val="_BQ-FORM_xl__x002"/>
      <sheetName val="_BQ-FORM_xl?_x002"/>
      <sheetName val="_BQ-FORM_xl_x0002"/>
      <sheetName val="[BQ-FORM_xl_x0002"/>
      <sheetName val="?_x00"/>
      <sheetName val="xl???"/>
      <sheetName val="_BQ-FORM_xl??_x005f1"/>
      <sheetName val="[BQ-FORM_xl턐ワ_x005f1"/>
      <sheetName val="[BQ-FORM_xl??_x005f1"/>
      <sheetName val="[BQ-FORM_xl턐ワ_x005"/>
      <sheetName val="_BQ-FORM_xl??_x005"/>
      <sheetName val="[BQ-FORM_xl??_x005"/>
      <sheetName val="_BQ-FORM_xl_x005f1"/>
      <sheetName val="[BQ-FORM_xl_x005f1"/>
      <sheetName val="[BQ-FORM_xl_x1"/>
      <sheetName val="-FORM_xl??_x01"/>
      <sheetName val="[BQ-FORM_xl_"/>
      <sheetName val="-FORM_xl??_x"/>
      <sheetName val="-FORM_xl___1"/>
      <sheetName val="-FORM_xl??_1"/>
      <sheetName val="PPC"/>
      <sheetName val="Aspal"/>
      <sheetName val="Bill rekap"/>
      <sheetName val="BQ Detail"/>
      <sheetName val=""/>
      <sheetName val="AWAL"/>
      <sheetName val="Fill this out first..."/>
      <sheetName val="351BQMCN"/>
      <sheetName val="PIPE&amp;ACCESORRIES (3)"/>
      <sheetName val="Biaya"/>
      <sheetName val="Dasboard"/>
      <sheetName val="H-Upah"/>
      <sheetName val="harga bahan"/>
      <sheetName val="DATA MENTAH"/>
      <sheetName val="hrg sat1"/>
      <sheetName val="ANALISA SNI'13 "/>
      <sheetName val="Df-Kuan"/>
      <sheetName val="ovrhed"/>
      <sheetName val="Pt"/>
      <sheetName val="SPP"/>
      <sheetName val="PL (MONTHLY)"/>
      <sheetName val="Rekap Anl"/>
      <sheetName val="BASIC_PRICE5"/>
      <sheetName val="1.1.Barrette pile"/>
      <sheetName val="Qty_pile"/>
      <sheetName val="Steel_slab"/>
      <sheetName val="Steel_tank"/>
      <sheetName val="Steel_wall"/>
      <sheetName val="Daftar Harga"/>
      <sheetName val="Daftar Upah"/>
      <sheetName val="제출계산서"/>
      <sheetName val="BQ-E20-02(Rp)"/>
      <sheetName val="Rekap Bill"/>
      <sheetName val="Bill"/>
      <sheetName val="Daf Alat"/>
      <sheetName val="Jdw Alat"/>
      <sheetName val="Schedule"/>
      <sheetName val="Plant"/>
      <sheetName val="S Penawar"/>
      <sheetName val="D -12"/>
      <sheetName val="Hrg.Sat"/>
      <sheetName val="unit"/>
      <sheetName val="db"/>
      <sheetName val="Analis Kusen okk"/>
      <sheetName val="Hargamat"/>
      <sheetName val="GRAND REKAP"/>
      <sheetName val="_BQ-FORM_xl_x005f_x005f_x005f_x005f_x2"/>
      <sheetName val="-FORM_xl___x005f_x005f_x005f_x005f_x02"/>
      <sheetName val="_BQ-FORM_xl_x005f_x0006__Ổ_x0002"/>
      <sheetName val="_BQ-FORM_xl_x005f_x0006____x0002"/>
      <sheetName val="_BQ-FORM_xl_x005f_x005f_x005f_x005f_x"/>
      <sheetName val="-FORM_xl___x005f_x005f_x005f_x005f_x0"/>
      <sheetName val="1_1_Barrette_pile"/>
      <sheetName val="Daftar_Harga"/>
      <sheetName val="Daftar_Upah"/>
      <sheetName val="_BQ-FORM_xl_x005f_x005f_x005f_x005f_x1"/>
      <sheetName val="-FORM_xl___x005f_x005f_x005f_x005f_x01"/>
      <sheetName val="_BQ-FORM_xl_x005f_x0006__Ổ_x0001"/>
      <sheetName val="_BQ-FORM_xl_x005f_x0006____x0001"/>
      <sheetName val="_BQ-FORM_xl턐ワ_x005f_x005f_x005f_x0000_ҡ3"/>
      <sheetName val="_BQ-FORM_xl_x005f_x005f_x005f_x005f_x3"/>
      <sheetName val="-FORM_xl___x005f_x005f_x005f_x005f_x03"/>
      <sheetName val="_BQ-FORM_xl_x005f_x0006__Ổ_x0003"/>
      <sheetName val="_BQ-FORM_xl_x005f_x0006____x0003"/>
      <sheetName val="_BQ-FORM_xl턐ワ__x0053"/>
      <sheetName val="RAB_AR&amp;STR10"/>
      <sheetName val="合成単価作成表-BLDG"/>
      <sheetName val="Bank"/>
      <sheetName val="pw&amp;shs"/>
      <sheetName val="BHN"/>
      <sheetName val="BA Evaluasi"/>
      <sheetName val="Permhnan CCO"/>
      <sheetName val="Persetujuan CCO"/>
      <sheetName val="UPH"/>
      <sheetName val="Gia"/>
      <sheetName val="MONITOR &amp; INPUT"/>
      <sheetName val="Div"/>
      <sheetName val="Anal uph"/>
      <sheetName val="GT"/>
      <sheetName val="PEF24_0I_mnpwr"/>
      <sheetName val="PEF25_0I_mnhr"/>
      <sheetName val="공사내역"/>
      <sheetName val=" PE-F-42 MR 9 Manpower"/>
      <sheetName val="price"/>
      <sheetName val="TB_ori_New"/>
      <sheetName val="Valve"/>
      <sheetName val="Pemipaan"/>
      <sheetName val="DIV.2"/>
      <sheetName val="NP 7"/>
      <sheetName val="A-ALAT"/>
      <sheetName val="Srt-Pengantar"/>
      <sheetName val="ANalisa "/>
      <sheetName val="Penjumlahan"/>
      <sheetName val="Sat Bah &amp; Up"/>
      <sheetName val="Ana Ars"/>
      <sheetName val="Pola Belanja"/>
      <sheetName val="7.3 RAB per SDY"/>
      <sheetName val="Ana Str"/>
      <sheetName val="RABT VS RABP"/>
      <sheetName val="DAFTAR ISI"/>
      <sheetName val="DAFTAR TBL _ FORM"/>
      <sheetName val="Form 4 _ 4_A"/>
      <sheetName val="Analis har"/>
      <sheetName val="Kolom UT"/>
      <sheetName val="PAD-F"/>
      <sheetName val="S.BAHAN"/>
      <sheetName val="har-sat"/>
      <sheetName val="Cost Flow (2)"/>
      <sheetName val="5-Peralatan"/>
      <sheetName val="Currency"/>
      <sheetName val="Har Sat"/>
      <sheetName val="SAT-UP"/>
      <sheetName val="Bangunan Utama"/>
      <sheetName val="H.Material, Upah &amp; Alat"/>
      <sheetName val="Analisa H.Sat.Pek."/>
      <sheetName val="Analisa SNI STANDART "/>
      <sheetName val="cvlRKYS"/>
      <sheetName val="Analisa (2)"/>
      <sheetName val="AHS Marka"/>
      <sheetName val="Posisi Bank KOMITE "/>
      <sheetName val="Posisi Bank Rek Opr"/>
      <sheetName val="Posisi Kas "/>
      <sheetName val="Analis harga"/>
      <sheetName val="bbtest2"/>
      <sheetName val="amtek"/>
      <sheetName val="61004"/>
      <sheetName val="61005"/>
      <sheetName val="61006"/>
      <sheetName val="61007"/>
      <sheetName val="61008"/>
      <sheetName val="ANALISA-1"/>
      <sheetName val="ANALISA-2"/>
      <sheetName val="ALAT2 (TDK DIPAKAI)"/>
      <sheetName val="FINISHING"/>
      <sheetName val="_BQ_FORM_xl턐ワ_x005f_x0000__x005f_x0000__x_2"/>
      <sheetName val="Asrama Lt.1"/>
      <sheetName val="BAU"/>
      <sheetName val="BIL"/>
      <sheetName val="ANALISA railing"/>
      <sheetName val="-FORM.xl??_x005f_x0000__x005f_x005f_x"/>
      <sheetName val="Surat2"/>
      <sheetName val="Surat"/>
      <sheetName val="Eval. Arus Kas"/>
      <sheetName val="_BQ_FORM_xl_ワ_x005f_x0000__x005f_x0000__x_2"/>
      <sheetName val="S_Suramadu"/>
      <sheetName val="Kabel"/>
      <sheetName val="Pekerjaan "/>
      <sheetName val="Gaji"/>
      <sheetName val="As"/>
      <sheetName val="Fixset"/>
      <sheetName val="Gmd3"/>
      <sheetName val="pek tanah utk irigasi"/>
      <sheetName val="Bang-Non-St"/>
      <sheetName val="Ring"/>
      <sheetName val="DETIL PK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OE"/>
      <sheetName val="1200"/>
      <sheetName val="HALAMAN 1-60"/>
      <sheetName val="UPAH DAN BAHAN"/>
      <sheetName val="4BASIC"/>
      <sheetName val="Rencana Anggaran Biaya"/>
      <sheetName val="Peralatan OK EE"/>
      <sheetName val="Hitung"/>
      <sheetName val="L4c"/>
      <sheetName val="DF.SW.Alat"/>
      <sheetName val="Upah, Bahan  Alat"/>
      <sheetName val="Daftar BOQ"/>
      <sheetName val="Reference"/>
      <sheetName val="PTKP"/>
      <sheetName val="LEMBAR4"/>
      <sheetName val="Analisa BOW 07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B-4"/>
      <sheetName val="[BQ-FORM.xl_x005f_x005f_x005f_x005F_x"/>
      <sheetName val="-FORM.xl??_x005f_x005f_x005f_x005F_x0"/>
      <sheetName val="AOP-SK"/>
      <sheetName val="BIAYA UMUM"/>
      <sheetName val="SDM"/>
      <sheetName val="keb-BHN"/>
      <sheetName val="Soil Parameter"/>
      <sheetName val="H-Dasar"/>
      <sheetName val="Analisa-H"/>
      <sheetName val="Geotextile"/>
      <sheetName val=" anal hrg sat"/>
      <sheetName val="Peralatan Yang Diusulkan"/>
      <sheetName val="Rek-Analisa"/>
      <sheetName val="Div3"/>
      <sheetName val="Div4"/>
      <sheetName val="Div5"/>
      <sheetName val="Div6"/>
      <sheetName val="Div8"/>
      <sheetName val="Shedule"/>
      <sheetName val="RAB_AR&amp;STR8"/>
      <sheetName val="[BQ-FORM_xl턐ワ5"/>
      <sheetName val="B_-_Norelec8"/>
      <sheetName val="[BQ-FORM_xl턐ワ???8"/>
      <sheetName val="_BQ-FORM_xl턐ワ8"/>
      <sheetName val="_BQ-FORM_xl턐ワ___8"/>
      <sheetName val="[BQ-FORM_xl턐ワ_x005f_x0000__x005f_x0000__x07"/>
      <sheetName val="[BQ-FORM_xl_x005f_x0006__x005f_x0000_۸ݼ࢈7"/>
      <sheetName val="[BQ-FORM_xl??5"/>
      <sheetName val="[BQ-FORM_xl?????8"/>
      <sheetName val="_BQ-FORM_xl??8"/>
      <sheetName val="-FORM_xl??_x005f_x0000__x005f_x0000__x00007"/>
      <sheetName val="[BQ-FORM_xl_x005f_x0006__x005f_x0000_???7"/>
      <sheetName val="_BQ-FORM_xl턐ワ_x005f_x0000__x005f_x0000__x07"/>
      <sheetName val="_BQ-FORM_xl_x005f_x0006__x005f_x0000_۸ݼ࢈7"/>
      <sheetName val="_BQ-FORM_xl_x005f_x0006__۸ݼ࢈7"/>
      <sheetName val="_BQ-FORM_xl_x005f_x0006_7"/>
      <sheetName val="Cover_Daf-27"/>
      <sheetName val="OP__ALAT6"/>
      <sheetName val="OP__PERJAM6"/>
      <sheetName val="B__PERSONIL6"/>
      <sheetName val="KAN__LOKAL6"/>
      <sheetName val="Perm__Test6"/>
      <sheetName val="[BQ-FORM_xl_x005f_x0006_?۸ݼ࢈7"/>
      <sheetName val="_BQ-FORM_xl??_x005f_x0000__x005f_x0000__x07"/>
      <sheetName val="_BQ-FORM_xl_x005f_x0006__x005f_x0000_???7"/>
      <sheetName val="_BQ-FORM_xl??___8"/>
      <sheetName val="_BQ-FORM_xl_x005f_x0006__???7"/>
      <sheetName val="[BQ-FORM_xl??_x005f_x0000__x005f_x0000__x07"/>
      <sheetName val="[BQ-FORM_xl_x005f_x0006_????7"/>
      <sheetName val="[BQ-FORM_xl턐ワ?帐ᾚ7"/>
      <sheetName val="_BQ-FORM_xl__8"/>
      <sheetName val="_BQ-FORM_xl_____8"/>
      <sheetName val="-FORM_xl___x005f_x0000__x005f_x0000__x00007"/>
      <sheetName val="_BQ-FORM_xl_x005f_x0006__x005f_x0000____7"/>
      <sheetName val="Cash_Flow_bulanan7"/>
      <sheetName val="_BQ-FORM_xl___x005f_x0000__x005f_x0000__x07"/>
      <sheetName val="_BQ-FORM_xl_x005f_x0006_____7"/>
      <sheetName val="_BQ-FORM_xl턐ワ_帐ᾚ7"/>
      <sheetName val="_BQ-FORM_xl턐ワ_x005f_x005f_x005f_x0000__x008"/>
      <sheetName val="_BQ-FORM_xl_x005f_x005f_x005f_x0006__x005f7"/>
      <sheetName val="-FORM_xl___x005f_x005f_x005f_x0000__x005f_x005f_7"/>
      <sheetName val="_BQ-FORM_xl_x005f_x005f_x005f_x0006__۸ݼ࢈7"/>
      <sheetName val="_BQ-FORM_xl_x005f_x005f_x005f_x0006_7"/>
      <sheetName val="Met_Pas_Batu6"/>
      <sheetName val="Met__Minor6"/>
      <sheetName val="AnalisaSIPIL_RIIL6"/>
      <sheetName val="[BQ-FORM_xl턐ワ?6"/>
      <sheetName val="_BQ-FORM_xl??_??6"/>
      <sheetName val="[BQ-FORM_xl???7"/>
      <sheetName val="H_Satuan6"/>
      <sheetName val="_BQ-FORM_xl턐ワ_6"/>
      <sheetName val="_BQ-FORM_xl턐ワ_x005f_x0000_ҡ6"/>
      <sheetName val="_BQ-FORM_xl_x005f_x0006__x005f_x0000__x0006"/>
      <sheetName val="_BQ-FORM_xl___x005f_x005f_x005f_x0000__x007"/>
      <sheetName val="_BQ-FORM_xl_x005f_x005f_x005f_x0006_____6"/>
      <sheetName val="_BQ-FORM_xl턐ワ_x005f_x0000_帐ᾚ6"/>
      <sheetName val="_BQ-FORM_xl_x005f_x0006__x005f_x0000_Ổ_x006"/>
      <sheetName val="_BQ-FORM_xl_x005f_x0006__Ổ__6"/>
      <sheetName val="_BQ-FORM_xl_x005f_x0006__x005f_x0000___x006"/>
      <sheetName val="_BQ-FORM_xl턐ワ_x005f_x005f_x005f_x005f_x0056"/>
      <sheetName val="_BQ-FORM_xl_x005f_x005f_x005f_x005f_x005f_x005f_6"/>
      <sheetName val="-FORM_xl___x005f_x005f_x005f_x005f_x005f_x005f_x6"/>
      <sheetName val="_BQ-FORM_xl___x005f_x0000___6"/>
      <sheetName val="_BQ-FORM_xl턐ワ_x005f_x0000_6"/>
      <sheetName val="_BQ-FORM_xl___7"/>
      <sheetName val="_BQ-FORM_xl??_6"/>
      <sheetName val="BQ_ARS6"/>
      <sheetName val="-FORM_xl__6"/>
      <sheetName val="_BQ-FORM_xl턐ワ_x005f_x0000__x0056"/>
      <sheetName val="_BQ-FORM_xl_x005f_x0006__6"/>
      <sheetName val="-FORM_xl___x005f_x0000__x6"/>
      <sheetName val="_BQ-FORM_xl___x005f_x0000__x0056"/>
      <sheetName val="[BQ-FORM_xl턐ワ_x005f_x005f_x005f_x0000__x007"/>
      <sheetName val="[BQ-FORM_xl_x005f_x005f_x005f_x0006__x005f6"/>
      <sheetName val="-FORM_xl??_x005f_x005f_x005f_x0000__x005f_x005f_6"/>
      <sheetName val="[BQ-FORM_xl_x005f_x005f_x005f_x0006_?۸ݼ࢈6"/>
      <sheetName val="_BQ-FORM_xl??_x005f_x005f_x005f_x0000__x007"/>
      <sheetName val="_BQ-FORM_xl_x005f_x005f_x005f_x0006__???6"/>
      <sheetName val="[BQ-FORM_xl??_x005f_x005f_x005f_x0000__x007"/>
      <sheetName val="[BQ-FORM_xl_x005f_x005f_x005f_x0006_????6"/>
      <sheetName val="[BQ-FORM_xl턐ワ_x005f_x0000_帐ᾚ6"/>
      <sheetName val="[BQ-FORM_xl_x005f_x0006__x005f_x0000_Ổ_x006"/>
      <sheetName val="[BQ-FORM_xl_x005f_x0006_?Ổ??6"/>
      <sheetName val="[BQ-FORM_xl??_x005f_x0000_??6"/>
      <sheetName val="[BQ-FORM_xl_x005f_x0006__x005f_x0000_?_x006"/>
      <sheetName val="_BQ-FORM_xl___x005f_x005f_x005f_x005f_x0056"/>
      <sheetName val="_BQ-FORM_xl_x005f_x005f_x005f_x0006__Ổ__6"/>
      <sheetName val="_BQ-FORM_xl턐ワ_x005f_x005f_x005f_x0000_帐ᾚ6"/>
      <sheetName val="On_Time6"/>
      <sheetName val="Std-Prod_KS6"/>
      <sheetName val="_BQ-FORM_xl_x005f_x0006__?__6"/>
      <sheetName val="Rekap_Addendum6"/>
      <sheetName val="_BQ-FORM_xl___x005f_x0000_6"/>
      <sheetName val="_BQ-FORM_xl___x005f_x005f_x005f_x0000___6"/>
      <sheetName val="_BQ-FORM_xl턐ワ_x005f_x005f_x005f_x0000_6"/>
      <sheetName val="_BQ-FORM_xl___x005f_x005f_x005f_x0000_6"/>
      <sheetName val="[BQ-FORM_xl턐ワ?ҡ6"/>
      <sheetName val="C-FLOW_JUNI3"/>
      <sheetName val="_BQ-FORM_xl_x005f_x005f_x005f_x0006__6"/>
      <sheetName val="-FORM_xl___x005f_x005f_x005f_x0000__x6"/>
      <sheetName val="_BQ-FORM_xl턐ワ_ҡ6"/>
      <sheetName val="_BQ-FORM_xl??_x005f_x0000_??6"/>
      <sheetName val="_BQ-FORM_xl_x005f_x0006__x005f_x0000_?_x006"/>
      <sheetName val="[BQ-FORM_xl턐ワ_x005f_x0000_6"/>
      <sheetName val="[BQ-FORM_xl??_x005f_x0000_6"/>
      <sheetName val="[BQ-FORM_xl턐ワ_x005f_x005f_x005f_x005f_x0056"/>
      <sheetName val="[BQ-FORM_xl_x005f_x005f_x005f_x005f_x005f_x005f_6"/>
      <sheetName val="-FORM_xl??_x005f_x005f_x005f_x005f_x005f_x005f_x6"/>
      <sheetName val="_BQ-FORM_xl??_x005f_x005f_x005f_x005f_x0056"/>
      <sheetName val="[BQ-FORM_xl??_x005f_x005f_x005f_x005f_x0056"/>
      <sheetName val="[BQ-FORM_xl턐ワ_x005f_x005f_x005f_x0000_帐ᾚ6"/>
      <sheetName val="[BQ-FORM_xl_x005f_x005f_x005f_x0006_?Ổ??6"/>
      <sheetName val="[BQ-FORM_xl??_x005f_x005f_x005f_x0000_??6"/>
      <sheetName val="[BQ-FORM_xl턐ワ_x005f_x0000_ҡ6"/>
      <sheetName val="[BQ-FORM_xl_x005f_x0006__x005f_x0000__x0006"/>
      <sheetName val="Basic_P6"/>
      <sheetName val="Bill_of_Quantity6"/>
      <sheetName val="REKAP_A_BESAR6"/>
      <sheetName val="RAB_Ekstern6"/>
      <sheetName val="Rekap_Ekstern6"/>
      <sheetName val="PROD_ALAT6"/>
      <sheetName val="BANK_DT6"/>
      <sheetName val="ANALISA_KEB_ALAT6"/>
      <sheetName val="KOEF_ALAT6"/>
      <sheetName val="KOEF_TANAH6"/>
      <sheetName val="KONF_VOL6"/>
      <sheetName val="BANK_PROD_ALAT6"/>
      <sheetName val="_Rekap6"/>
      <sheetName val="BQ_EXTERN6"/>
      <sheetName val="REKAP_RAB6"/>
      <sheetName val="BQ_EE6"/>
      <sheetName val="Kode_SD6"/>
      <sheetName val="SUM_OF_QTY6"/>
      <sheetName val="Divisi_36"/>
      <sheetName val="Divisi_46"/>
      <sheetName val="Divisi_56"/>
      <sheetName val="Divisi_66"/>
      <sheetName val="Divisi_76"/>
      <sheetName val="Resume_Batu6"/>
      <sheetName val="NP_(2)6"/>
      <sheetName val="uraian_analisa6"/>
      <sheetName val="Galian_16"/>
      <sheetName val="analisa_Str6"/>
      <sheetName val="Agregat_Halus_&amp;_Kasar6"/>
      <sheetName val="_BQ-FORM_xl??_x005f_x0000_6"/>
      <sheetName val="_BQ-FORM_xl_x005f_x005f_x005f_x0006__?__6"/>
      <sheetName val="_BQ-FORM_xl??_x005f_x005f_x005f_x0000_??6"/>
      <sheetName val="Lt__1_(A)6"/>
      <sheetName val="_BQ-FORM_xl턐ワ??_x006"/>
      <sheetName val="-FORM_xl__???6"/>
      <sheetName val="_BQ-FORM_xl__??_x006"/>
      <sheetName val="_BQ-FORM_xl턐ワ?帐ᾚ6"/>
      <sheetName val="[BQ-FORM_xl턐ワ_x005f_x005f_x005f_x0000_ҡ3"/>
      <sheetName val="harga_dasar6"/>
      <sheetName val="Lamp-4_Sat-Das6"/>
      <sheetName val="4-Basic_Price6"/>
      <sheetName val="alt_bsr_tahun_20076"/>
      <sheetName val="harga_dasar_T-M-A6"/>
      <sheetName val="5_NP6"/>
      <sheetName val="BARU-4_6"/>
      <sheetName val="schedule_(2)6"/>
      <sheetName val="Analisa_RAB3"/>
      <sheetName val="Analisa_RAP3"/>
      <sheetName val="BQ_OE3"/>
      <sheetName val="Sch_Tender3"/>
      <sheetName val="Alat_B3"/>
      <sheetName val="Bahan_B3"/>
      <sheetName val="Upah_B3"/>
      <sheetName val="Penyebaran_M3"/>
      <sheetName val="Rekap_RAP3"/>
      <sheetName val="_BQ-FORM_xl턐ワ_x005f_x005f_x005f6"/>
      <sheetName val="_BQ-FORM_xl___x005f_x005f_x005f6"/>
      <sheetName val="_BQ-FORM_xl_x005f_x005f_x6"/>
      <sheetName val="-FORM_xl___x005f_x005f_x06"/>
      <sheetName val="8LT_126"/>
      <sheetName val="HARGA_ALAT6"/>
      <sheetName val="Kuantitas_&amp;_Harga6"/>
      <sheetName val="Analisa_(me)6"/>
      <sheetName val="_BQ-FORM_xl턐ワ___x006"/>
      <sheetName val="-FORM_xl_____6"/>
      <sheetName val="_BQ-FORM_xl_____x006"/>
      <sheetName val="_BQ-FORM_xl__?__3"/>
      <sheetName val="_BQ-FORM_xl턐ワ?3"/>
      <sheetName val="_BQ-FORM_xl__?3"/>
      <sheetName val="_BQ-FORM_xl턐ワ?_x0053"/>
      <sheetName val="-FORM_xl__?_x3"/>
      <sheetName val="Harsat_Bahan6"/>
      <sheetName val="Harsat_Upah6"/>
      <sheetName val="dongia_(2)6"/>
      <sheetName val="Project_Data3"/>
      <sheetName val="Confidential_PAS_HMI3"/>
      <sheetName val="Twr_(15)3"/>
      <sheetName val="[BQ-FORM_xl턐ワ_x005f_x005f_x005f_x0000_3"/>
      <sheetName val="-FORM_xl____x3"/>
      <sheetName val="Peralatan_(2)3"/>
      <sheetName val="3_1_2a3"/>
      <sheetName val="3_1_1a3"/>
      <sheetName val="BARU_(wilayah_4)3"/>
      <sheetName val="LAMA_(wilayah_3)3"/>
      <sheetName val="LAMA_(wilayah_4)3"/>
      <sheetName val="Analisa_Harga_Satuan3"/>
      <sheetName val="Urai__Resap_pengikat3"/>
      <sheetName val="RAB_J18_5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Master_Edit3"/>
      <sheetName val="Analisa_Alat_Berat3"/>
      <sheetName val="_BQ-FORM_xl턐ワ_x005f3"/>
      <sheetName val="_BQ-FORM_xl_x3"/>
      <sheetName val="-FORM_xl___x03"/>
      <sheetName val="_BQ-FORM_xl___x005f3"/>
      <sheetName val="TE_TS_FA_LAN_MATV3"/>
      <sheetName val="RAB_THP13"/>
      <sheetName val="Spec_ME3"/>
      <sheetName val="rab_-_persiapan_&amp;_lantai-13"/>
      <sheetName val="Unit_Rate3"/>
      <sheetName val="Analisa_HSP3"/>
      <sheetName val="AT_23"/>
      <sheetName val="1_Entry_data_3"/>
      <sheetName val="HB_3"/>
      <sheetName val="[BQ-FORM_xl턐ワ_x005f_x0000__x0054"/>
      <sheetName val="_BQ-FORM_xl??_x005f_x0000__x0054"/>
      <sheetName val="[BQ-FORM_xl??_x005f_x0000__x0054"/>
      <sheetName val="_BQ-FORM_xl??_x005f_x005f_x005f4"/>
      <sheetName val="[BQ-FORM_xl턐ワ_x005f_x005f_x005f4"/>
      <sheetName val="[BQ-FORM_xl??_x005f_x005f_x005f4"/>
      <sheetName val="[BQ-FORM_xl_x005f_x0006__4"/>
      <sheetName val="-FORM_xl??_x005f_x0000__x4"/>
      <sheetName val="[BQ-FORM_xl_x005f_x005f_x4"/>
      <sheetName val="-FORM_xl??_x005f_x005f_x04"/>
      <sheetName val="SAT_UPAH_RAPI3"/>
      <sheetName val="Master_1_03"/>
      <sheetName val="Petunjuk_Ngisi_(2)3"/>
      <sheetName val="pro_ra_op3"/>
      <sheetName val="Up_&amp;_bhn1"/>
      <sheetName val="DAF_HRG3"/>
      <sheetName val="ANL_TEK_63"/>
      <sheetName val="Analisa_ME_3"/>
      <sheetName val="Rekap_Prelim3"/>
      <sheetName val="Analisa_Baku_STR_ARS3"/>
      <sheetName val="HS_Bahan3"/>
      <sheetName val="struktur_tdk_dipakai3"/>
      <sheetName val="Draft_RKAP_20103"/>
      <sheetName val="Rekap_Biaya3"/>
      <sheetName val="_BQ-FORM_xl턐ワ?ҡ1"/>
      <sheetName val="Harga_Satuan"/>
      <sheetName val="Bahan_"/>
      <sheetName val="Rekap_Anl"/>
      <sheetName val="PL_(MONTHLY)"/>
      <sheetName val="HARGA_MATERIAL"/>
      <sheetName val="Analisa_SNI_STANDART_"/>
      <sheetName val="BQ_Detail"/>
      <sheetName val="Har_Sat"/>
      <sheetName val="Bangunan_Utama"/>
      <sheetName val="H_Material,_Upah_&amp;_Alat"/>
      <sheetName val="Analisa_H_Sat_Pek_"/>
      <sheetName val="PIPE&amp;ACCESORRIES_(3)"/>
      <sheetName val="Div_2_-_Drainase"/>
      <sheetName val="Summary_IP"/>
      <sheetName val="HS_Alat"/>
      <sheetName val="Div_3_-_Tanah"/>
      <sheetName val="Div_4_-_Class_B,_bahu"/>
      <sheetName val="Div_6_-_Aspal"/>
      <sheetName val="Div_7_-_Struktur"/>
      <sheetName val="Div_8_-_Peng_Kondisi"/>
      <sheetName val="Div_9_-_Harian"/>
      <sheetName val="HS_Upah"/>
      <sheetName val="HS_Sub-Kon"/>
      <sheetName val="harga_bahan"/>
      <sheetName val="DATA_MENTAH"/>
      <sheetName val="D3"/>
      <sheetName val="DIV-03"/>
      <sheetName val="MAILSTONE"/>
      <sheetName val="[BQ-FORM_xl턐ワ_x0000__x0000__x03"/>
      <sheetName val="_BQ-FORM_xl턐ワ_x0000__x0000__x03"/>
      <sheetName val="_BQ-FORM_xl_x0006__۸ݼ࢈3"/>
      <sheetName val="_BQ-FORM_xl_x0006_3"/>
      <sheetName val="-FORM_xl??_x0000__x0000__x00003"/>
      <sheetName val="[BQ-FORM_xl_x0006__x0000_???3"/>
      <sheetName val="_BQ-FORM_xl??_x0000__x0000__x03"/>
      <sheetName val="_BQ-FORM_xl_x0006__x0000_???3"/>
      <sheetName val="[BQ-FORM_xl_x0006_?۸ݼ࢈3"/>
      <sheetName val="_BQ-FORM_xl_x0006__???3"/>
      <sheetName val="[BQ-FORM_xl??_x0000__x0000__x03"/>
      <sheetName val="[BQ-FORM_xl_x0006_????3"/>
      <sheetName val="-FORM_xl___x0000__x0000__x00003"/>
      <sheetName val="_BQ-FORM_xl_x0006__x0000____3"/>
      <sheetName val="_BQ-FORM_xl___x0000__x0000__x03"/>
      <sheetName val="_BQ-FORM_xl_x0006_____3"/>
      <sheetName val="_BQ-FORM_xl턐ワ_x005f_x0000__x003"/>
      <sheetName val="_BQ-FORM_xl_x005f_x0006__x005f3"/>
      <sheetName val="-FORM_xl___x005f_x0000__3"/>
      <sheetName val="KUANT &amp; HRG"/>
      <sheetName val="WBS 2005"/>
      <sheetName val="UnitRateA.1.II"/>
      <sheetName val="MAPP"/>
      <sheetName val="PRIST LIST"/>
      <sheetName val="Monitor"/>
      <sheetName val="PersList"/>
      <sheetName val="ANALISA TENDER"/>
      <sheetName val="sepdua"/>
      <sheetName val="pt-perso"/>
      <sheetName val="SPI"/>
      <sheetName val="bilangan"/>
      <sheetName val="Sat. Pek."/>
      <sheetName val="SCORE_RC_Code"/>
      <sheetName val="input"/>
      <sheetName val="Rasio"/>
      <sheetName val="resume rkap"/>
      <sheetName val="BUSWAY"/>
      <sheetName val="Alat tanah dan Struktur (10-05)"/>
      <sheetName val="KEB-MAT"/>
      <sheetName val="Alat tanah dan Struktur (03-09)"/>
      <sheetName val="NPCPP-70-DS-017"/>
      <sheetName val="WT-LIST"/>
      <sheetName val="TIE-INS"/>
      <sheetName val="HS RAB"/>
      <sheetName val="Harga material-1"/>
      <sheetName val="pivot"/>
      <sheetName val="Pricing-2"/>
      <sheetName val="HRG BAHAN &amp; UPAH okk"/>
      <sheetName val="4334-Summary"/>
      <sheetName val="hrg_sat1"/>
      <sheetName val="ocean_voyage"/>
      <sheetName val="HRG_BHN"/>
      <sheetName val="Analisa Pek1"/>
      <sheetName val="_BQ_FORM_xl___x005f_x0000__x005f_x0000__x_4"/>
      <sheetName val="_BQ_FORM_xl___x005f_x005f_x005f_x0000__x0_8"/>
      <sheetName val="_BQ_FORM_xl_x005f_x005f_x005f_x0006__x00_11"/>
      <sheetName val="_FORM_xl___x005f_x005f_x005f_x0000__x005f_x005f_4"/>
      <sheetName val="_BQ_FORM_xl_x005f_x005f_x005f_x0006__x00_12"/>
      <sheetName val="_BQ_FORM_xl___x005f_x005f_x005f_x0000__x0_9"/>
      <sheetName val="DI-ESTI"/>
      <sheetName val="DRUM"/>
      <sheetName val="Personnel"/>
      <sheetName val="DATASHT"/>
      <sheetName val="EQT-ESTN"/>
      <sheetName val="대비표"/>
      <sheetName val="산근"/>
      <sheetName val="Bid Summary"/>
      <sheetName val="Inkindo 2015"/>
      <sheetName val="Proj Cost Sumry"/>
      <sheetName val="S"/>
      <sheetName val="갑지"/>
      <sheetName val="Sew-Tahan"/>
      <sheetName val="IA drier Page 1"/>
      <sheetName val="renc mgn"/>
      <sheetName val="[BQ-FORM.xl_x005f_x0006_"/>
      <sheetName val="LEMBAR1"/>
      <sheetName val="Harga Mat "/>
      <sheetName val="komp"/>
      <sheetName val="Lamp.2."/>
      <sheetName val="lamp 4 DIVISI.8"/>
      <sheetName val="Uba"/>
      <sheetName val="BRD"/>
      <sheetName val="cat"/>
      <sheetName val="HARDAS-ALAT"/>
      <sheetName val="HARDAS-MAT"/>
      <sheetName val="HARDAS-UPAH"/>
      <sheetName val="rap rinci"/>
      <sheetName val="Normalisasi"/>
      <sheetName val="B-S"/>
      <sheetName val="Rekap analisa"/>
      <sheetName val="analis"/>
      <sheetName val="C"/>
      <sheetName val="Mushala"/>
      <sheetName val="Grand Summary"/>
      <sheetName val="MING I"/>
      <sheetName val="Termin"/>
      <sheetName val="Term konsPHO&amp;FHO"/>
      <sheetName val="Pas. Batu Gng"/>
      <sheetName val="ARP-7"/>
      <sheetName val="d-kwantitas"/>
      <sheetName val="__Users_debby_Documents_TA.2021"/>
      <sheetName val="__Users_debby_Documents_TA"/>
      <sheetName val="瀀攀爀愀猀椀尀刀䈀倀尀　㈀⸀ 刀䈀倀 倀爀漀搀甀欀猀椀尀䌀㨀尀"/>
      <sheetName val="e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RBP- 2"/>
      <sheetName val="jadw"/>
      <sheetName val="geo-A1"/>
      <sheetName val="geo-A2"/>
      <sheetName val="geo-B"/>
      <sheetName val="_BQ-FORM.xl____x005"/>
      <sheetName val="____x00"/>
      <sheetName val="xl_x0006_____"/>
      <sheetName val="0000___"/>
      <sheetName val="_BQ-FORM_xl____x005"/>
      <sheetName val="_BQ-FORM_xl_x0006__Ổ_x000"/>
      <sheetName val="_BQ-FORM_xl_x0006____x000"/>
      <sheetName val="_BQ-FORM_xl_x0006___x0000"/>
      <sheetName val="_BQ-FORM_xl턐ワ___x01"/>
      <sheetName val="-FORM_xl_____x00001"/>
      <sheetName val="_BQ-FORM_xl_____x01"/>
      <sheetName val="_BQ-FORM_xl_x0006__Ổ_x001"/>
      <sheetName val="_BQ-FORM_xl_x0006____x001"/>
      <sheetName val="_BQ-FORM_xl____x0051"/>
      <sheetName val="_BQ-FORM_xl_x0006___x0001"/>
      <sheetName val="-FORM_xl??_x005f_x0000__x005f_x005f_x"/>
      <sheetName val="?_x005f_x005f_x005F"/>
      <sheetName val="-FORM_xl___x005f_x0000__x005f_x005f_1"/>
      <sheetName val="-FORM_xl??_x005f_x0000__x005f_x005f_1"/>
      <sheetName val="-FORM_xl___x005f_x0000__x005f_x005f_2"/>
      <sheetName val="-FORM_xl??_x005f_x0000__x005f_x005f_2"/>
      <sheetName val="_??_x00"/>
      <sheetName val="xl_x0006_?___"/>
      <sheetName val="0000_??"/>
      <sheetName val="_BQ-FORM_xl_x0006_?۸ݼ࢈"/>
      <sheetName val="_BQ-FORM_xl_x0006_?___"/>
      <sheetName val="[BQ-FORM.xl턐ワ??_x00"/>
      <sheetName val="-FORM.xl?????"/>
      <sheetName val="_BQ-FORM.xl????_x00"/>
      <sheetName val="_BQ-FORM.xl_x0006_????"/>
      <sheetName val="[BQ-FORM.xl????_x00"/>
      <sheetName val="[BQ-FORM_xl턐ワ??_x00"/>
      <sheetName val="-FORM_xl?????"/>
      <sheetName val="_BQ-FORM_xl????_x00"/>
      <sheetName val="_BQ-FORM_xl_x0006_????"/>
      <sheetName val="[BQ-FORM_xl????_x00"/>
      <sheetName val="[BQ-FORM.xl_x0006_?Ổ_x000"/>
      <sheetName val="[BQ-FORM.xl_x0006_??_x000"/>
      <sheetName val="_BQ-FORM.xl?????"/>
      <sheetName val="_BQ-FORM.xl_x0006_??_x000"/>
      <sheetName val="[BQ-FORM.xl_x0006_?_x0000"/>
      <sheetName val="_BQ-FORM.xl???"/>
      <sheetName val="[BQ-FORM_xl_x0006_?Ổ_x000"/>
      <sheetName val="[BQ-FORM_xl_x0006_??_x000"/>
      <sheetName val="_BQ-FORM_xl_x0006_?Ổ_x000"/>
      <sheetName val="_BQ-FORM_xl_x0006_?__x000"/>
      <sheetName val="_BQ-FORM_xl?????"/>
      <sheetName val="_BQ-FORM_xl_x0006_??_x000"/>
      <sheetName val="_BQ-FORM_xl_x0006_?_x0000"/>
      <sheetName val="[BQ-FORM_xl_x0006_?_x0000"/>
      <sheetName val="[BQ-FORM_xl턐ワ??_x01"/>
      <sheetName val="_BQ-FORM_xl턐ワ??_x01"/>
      <sheetName val="_BQ-FORM_xl_x0006_?۸ݼ࢈1"/>
      <sheetName val="-FORM_xl__??_x00001"/>
      <sheetName val="_BQ-FORM_xl_x0006_?___1"/>
      <sheetName val="_BQ-FORM_xl__??_x01"/>
      <sheetName val="-FORM_xl????_x00001"/>
      <sheetName val="_BQ-FORM_xl????_x01"/>
      <sheetName val="_BQ-FORM_xl_x0006_????1"/>
      <sheetName val="[BQ-FORM_xl????_x01"/>
      <sheetName val="[BQ-FORM_xl_x0006_?Ổ_x001"/>
      <sheetName val="[BQ-FORM_xl_x0006_??_x001"/>
      <sheetName val="_BQ-FORM_xl_x0006_?Ổ_x001"/>
      <sheetName val="_BQ-FORM_xl_x0006_?__x001"/>
      <sheetName val="_BQ-FORM_xl__?_x0051"/>
      <sheetName val="_BQ-FORM_xl?????1"/>
      <sheetName val="_BQ-FORM_xl_x0006_??_x001"/>
      <sheetName val="_BQ-FORM_xl_x0006_?_x0001"/>
      <sheetName val="[BQ-FORM_xl_x0006_?_x0001"/>
      <sheetName val="-FORM_xl___x005f_x0000__x005f_x005f_3"/>
      <sheetName val="_BQ-FORM_xl턐ワ_x005f_x0000__x004"/>
      <sheetName val="_BQ-FORM_xl_x005f_x0006__x005f4"/>
      <sheetName val="-FORM_xl___x005f_x0000__x005f_x005f_4"/>
      <sheetName val="_BQ-FORM_xl___x005f_x0000__x003"/>
      <sheetName val="[BQ-FORM_xl턐ワ_x005f_x0000__x003"/>
      <sheetName val="[BQ-FORM_xl_x005f_x0006__x005f3"/>
      <sheetName val="-FORM_xl??_x005f_x0000__x005f_x005f_3"/>
      <sheetName val="_BQ-FORM_xl??_x005f_x0000__x003"/>
      <sheetName val="[BQ-FORM_xl??_x005f_x0000__x003"/>
      <sheetName val="_BQ-FORM_xl턐ワ_x005f_x005f_x0053"/>
      <sheetName val="_BQ-FORM_xl_x005f_x005f_3"/>
      <sheetName val="-FORM_xl___x005f_x005f_x3"/>
      <sheetName val="_BQ-FORM_xl___x005f_x005f_x0053"/>
      <sheetName val="[BQ-FORM_xl턐ワ_x005f_x005f_x0053"/>
      <sheetName val="[BQ-FORM_xl_x005f_x005f_3"/>
      <sheetName val="-FORM_xl??_x005f_x005f_x3"/>
      <sheetName val="_BQ-FORM_xl??_x005f_x005f_x0053"/>
      <sheetName val="[BQ-FORM_xl??_x005f_x005f_x0053"/>
      <sheetName val="_BQ-FORM_xl턐ワ_x005f_x0000__x006"/>
      <sheetName val="_BQ-FORM_xl_x005f_x0006__x005f5"/>
      <sheetName val="-FORM_xl___x005f_x0000__x005f_x005f_5"/>
      <sheetName val="_BQ-FORM_xl___x005f_x0000__x004"/>
      <sheetName val="[BQ-FORM_xl턐ワ_x005f_x0000__x004"/>
      <sheetName val="[BQ-FORM_xl_x005f_x0006__x005f4"/>
      <sheetName val="-FORM_xl??_x005f_x0000__x005f_x005f_4"/>
      <sheetName val="_BQ-FORM_xl??_x005f_x0000__x004"/>
      <sheetName val="[BQ-FORM_xl??_x005f_x0000__x004"/>
      <sheetName val="_BQ-FORM_xl턐ワ_x005f_x005f_x0054"/>
      <sheetName val="_BQ-FORM_xl_x005f_x005f_4"/>
      <sheetName val="-FORM_xl___x005f_x005f_x4"/>
      <sheetName val="_BQ-FORM_xl___x005f_x005f_x0054"/>
      <sheetName val="[BQ-FORM_xl턐ワ_x005f_x005f_x0054"/>
      <sheetName val="[BQ-FORM_xl_x005f_x005f_4"/>
      <sheetName val="-FORM_xl??_x005f_x005f_x4"/>
      <sheetName val="_BQ-FORM_xl??_x005f_x005f_x0054"/>
      <sheetName val="[BQ-FORM_xl??_x005f_x005f_x0054"/>
      <sheetName val="_BQ_FORM_xl___x005f_x0000__x0_2"/>
      <sheetName val="_BQ_FORM_xl_x005f_x0006__x005_2"/>
      <sheetName val="_FORM_xl___x005f_x0000__x005f_x005f_2"/>
      <sheetName val="_BQ_FORM_xl_x005f_x0006__x005_3"/>
      <sheetName val="_BQ_FORM_xl___x005f_x0000__x0_3"/>
      <sheetName val="_BQ_FORM_xl___x005f_x0000__x0_4"/>
      <sheetName val="_BQ_FORM_xl_x005f_x0006__x005_4"/>
      <sheetName val="_FORM_xl___x005f_x0000__x005f_x005f_3"/>
      <sheetName val="_BQ_FORM_xl_x005f_x0006__x005_5"/>
      <sheetName val="_BQ_FORM_xl___x005f_x0000__x0_5"/>
      <sheetName val="_BQ_FORM_xl___x005f_x0000__x0_6"/>
      <sheetName val="_BQ_FORM_xl_x005f_x0006__x005_6"/>
      <sheetName val="_BQ_FORM_xl___x005f_x0000__x0_7"/>
      <sheetName val="_BQ_FORM_xl___x005f_x005f_x00_2"/>
      <sheetName val="_BQ_FORM_xl_x005f_x005f_2"/>
      <sheetName val="_FORM_xl___x005f_x005f__2"/>
      <sheetName val="_BQ_FORM_xl_x005f_x005f_3"/>
      <sheetName val="_BQ_FORM_xl_x005f_x005f_4"/>
      <sheetName val="_BQ_FORM_xl___x005f_x005f_x00_3"/>
      <sheetName val="_BQ_FORM_xl_x005f_x005f_5"/>
      <sheetName val="_BQ_FORM_xl___x005f_x005f_x00_4"/>
      <sheetName val="_BQ_FORM_xl_x005f_x005f_6"/>
      <sheetName val="_BQ_FORM_xl___x005f_x005f_x00_5"/>
      <sheetName val="_BQ_FORM_xl_x005f_x005f_7"/>
      <sheetName val="_BQ_FORM_xl___x005f_x005f_x00_6"/>
      <sheetName val="_BQ_FORM_xl_x005f_x005f_8"/>
      <sheetName val="_FORM_xl___x005f_x005f__3"/>
      <sheetName val="_BQ_FORM_xl_x005f_x005f_9"/>
      <sheetName val="_BQ_FORM_xl___x005f_x005f_x00_7"/>
      <sheetName val="_FORM_xl___x005f_x005f__4"/>
      <sheetName val="_BQ_FORM_xl_x005f_x005f_x005_10"/>
      <sheetName val="_BQ_FORM_xl___x005f_x005f_x00_8"/>
      <sheetName val="_BQ_FORM_xl_x005f_x005f_x005_11"/>
      <sheetName val="_BQ_FORM_xl_x005f_x0006__x005_7"/>
      <sheetName val="_BQ_FORM_xl_x005f_x0006__x005_8"/>
      <sheetName val="_BQ_FORM_xl_x005f_x0006__x005_9"/>
      <sheetName val="_BQ_FORM_xl_x005f_x0006__x00_10"/>
      <sheetName val="_BQ_FORM_xl___x005f_x005f_x00_9"/>
      <sheetName val="_BQ_FORM_xl_x005f_x005f_x005_12"/>
      <sheetName val="Steel-Twr"/>
      <sheetName val="Coding"/>
      <sheetName val="304_06"/>
      <sheetName val="@"/>
      <sheetName val="PO2"/>
      <sheetName val="supporting data"/>
      <sheetName val="-FORM_xl??_x005f_x0000__쀨閚뿠閚뿠闉_x005f_x0000_"/>
      <sheetName val="BASIC_PRICE6"/>
      <sheetName val="_BQ-FORM_xl턐ワ_x005f_x0000__嗱즞_x0000_"/>
      <sheetName val="_BQ-FORM_xl턐ワ_x005f_x0000__꠩ԇ酭"/>
      <sheetName val="_BQ-FORM_xl턐ワ_x005f_x0000__ဩ_x0000_렀ꦣ"/>
      <sheetName val="_BQ-FORM_xl턐ワ_x005f_x0000__䠩:_x0000__x0000_"/>
      <sheetName val="_BQ-FORM_xl턐ワ_x005f_x0000__ဩ_x0000_ࠀꦥ"/>
      <sheetName val="_BQ-FORM_xl턐ワ_x005f_x0000__)7_x0000__x0000_"/>
      <sheetName val="rab j17"/>
      <sheetName val="3-DIV4"/>
      <sheetName val="금액내역서"/>
      <sheetName val="_BQ-FORM_xl턐ワ_x005f_x0000__嗱즞"/>
      <sheetName val="_BQ-FORM_xl턐ワ_x005f_x0000__ဩ"/>
      <sheetName val="_BQ-FORM_xl턐ワ_x005f_x0000__䠩:"/>
      <sheetName val="_BQ-FORM_xl턐ワ_x005f_x0000__)7"/>
      <sheetName val="Upah "/>
      <sheetName val="Trading Statement"/>
      <sheetName val="ALAT-1"/>
      <sheetName val="_BQ-FORM.xl턐ワ_x0000__x0000__x0000_"/>
      <sheetName val="_BQ-FORM.xl___x0000__x0000__x0000_"/>
      <sheetName val="_BQ-FORM.xl_x0006__x0000_Ổ_x0000__x0000_"/>
      <sheetName val="_BQ-FORM.xl_x0006__x0000___x0000__x0000_"/>
      <sheetName val="Sheet9"/>
      <sheetName val="3.ALS-STR-PDS"/>
      <sheetName val="2.ALS-TANAH &amp;URG"/>
      <sheetName val="5&amp;6.ALS-DINDING"/>
      <sheetName val="10.P-LT&amp;DDG"/>
      <sheetName val="C.ALS-STR-PDS"/>
      <sheetName val="B.ALS-TANAH &amp;URG"/>
      <sheetName val="P.ALS.JL Non Standar"/>
      <sheetName val="A.ALS-PERSIAPAN Standar"/>
      <sheetName val="I.ALS-PLAFONT"/>
      <sheetName val="Unit-P"/>
      <sheetName val="hrg_sat"/>
      <sheetName val="LISTRIK"/>
      <sheetName val="AHSbj"/>
      <sheetName val="H-BHN"/>
      <sheetName val="HRG BH"/>
      <sheetName val="Bill.1.VAC-Supply-A"/>
      <sheetName val="UMA"/>
      <sheetName val="L 1"/>
      <sheetName val="hf-4"/>
      <sheetName val="DAF-BAHAN"/>
      <sheetName val="DAF-UPAH"/>
      <sheetName val="Rek.An"/>
      <sheetName val="extern"/>
      <sheetName val="7.공정표"/>
      <sheetName val="TEKNIS"/>
      <sheetName val="9. ASAT"/>
      <sheetName val="10. D.ANS"/>
      <sheetName val="10. HS"/>
      <sheetName val="7. RBKI"/>
      <sheetName val="_BQ-FORM_xl__x0000"/>
      <sheetName val="집계표(OPTION)"/>
      <sheetName val="공통비총괄표"/>
      <sheetName val="_BQ_FORM_xl___x005f_x0000__x005f_x0000__x_5"/>
      <sheetName val="_FORM_xl___x005f_x005f_x005f_x0000__x005f_x005f_5"/>
      <sheetName val="_BQ_FORM_xl___x005f_x0000__x005f_x0000__x_6"/>
      <sheetName val="_BQ_FORM_xl___x005f_x005f_x005f_x0000__x_10"/>
      <sheetName val="_FORM_xl___x005f_x005f_x005f_x0000__x005f_x005f_6"/>
      <sheetName val="_BQ_FORM_xl___x005f_x005f_x005f_x0000__x_11"/>
      <sheetName val="_BQ_FORM_xl___x005f_x0000__x005f_x0000__x_7"/>
      <sheetName val="_BQ_FORM_xl___x005f_x005f_x005f_x0000__x_12"/>
      <sheetName val="_FORM_xl___x005f_x005f_x005f_x0000__x005f_x005f_7"/>
      <sheetName val="_BQ_FORM_xl_x005f_x005f_x005f_x0006__x00_13"/>
      <sheetName val="_BQ_FORM_xl___x005f_x005f_x005f_x0000__x_13"/>
      <sheetName val="_BQ_FORM_xl___x005f_x0000__x005f_x0000__x_8"/>
      <sheetName val="_BQ_FORM_xl___x005f_x005f_x005f_x0000__x_14"/>
      <sheetName val="_BQ_FORM_xl_x005f_x005f_x005f_x0006__x00_14"/>
      <sheetName val="_FORM_xl___x005f_x005f_x005f_x0000__x005f_x005f_8"/>
      <sheetName val="_BQ_FORM_xl_x005f_x005f_x005f_x0006__x00_15"/>
      <sheetName val="_BQ_FORM_xl___x005f_x005f_x005f_x0000__x_15"/>
      <sheetName val="_BQ_FORM_xl___x005f_x0000__x005f_x0000__x_9"/>
      <sheetName val="_BQ_FORM_xl___x005f_x005f_x005f_x0000__x_16"/>
      <sheetName val="_BQ_FORM_xl_x005f_x005f_x005f_x0006__x00_16"/>
      <sheetName val="_FORM_xl___x005f_x005f_x005f_x0000__x005f_x005f_9"/>
      <sheetName val="_BQ_FORM_xl_x005f_x005f_x005f_x0006__x00_17"/>
      <sheetName val="_BQ_FORM_xl___x005f_x005f_x005f_x0000__x_17"/>
      <sheetName val="_BQ_FORM_xl___x005f_x0000__x005f_x0000___10"/>
      <sheetName val="_BQ_FORM_xl___x005f_x005f_x005f_x0000__x_18"/>
      <sheetName val="_BQ_FORM_xl_x005f_x005f_x005f_x0006__x00_18"/>
      <sheetName val="_FORM_xl___x005f_x005f_x005f_x0000__x005_10"/>
      <sheetName val="_BQ_FORM_xl_x005f_x005f_x005f_x0006__x00_19"/>
      <sheetName val="_BQ_FORM_xl___x005f_x005f_x005f_x0000__x_19"/>
      <sheetName val="_BQ_FORM_xl___x005f_x0000__x005f_x0000___11"/>
      <sheetName val="_BQ_FORM_xl___x005f_x005f_x005f_x0000__x_20"/>
      <sheetName val="_BQ_FORM_xl_x005f_x005f_x005f_x0006__x00_20"/>
      <sheetName val="_FORM_xl___x005f_x005f_x005f_x0000__x005_11"/>
      <sheetName val="_BQ_FORM_xl_x005f_x005f_x005f_x0006__x00_21"/>
      <sheetName val="_BQ_FORM_xl___x005f_x005f_x005f_x0000__x_21"/>
      <sheetName val="_BQ_FORM_xl___x005f_x0000__x005f_x0000___12"/>
      <sheetName val="_BQ_FORM_xl___x005f_x005f_x005f_x0000__x_22"/>
      <sheetName val="_BQ_FORM_xl_x005f_x005f_x005f_x0006__x00_22"/>
      <sheetName val="_FORM_xl___x005f_x005f_x005f_x0000__x005_12"/>
      <sheetName val="_BQ_FORM_xl_x005f_x005f_x005f_x0006__x00_23"/>
      <sheetName val="_BQ_FORM_xl___x005f_x005f_x005f_x0000__x_23"/>
      <sheetName val="_BQ_FORM_xl___x005f_x0000__x005f_x0000___13"/>
      <sheetName val="_BQ_FORM_xl___x005f_x005f_x005f_x0000__x_24"/>
      <sheetName val="_BQ_FORM_xl_x005f_x005f_x005f_x0006__x00_24"/>
      <sheetName val="_FORM_xl___x005f_x005f_x005f_x0000__x005_13"/>
      <sheetName val="_BQ_FORM_xl_x005f_x005f_x005f_x0006__x00_25"/>
      <sheetName val="_BQ_FORM_xl___x005f_x005f_x005f_x0000__x_25"/>
      <sheetName val="_BQ_FORM_xl___x005f_x0000__x005f_x0000___14"/>
      <sheetName val="_BQ_FORM_xl___x005f_x005f_x005f_x0000__x_26"/>
      <sheetName val="_BQ_FORM_xl_x005f_x005f_x005f_x0006__x00_26"/>
      <sheetName val="_FORM_xl___x005f_x005f_x005f_x0000__x005_14"/>
      <sheetName val="_BQ_FORM_xl_x005f_x005f_x005f_x0006__x00_27"/>
      <sheetName val="_BQ_FORM_xl___x005f_x005f_x005f_x0000__x_27"/>
      <sheetName val="_BQ_FORM_xl___x005f_x0000__x005f_x0000___15"/>
      <sheetName val="_BQ_FORM_xl___x005f_x005f_x005f_x0000__x_28"/>
      <sheetName val="_BQ_FORM_xl_x005f_x005f_x005f_x0006__x00_28"/>
      <sheetName val="_FORM_xl___x005f_x005f_x005f_x0000__x005_15"/>
      <sheetName val="_BQ_FORM_xl_x005f_x005f_x005f_x0006__x00_29"/>
      <sheetName val="_BQ_FORM_xl___x005f_x005f_x005f_x0000__x_29"/>
      <sheetName val="_BQ_FORM_xl___x005f_x0000__x005f_x0000___16"/>
      <sheetName val="_BQ_FORM_xl___x005f_x005f_x005f_x0000__x_30"/>
      <sheetName val="_BQ_FORM_xl_x005f_x005f_x005f_x0006__x00_30"/>
      <sheetName val="_FORM_xl___x005f_x005f_x005f_x0000__x005_16"/>
      <sheetName val="_BQ_FORM_xl_x005f_x005f_x005f_x0006__x00_31"/>
      <sheetName val="_BQ_FORM_xl___x005f_x005f_x005f_x0000__x_31"/>
      <sheetName val="_BQ_FORM_xl___x005f_x0000__x005f_x0000___17"/>
      <sheetName val="_BQ_FORM_xl___x005f_x005f_x005f_x0000__x_32"/>
      <sheetName val="_BQ_FORM_xl_x005f_x005f_x005f_x0006__x00_32"/>
      <sheetName val="_FORM_xl___x005f_x005f_x005f_x0000__x005_17"/>
      <sheetName val="_BQ_FORM_xl_x005f_x005f_x005f_x0006__x00_33"/>
      <sheetName val="_BQ_FORM_xl___x005f_x005f_x005f_x0000__x_33"/>
      <sheetName val="_BQ_FORM_xl___x005f_x0000__x005f_x0000___18"/>
      <sheetName val="_BQ_FORM_xl___x005f_x005f_x005f_x0000__x_34"/>
      <sheetName val="_BQ_FORM_xl_x005f_x005f_x005f_x0006__x00_34"/>
      <sheetName val="_FORM_xl___x005f_x005f_x005f_x0000__x005_18"/>
      <sheetName val="_BQ_FORM_xl_x005f_x005f_x005f_x0006__x00_35"/>
      <sheetName val="_BQ_FORM_xl___x005f_x005f_x005f_x0000__x_35"/>
      <sheetName val="_BQ_FORM_xl___x005f_x0000__x005f_x0000___19"/>
      <sheetName val="_BQ_FORM_xl___x005f_x005f_x005f_x0000__x_36"/>
      <sheetName val="_BQ_FORM_xl_x005f_x005f_x005f_x0006__x00_36"/>
      <sheetName val="_FORM_xl___x005f_x005f_x005f_x0000__x005_19"/>
      <sheetName val="_BQ_FORM_xl_x005f_x005f_x005f_x0006__x00_37"/>
      <sheetName val="_BQ_FORM_xl___x005f_x005f_x005f_x0000__x_37"/>
      <sheetName val="_BQ_FORM_xl___x005f_x0000__x005f_x0000___20"/>
      <sheetName val="_BQ_FORM_xl___x005f_x005f_x005f_x0000__x_38"/>
      <sheetName val="_BQ_FORM_xl_x005f_x005f_x005f_x0006__x00_38"/>
      <sheetName val="_FORM_xl___x005f_x005f_x005f_x0000__x005_20"/>
      <sheetName val="_BQ_FORM_xl_x005f_x005f_x005f_x0006__x00_39"/>
      <sheetName val="_BQ_FORM_xl___x005f_x005f_x005f_x0000__x_39"/>
      <sheetName val="_BQ_FORM_xl___x005f_x0000__x005f_x0000___21"/>
      <sheetName val="_BQ_FORM_xl___x005f_x005f_x005f_x0000__x_40"/>
      <sheetName val="_BQ_FORM_xl_x005f_x005f_x005f_x0006__x00_40"/>
      <sheetName val="_FORM_xl___x005f_x005f_x005f_x0000__x005_21"/>
      <sheetName val="_BQ_FORM_xl_x005f_x005f_x005f_x0006__x00_41"/>
      <sheetName val="_BQ_FORM_xl___x005f_x005f_x005f_x0000__x_41"/>
      <sheetName val="_BQ_FORM_xl___x005f_x0000__x005f_x0000___22"/>
      <sheetName val="_BQ_FORM_xl___x005f_x005f_x005f_x0000__x_42"/>
      <sheetName val="_BQ_FORM_xl_x005f_x005f_x005f_x0006__x00_42"/>
      <sheetName val="_FORM_xl___x005f_x005f_x005f_x0000__x005_22"/>
      <sheetName val="_BQ_FORM_xl_x005f_x005f_x005f_x0006__x00_43"/>
      <sheetName val="_BQ_FORM_xl___x005f_x005f_x005f_x0000__x_43"/>
      <sheetName val="_BQ_FORM_xl___x005f_x0000__x005f_x0000___23"/>
      <sheetName val="_BQ_FORM_xl___x005f_x005f_x005f_x0000__x_44"/>
      <sheetName val="_BQ_FORM_xl_x005f_x005f_x005f_x0006__x00_44"/>
      <sheetName val="_FORM_xl___x005f_x005f_x005f_x0000__x005_23"/>
      <sheetName val="_BQ_FORM_xl_x005f_x005f_x005f_x0006__x00_45"/>
      <sheetName val="_BQ_FORM_xl___x005f_x005f_x005f_x0000__x_45"/>
      <sheetName val="_BQ_FORM_xl___x005f_x0000__x005f_x0000___24"/>
      <sheetName val="_BQ_FORM_xl___x005f_x005f_x005f_x0000__x_46"/>
      <sheetName val="_BQ_FORM_xl_x005f_x005f_x005f_x0006__x00_46"/>
      <sheetName val="_FORM_xl___x005f_x005f_x005f_x0000__x005_24"/>
      <sheetName val="_BQ_FORM_xl_x005f_x005f_x005f_x0006__x00_47"/>
      <sheetName val="_BQ_FORM_xl___x005f_x005f_x005f_x0000__x_47"/>
      <sheetName val="_BQ_FORM_xl___x005f_x0000__x005f_x0000___25"/>
      <sheetName val="_BQ_FORM_xl___x005f_x005f_x005f_x0000__x_48"/>
      <sheetName val="_BQ_FORM_xl_x005f_x005f_x005f_x0006__x00_48"/>
      <sheetName val="_FORM_xl___x005f_x005f_x005f_x0000__x005_25"/>
      <sheetName val="_BQ_FORM_xl_x005f_x005f_x005f_x0006__x00_49"/>
      <sheetName val="_BQ_FORM_xl___x005f_x005f_x005f_x0000__x_49"/>
      <sheetName val="_BQ_FORM_xl___x005f_x0000__x005f_x0000___26"/>
      <sheetName val="_BQ_FORM_xl___x005f_x005f_x005f_x0000__x_50"/>
      <sheetName val="_BQ_FORM_xl_x005f_x005f_x005f_x0006__x00_50"/>
      <sheetName val="_FORM_xl___x005f_x005f_x005f_x0000__x005_26"/>
      <sheetName val="_BQ_FORM_xl_x005f_x005f_x005f_x0006__x00_51"/>
      <sheetName val="_BQ_FORM_xl___x005f_x005f_x005f_x0000__x_51"/>
      <sheetName val="_BQ_FORM_xl___x005f_x0000__x005f_x0000___27"/>
      <sheetName val="_BQ_FORM_xl___x005f_x005f_x005f_x0000__x_52"/>
      <sheetName val="_BQ_FORM_xl_x005f_x005f_x005f_x0006__x00_52"/>
      <sheetName val="_FORM_xl___x005f_x005f_x005f_x0000__x005_27"/>
      <sheetName val="_BQ_FORM_xl_x005f_x005f_x005f_x0006__x00_53"/>
      <sheetName val="_BQ_FORM_xl___x005f_x005f_x005f_x0000__x_53"/>
      <sheetName val="_BQ_FORM_xl___x005f_x0000__x005f_x0000___28"/>
      <sheetName val="_BQ_FORM_xl___x005f_x005f_x005f_x0000__x_54"/>
      <sheetName val="_BQ_FORM_xl_x005f_x005f_x005f_x0006__x00_54"/>
      <sheetName val="_FORM_xl___x005f_x005f_x005f_x0000__x005_28"/>
      <sheetName val="_BQ_FORM_xl_x005f_x005f_x005f_x0006__x00_55"/>
      <sheetName val="_BQ_FORM_xl___x005f_x005f_x005f_x0000__x_55"/>
      <sheetName val="_BQ_FORM_xl___x005f_x0000__x005f_x0000___29"/>
      <sheetName val="_BQ_FORM_xl___x005f_x005f_x005f_x0000__x_56"/>
      <sheetName val="_BQ_FORM_xl_x005f_x005f_x005f_x0006__x00_56"/>
      <sheetName val="_FORM_xl___x005f_x005f_x005f_x0000__x005_29"/>
      <sheetName val="_BQ_FORM_xl_x005f_x005f_x005f_x0006__x00_57"/>
      <sheetName val="_BQ_FORM_xl___x005f_x005f_x005f_x0000__x_57"/>
      <sheetName val="_BQ_FORM_xl___x005f_x0000__x005f_x0000___30"/>
      <sheetName val="_BQ_FORM_xl___x005f_x005f_x005f_x0000__x_58"/>
      <sheetName val="_BQ_FORM_xl_x005f_x005f_x005f_x0006__x00_58"/>
      <sheetName val="_FORM_xl___x005f_x005f_x005f_x0000__x005_30"/>
      <sheetName val="_BQ_FORM_xl_x005f_x005f_x005f_x0006__x00_59"/>
      <sheetName val="_BQ_FORM_xl___x005f_x005f_x005f_x0000__x_59"/>
      <sheetName val="_BQ_FORM_xl___x005f_x0000__x005f_x0000___31"/>
      <sheetName val="_BQ_FORM_xl___x005f_x005f_x005f_x0000__x_60"/>
      <sheetName val="_BQ_FORM_xl_x005f_x005f_x005f_x0006__x00_60"/>
      <sheetName val="_FORM_xl___x005f_x005f_x005f_x0000__x005_31"/>
      <sheetName val="_BQ_FORM_xl_x005f_x005f_x005f_x0006__x00_61"/>
      <sheetName val="_BQ_FORM_xl___x005f_x005f_x005f_x0000__x_61"/>
      <sheetName val="_BQ_FORM_xl___x005f_x0000__x005f_x0000___32"/>
      <sheetName val="_BQ_FORM_xl___x005f_x005f_x005f_x0000__x_62"/>
      <sheetName val="_BQ_FORM_xl_x005f_x005f_x005f_x0006__x00_62"/>
      <sheetName val="_FORM_xl___x005f_x005f_x005f_x0000__x005_32"/>
      <sheetName val="_BQ_FORM_xl_x005f_x005f_x005f_x0006__x00_63"/>
      <sheetName val="_BQ_FORM_xl___x005f_x005f_x005f_x0000__x_63"/>
      <sheetName val="_BQ_FORM_xl___x005f_x0000__x005f_x0000___33"/>
      <sheetName val="_BQ_FORM_xl___x005f_x005f_x005f_x0000__x_64"/>
      <sheetName val="_BQ_FORM_xl_x005f_x005f_x005f_x0006__x00_64"/>
      <sheetName val="_FORM_xl___x005f_x005f_x005f_x0000__x005_33"/>
      <sheetName val="_BQ_FORM_xl_x005f_x005f_x005f_x0006__x00_65"/>
      <sheetName val="_BQ_FORM_xl___x005f_x005f_x005f_x0000__x_65"/>
      <sheetName val="_BQ_FORM_xl___x005f_x0000__x005f_x0000___34"/>
      <sheetName val="_BQ_FORM_xl___x005f_x005f_x005f_x0000__x_66"/>
      <sheetName val="_BQ_FORM_xl_x005f_x005f_x005f_x0006__x00_66"/>
      <sheetName val="_FORM_xl___x005f_x005f_x005f_x0000__x005_34"/>
      <sheetName val="_BQ_FORM_xl_x005f_x005f_x005f_x0006__x00_67"/>
      <sheetName val="_BQ_FORM_xl___x005f_x005f_x005f_x0000__x_67"/>
      <sheetName val="_BQ_FORM_xl___x005f_x0000__x005f_x0000___35"/>
      <sheetName val="_BQ_FORM_xl___x005f_x005f_x005f_x0000__x_68"/>
      <sheetName val="_BQ_FORM_xl_x005f_x005f_x005f_x0006__x00_68"/>
      <sheetName val="_FORM_xl___x005f_x005f_x005f_x0000__x005_35"/>
      <sheetName val="_BQ_FORM_xl_x005f_x005f_x005f_x0006__x00_69"/>
      <sheetName val="_BQ_FORM_xl___x005f_x005f_x005f_x0000__x_69"/>
      <sheetName val="_BQ_FORM_xl___x005f_x0000__x005f_x0000___36"/>
      <sheetName val="_BQ_FORM_xl___x005f_x005f_x005f_x0000__x_70"/>
      <sheetName val="_BQ_FORM_xl_x005f_x005f_x005f_x0006__x00_70"/>
      <sheetName val="_FORM_xl___x005f_x005f_x005f_x0000__x005_36"/>
      <sheetName val="_BQ_FORM_xl_x005f_x005f_x005f_x0006__x00_71"/>
      <sheetName val="_BQ_FORM_xl___x005f_x005f_x005f_x0000__x_71"/>
      <sheetName val="_BQ_FORM_xl___x005f_x0000__x005f_x0000___37"/>
      <sheetName val="_BQ_FORM_xl___x005f_x005f_x005f_x0000__x_72"/>
      <sheetName val="_BQ_FORM_xl_x005f_x005f_x005f_x0006__x00_72"/>
      <sheetName val="_FORM_xl___x005f_x005f_x005f_x0000__x005_37"/>
      <sheetName val="_BQ_FORM_xl_x005f_x005f_x005f_x0006__x00_73"/>
      <sheetName val="_BQ_FORM_xl___x005f_x005f_x005f_x0000__x_73"/>
      <sheetName val="_BQ_FORM_xl___x005f_x0000__x005f_x0000___38"/>
      <sheetName val="_BQ_FORM_xl___x005f_x005f_x005f_x0000__x_74"/>
      <sheetName val="_BQ_FORM_xl_x005f_x005f_x005f_x0006__x00_74"/>
      <sheetName val="_FORM_xl___x005f_x005f_x005f_x0000__x005_38"/>
      <sheetName val="_BQ_FORM_xl_x005f_x005f_x005f_x0006__x00_75"/>
      <sheetName val="_BQ_FORM_xl___x005f_x005f_x005f_x0000__x_75"/>
      <sheetName val="_BQ_FORM_xl___x005f_x0000__x005f_x0000___39"/>
      <sheetName val="_BQ_FORM_xl___x005f_x005f_x005f_x0000__x_76"/>
      <sheetName val="_BQ_FORM_xl_x005f_x005f_x005f_x0006__x00_76"/>
      <sheetName val="_FORM_xl___x005f_x005f_x005f_x0000__x005_39"/>
      <sheetName val="_BQ_FORM_xl_x005f_x005f_x005f_x0006__x00_77"/>
      <sheetName val="_BQ_FORM_xl___x005f_x005f_x005f_x0000__x_77"/>
      <sheetName val="_BQ_FORM_xl___x005f_x0000__x005f_x0000___40"/>
      <sheetName val="_BQ_FORM_xl___x005f_x005f_x005f_x0000__x_78"/>
      <sheetName val="_BQ_FORM_xl_x005f_x005f_x005f_x0006__x00_78"/>
      <sheetName val="_FORM_xl___x005f_x005f_x005f_x0000__x005_40"/>
      <sheetName val="_BQ_FORM_xl_x005f_x005f_x005f_x0006__x00_79"/>
      <sheetName val="_BQ_FORM_xl___x005f_x005f_x005f_x0000__x_79"/>
      <sheetName val="_BQ_FORM_xl___x005f_x0000__x005f_x0000___41"/>
      <sheetName val="_BQ_FORM_xl___x005f_x005f_x005f_x0000__x_80"/>
      <sheetName val="_BQ_FORM_xl_x005f_x005f_x005f_x0006__x00_80"/>
      <sheetName val="_FORM_xl___x005f_x005f_x005f_x0000__x005_41"/>
      <sheetName val="_BQ_FORM_xl_x005f_x005f_x005f_x0006__x00_81"/>
      <sheetName val="_BQ_FORM_xl___x005f_x005f_x005f_x0000__x_81"/>
      <sheetName val="_BQ_FORM_xl___x005f_x0000__x005f_x0000___42"/>
      <sheetName val="_BQ_FORM_xl___x005f_x005f_x005f_x0000__x_82"/>
      <sheetName val="_BQ_FORM_xl_x005f_x005f_x005f_x0006__x00_82"/>
      <sheetName val="_FORM_xl___x005f_x005f_x005f_x0000__x005_42"/>
      <sheetName val="_BQ_FORM_xl_x005f_x005f_x005f_x0006__x00_83"/>
      <sheetName val="_BQ_FORM_xl___x005f_x005f_x005f_x0000__x_83"/>
      <sheetName val="_BQ_FORM_xl___x005f_x0000__x005f_x0000___43"/>
      <sheetName val="_BQ_FORM_xl___x005f_x005f_x005f_x0000__x_84"/>
      <sheetName val="_BQ_FORM_xl_x005f_x005f_x005f_x0006__x00_84"/>
      <sheetName val="_FORM_xl___x005f_x005f_x005f_x0000__x005_43"/>
      <sheetName val="_BQ_FORM_xl_x005f_x005f_x005f_x0006__x00_85"/>
      <sheetName val="_BQ_FORM_xl___x005f_x005f_x005f_x0000__x_85"/>
      <sheetName val="_BQ_FORM_xl___x005f_x0000__x005f_x0000___44"/>
      <sheetName val="_BQ_FORM_xl___x005f_x005f_x005f_x0000__x_86"/>
      <sheetName val="_BQ_FORM_xl_x005f_x005f_x005f_x0006__x00_86"/>
      <sheetName val="_FORM_xl___x005f_x005f_x005f_x0000__x005_44"/>
      <sheetName val="_BQ_FORM_xl_x005f_x005f_x005f_x0006__x00_87"/>
      <sheetName val="_BQ_FORM_xl___x005f_x005f_x005f_x0000__x_87"/>
      <sheetName val="_BQ_FORM_xl___x005f_x0000__x005f_x0000___45"/>
      <sheetName val="_BQ_FORM_xl___x005f_x005f_x005f_x0000__x_88"/>
      <sheetName val="_BQ_FORM_xl_x005f_x005f_x005f_x0006__x00_88"/>
      <sheetName val="_FORM_xl___x005f_x005f_x005f_x0000__x005_45"/>
      <sheetName val="_BQ_FORM_xl_x005f_x005f_x005f_x0006__x00_89"/>
      <sheetName val="_BQ_FORM_xl___x005f_x005f_x005f_x0000__x_89"/>
      <sheetName val="14.1.1PDP"/>
      <sheetName val="10. ekstra komptabel"/>
      <sheetName val="P1- Investment Summary"/>
      <sheetName val="Equip Item Dets"/>
      <sheetName val="Pipe Item Dets"/>
      <sheetName val="Civil Item Dets"/>
      <sheetName val="Inst Item Dets"/>
      <sheetName val="Elec Item Dets"/>
      <sheetName val="Paint Item Dets"/>
      <sheetName val="Daftar Usulan Jln (Rutin)"/>
      <sheetName val="[BQ-FORM.xl_x0006_???"/>
      <sheetName val="[BQ-FORM.xl????"/>
      <sheetName val="[BQ-FORM.xl_x0006_?"/>
      <sheetName val="_BQ-FORM.xl턐ワ_x00"/>
      <sheetName val="_BQ-FORM.xl_x0006____"/>
      <sheetName val="_BQ-FORM.xl___x00"/>
      <sheetName val="_BQ-FORM.xl턐ワ_x005"/>
      <sheetName val="-FORM.xl___x"/>
      <sheetName val="_BQ-FORM.xl____"/>
      <sheetName val="_BQ-FORM.xl_x0006___x000"/>
      <sheetName val="_BQ-FORM.xl_x0006__x0000"/>
      <sheetName val="[BQ-FORM.xl턐ワ_x00"/>
      <sheetName val="_BQ-FORM.xl??_x00"/>
      <sheetName val="_BQ-FORM.xl_x0006_???"/>
      <sheetName val="[BQ-FORM.xl??_x00"/>
      <sheetName val="_BQ-FORM.xl___x005"/>
      <sheetName val="[BQ-FORM.xl_x0006_?_x000"/>
      <sheetName val="_BQ-FORM.xl????"/>
      <sheetName val="_BQ-FORM.xl_x0006_?_x000"/>
      <sheetName val="[BQ-FORM.xl_x0006__x0000"/>
      <sheetName val="[BQ-FORM_xl_x0006_???"/>
      <sheetName val="_BQ-FORM_xl_x0006____"/>
      <sheetName val="_BQ-FORM_xl_x0006_???"/>
      <sheetName val="_BQ-FORM_xl_x0006___x000"/>
      <sheetName val="[BQ-FORM_xl_x0006_?_x000"/>
      <sheetName val="xl_x0006____"/>
      <sheetName val="_BQ-FORM_xl_x0006_?_x000"/>
      <sheetName val="_BQ-FORM_xl_x0006__x0000"/>
      <sheetName val="[BQ-FORM_xl_x0006__x0000"/>
      <sheetName val="_BQ-FORM_xl_x0006____1"/>
      <sheetName val="[BQ-FORM_xl_x0006_???1"/>
      <sheetName val="_BQ-FORM_xl_x0006_???1"/>
      <sheetName val="[BQ-FORM_xl_x0006_?_x001"/>
      <sheetName val="_BQ-FORM_xl_x0006___x001"/>
      <sheetName val="_BQ-FORM_xl_x0006_?_x001"/>
      <sheetName val="_BQ-FORM_xl_x0006__x0001"/>
      <sheetName val="[BQ-FORM_xl_x0006__x0001"/>
      <sheetName val="_BQ-FORM_xl_x0006____2"/>
      <sheetName val="[BQ-FORM_xl_x0006_???2"/>
      <sheetName val="_BQ-FORM_xl_x0006_???2"/>
      <sheetName val="[BQ-FORM_xl_x0006_?_x002"/>
      <sheetName val="_BQ-FORM_xl_x0006___x002"/>
      <sheetName val="_BQ-FORM_xl_x0006_?_x002"/>
      <sheetName val="_BQ-FORM_xl_x0006__x0002"/>
      <sheetName val="[BQ-FORM_xl_x0006__x0002"/>
      <sheetName val="[BQ-FORM.xl턐ワ_x005"/>
      <sheetName val="_BQ-FORM.xl??_x005"/>
      <sheetName val="[BQ-FORM.xl??_x005"/>
      <sheetName val="xl_x0006_???"/>
      <sheetName val="-FORM.xl??_x"/>
      <sheetName val="[BQ-FORM_xl턐ワ_x03"/>
      <sheetName val="_BQ-FORM_xl턐ワ_x03"/>
      <sheetName val="-FORM_xl??_x00003"/>
      <sheetName val="[BQ-FORM_xl_x0006_???3"/>
      <sheetName val="_BQ-FORM_xl??_x03"/>
      <sheetName val="_BQ-FORM_xl_x0006_???3"/>
      <sheetName val="[BQ-FORM_xl??_x03"/>
      <sheetName val="-FORM_xl___x00003"/>
      <sheetName val="_BQ-FORM_xl_x0006____3"/>
      <sheetName val="_BQ-FORM_xl___x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/>
      <sheetData sheetId="462" refreshError="1"/>
      <sheetData sheetId="463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 refreshError="1"/>
      <sheetData sheetId="777" refreshError="1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/>
      <sheetData sheetId="1156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 refreshError="1"/>
      <sheetData sheetId="1370" refreshError="1"/>
      <sheetData sheetId="1371" refreshError="1"/>
      <sheetData sheetId="1372"/>
      <sheetData sheetId="1373" refreshError="1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 refreshError="1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 refreshError="1"/>
      <sheetData sheetId="1949" refreshError="1"/>
      <sheetData sheetId="1950" refreshError="1"/>
      <sheetData sheetId="1951"/>
      <sheetData sheetId="1952"/>
      <sheetData sheetId="1953"/>
      <sheetData sheetId="1954"/>
      <sheetData sheetId="1955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/>
      <sheetData sheetId="1981" refreshError="1"/>
      <sheetData sheetId="1982" refreshError="1"/>
      <sheetData sheetId="1983"/>
      <sheetData sheetId="1984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 refreshError="1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/>
      <sheetData sheetId="2082"/>
      <sheetData sheetId="2083" refreshError="1"/>
      <sheetData sheetId="2084"/>
      <sheetData sheetId="2085"/>
      <sheetData sheetId="2086" refreshError="1"/>
      <sheetData sheetId="2087" refreshError="1"/>
      <sheetData sheetId="2088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/>
      <sheetData sheetId="2722" refreshError="1"/>
      <sheetData sheetId="2723" refreshError="1"/>
      <sheetData sheetId="2724" refreshError="1"/>
      <sheetData sheetId="2725" refreshError="1"/>
      <sheetData sheetId="2726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/>
      <sheetData sheetId="2830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/>
      <sheetData sheetId="2868" refreshError="1"/>
      <sheetData sheetId="2869"/>
      <sheetData sheetId="2870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/>
      <sheetData sheetId="3214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 bulanan"/>
      <sheetName val="Cash Flow bulanan (2)"/>
      <sheetName val="Cash Flow bulanan (3)"/>
      <sheetName val="BQ_STRUKTUR"/>
      <sheetName val="HB "/>
      <sheetName val="Rincian"/>
      <sheetName val="Material"/>
      <sheetName val="ESCON"/>
      <sheetName val="I-KAMAR"/>
      <sheetName val="listplank"/>
      <sheetName val="sanitary"/>
      <sheetName val="instalasi air bersih"/>
      <sheetName val="instalasi air kotor_bekas"/>
      <sheetName val="paving"/>
      <sheetName val="I_KAMAR"/>
      <sheetName val="daffin"/>
      <sheetName val="anal"/>
      <sheetName val="jadw"/>
      <sheetName val="H.Satuan"/>
      <sheetName val="VAC-1"/>
      <sheetName val="r.tank"/>
      <sheetName val="prelim"/>
      <sheetName val="TJ1Q47"/>
      <sheetName val="AC"/>
      <sheetName val="SAP"/>
      <sheetName val="Menu"/>
      <sheetName val="Daf Harga"/>
      <sheetName val="Bill"/>
      <sheetName val="Rekap Bill"/>
      <sheetName val="An_ Harga"/>
      <sheetName val="Mat.Mek"/>
      <sheetName val="Duct"/>
      <sheetName val="OHD"/>
      <sheetName val="ahsAC"/>
      <sheetName val="Rekapitulasi"/>
      <sheetName val="BQ"/>
      <sheetName val="ANALISA"/>
      <sheetName val="Rekap Addendum"/>
      <sheetName val="struktur tdk dipakai"/>
      <sheetName val="Py.Schedule"/>
      <sheetName val="RAB_KL"/>
      <sheetName val="Rekap RAB_Amd"/>
      <sheetName val="RAB_Amd"/>
      <sheetName val="REKAP_Dftr_Kuan_Hrg_Amd"/>
      <sheetName val="Dftr_Kuan_Hrg Amd"/>
      <sheetName val="UPAH&amp;BHN"/>
      <sheetName val="ahs_utama"/>
      <sheetName val="boq"/>
      <sheetName val="Sheet9"/>
      <sheetName val="Rekap"/>
      <sheetName val="BAG_2"/>
      <sheetName val="Urai _Resap pengikat"/>
      <sheetName val="bahan-mos"/>
      <sheetName val="SAT-BHN"/>
      <sheetName val="TE TS FA LAN MATV"/>
      <sheetName val=" "/>
      <sheetName val="내역표지"/>
      <sheetName val="TOWN"/>
      <sheetName val="Bill_1_VAC_Supply_A"/>
      <sheetName val="PROTECTION "/>
      <sheetName val="Hrg.Sat"/>
      <sheetName val="s-curve BP05 (7)"/>
      <sheetName val="HASAT"/>
      <sheetName val="Jadwal"/>
      <sheetName val="RAB MEK 15 M MB "/>
      <sheetName val="Hsatuan-OK"/>
      <sheetName val="A"/>
      <sheetName val="AHS"/>
      <sheetName val="Rate"/>
      <sheetName val="STR"/>
      <sheetName val="Statprod gab"/>
      <sheetName val="met bab3"/>
      <sheetName val="anal bab8"/>
      <sheetName val="harga bahan"/>
      <sheetName val="harga "/>
      <sheetName val="D_6"/>
      <sheetName val="D_7"/>
      <sheetName val="Bill.1.VAC-Supply-A"/>
      <sheetName val="ttn"/>
      <sheetName val="TOTAL RKP "/>
      <sheetName val="Basic DT"/>
      <sheetName val="Data UPA"/>
      <sheetName val="JAD-PEL"/>
      <sheetName val="TOTAL"/>
      <sheetName val="DAFTAR 7"/>
      <sheetName val="DAFTAR_8"/>
      <sheetName val="ALAT1"/>
      <sheetName val="BASIC"/>
      <sheetName val="schbhn"/>
      <sheetName val="schalt"/>
      <sheetName val="schtng"/>
      <sheetName val="PROD15_5"/>
      <sheetName val="sumber"/>
      <sheetName val="ANALISA PEK.UMUM"/>
      <sheetName val="BAHAN"/>
      <sheetName val="ANALISA KONST BTN"/>
      <sheetName val="Basic Price"/>
      <sheetName val="61004"/>
      <sheetName val="61005"/>
      <sheetName val="61006"/>
      <sheetName val="61007"/>
      <sheetName val="61008"/>
      <sheetName val="bau"/>
      <sheetName val="UPH,BHN,ALT"/>
      <sheetName val="Analis harga"/>
      <sheetName val="Mob"/>
      <sheetName val="D7"/>
      <sheetName val="ANTEK-1"/>
      <sheetName val="ORET2AN"/>
      <sheetName val="harsat"/>
      <sheetName val="RAB AR&amp;STR"/>
      <sheetName val="Bill rekap"/>
      <sheetName val="Bill of Qty"/>
      <sheetName val="Analisa Alat Berat"/>
      <sheetName val="harga"/>
      <sheetName val="Kolom"/>
      <sheetName val="PileCap"/>
      <sheetName val="TB"/>
      <sheetName val="No.5. Summary by Building"/>
      <sheetName val="No.5.1. Elect.-A Dept."/>
      <sheetName val="FORM X COST"/>
      <sheetName val="S - Curve"/>
      <sheetName val="Spin"/>
      <sheetName val="CIVIL-1"/>
      <sheetName val="NET?"/>
      <sheetName val="BQ?"/>
      <sheetName val="???1"/>
      <sheetName val="CIVIL_1"/>
      <sheetName val="PKK"/>
      <sheetName val="mat_me pipa"/>
      <sheetName val="Rekap Direct Cost"/>
      <sheetName val="BQ_E20_02_Rp_"/>
      <sheetName val="Rekap Prelim"/>
      <sheetName val="6_9D_W"/>
      <sheetName val="Harsat Bahan"/>
      <sheetName val="6_10__I"/>
      <sheetName val="3_DCS"/>
      <sheetName val="Bill of Qty MEP"/>
      <sheetName val="00_Jumlah Total"/>
      <sheetName val="00_Juml"/>
      <sheetName val="2_12PA"/>
      <sheetName val="ELEMENT SUM"/>
      <sheetName val="2_1P"/>
      <sheetName val="CNI"/>
      <sheetName val="2_3C"/>
      <sheetName val="2_4F"/>
      <sheetName val="Price Biaya Cadangan"/>
      <sheetName val="BQ_Rekapitulasi  Akhir"/>
      <sheetName val="Harsat Upah"/>
      <sheetName val="PLUMBING"/>
      <sheetName val="NET_"/>
      <sheetName val="BQ_"/>
      <sheetName val="___1"/>
      <sheetName val="HRG BHN"/>
      <sheetName val="SEX"/>
      <sheetName val="Ahs.2"/>
      <sheetName val="Ahs.1"/>
      <sheetName val="HRG BAHAN &amp; UPAH okk"/>
      <sheetName val="Analis Kusen okk"/>
      <sheetName val="EE-PROP"/>
      <sheetName val="Komp Piut"/>
      <sheetName val="L R"/>
      <sheetName val="CASH FLOW"/>
      <sheetName val="Plafon MK"/>
      <sheetName val="Real CF"/>
      <sheetName val="MixDsg"/>
      <sheetName val="Penjumlahan"/>
      <sheetName val="351BQMCN"/>
      <sheetName val="hrg dasar"/>
      <sheetName val="Split"/>
      <sheetName val="Mitsubishi"/>
      <sheetName val="COVER"/>
      <sheetName val="SCHEDULE"/>
      <sheetName val="DIVISI 3"/>
      <sheetName val="k250"/>
      <sheetName val="4-Basic Price"/>
      <sheetName val="Perm. Test"/>
      <sheetName val="PESANTREN"/>
      <sheetName val="G"/>
      <sheetName val="Curup"/>
      <sheetName val="Prabu"/>
      <sheetName val="On Time"/>
      <sheetName val="Eq.List-Spares (Unit Qty)"/>
      <sheetName val="Sch"/>
      <sheetName val="Kuantitas &amp; Harga"/>
      <sheetName val="DKH"/>
      <sheetName val="Sheet1"/>
      <sheetName val="Har Sat"/>
      <sheetName val="Analysis"/>
      <sheetName val="Rap"/>
      <sheetName val="Bill.2. PL - SUPPLY A"/>
      <sheetName val="Cash_Flow_bulanan"/>
      <sheetName val="Cash_Flow_bulanan_(2)"/>
      <sheetName val="Cash_Flow_bulanan_(3)"/>
      <sheetName val="HB_"/>
      <sheetName val="UPAH"/>
      <sheetName val="cargo"/>
      <sheetName val="NP"/>
      <sheetName val="5-ALAT(1)"/>
      <sheetName val="112-885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ata Masukan"/>
      <sheetName val="Fisik 2012"/>
      <sheetName val="Pek. Persiapan"/>
      <sheetName val="Rekap Anl.K"/>
      <sheetName val="Rekap Anl.SNI"/>
      <sheetName val="Alat Berat"/>
      <sheetName val="KoefMixer"/>
      <sheetName val="KoefExc_Dump_Vibro"/>
      <sheetName val="LOADDAT"/>
      <sheetName val="anls_alat"/>
      <sheetName val="data"/>
      <sheetName val=""/>
      <sheetName val="Ch"/>
      <sheetName val="rumus"/>
      <sheetName val="SLNK"/>
      <sheetName val="Penawaran"/>
      <sheetName val="Anal-2"/>
      <sheetName val="Anal-1"/>
      <sheetName val="Currency Rate"/>
      <sheetName val="Galian 1"/>
      <sheetName val="Div2"/>
      <sheetName val="PNT"/>
      <sheetName val="RAB-NEGO"/>
      <sheetName val="MK"/>
      <sheetName val="PIPE"/>
      <sheetName val="dasboard"/>
      <sheetName val="Vibro_Roller"/>
      <sheetName val="9. ASAT"/>
      <sheetName val="D-ANS"/>
      <sheetName val="10. DATA"/>
      <sheetName val="8. RBKA"/>
      <sheetName val="7.RBKI"/>
      <sheetName val="Unit Rate"/>
      <sheetName val="Chiller"/>
      <sheetName val="DAF-5"/>
      <sheetName val="Alat"/>
      <sheetName val="Sub"/>
      <sheetName val="RAP1"/>
      <sheetName val="대비표"/>
      <sheetName val="Rencana Anggaran Biaya"/>
      <sheetName val="Harga Satuan"/>
      <sheetName val="CALC"/>
      <sheetName val="Hitung"/>
      <sheetName val="BasicPrice"/>
      <sheetName val="Sheet6"/>
      <sheetName val="bialangsung"/>
      <sheetName val="B"/>
      <sheetName val="Master Edit"/>
      <sheetName val="Breakdown"/>
      <sheetName val="ANTEK-AGGA"/>
      <sheetName val="BD-LS"/>
      <sheetName val="Koordinat"/>
      <sheetName val="hrg-dsr"/>
      <sheetName val="sdm"/>
      <sheetName val="skejul"/>
      <sheetName val="RAB"/>
      <sheetName val="PRD01-5"/>
      <sheetName val="Analisa pemkot"/>
      <sheetName val="Agregat Halus &amp; Kasar"/>
      <sheetName val="6-AGREGAT"/>
      <sheetName val="Gal-Tim(A)"/>
      <sheetName val="Beton(B)"/>
      <sheetName val="villa"/>
      <sheetName val="HARGA MATERIAL"/>
      <sheetName val="Df-Kuan"/>
      <sheetName val="HS"/>
      <sheetName val="MAPP"/>
      <sheetName val="antek"/>
      <sheetName val="struktur"/>
      <sheetName val="Volume"/>
      <sheetName val="Progress"/>
      <sheetName val="mob (2)"/>
      <sheetName val="Peralatan"/>
      <sheetName val="Analisa Quarry"/>
      <sheetName val="Informasi"/>
      <sheetName val="Cover1"/>
      <sheetName val="AN-K"/>
      <sheetName val="OH-10BLN"/>
      <sheetName val="gvl"/>
      <sheetName val="umu"/>
      <sheetName val="금액내역서"/>
      <sheetName val="Plat"/>
      <sheetName val="H DSR"/>
      <sheetName val="L4c"/>
      <sheetName val="DHSD"/>
      <sheetName val="div 8"/>
      <sheetName val="div 3"/>
      <sheetName val="div 6"/>
      <sheetName val="div 7"/>
      <sheetName val="HSTANAH"/>
      <sheetName val="HSBETON"/>
      <sheetName val="F1.4"/>
      <sheetName val="DHU&amp;B"/>
      <sheetName val="Dasar2"/>
      <sheetName val="SAT. PEK"/>
      <sheetName val="DAF_7"/>
      <sheetName val="Genset"/>
      <sheetName val="DAF.HRG"/>
      <sheetName val="HB"/>
      <sheetName val="RAB 3"/>
      <sheetName val="HRGBHN"/>
      <sheetName val="DivVII"/>
      <sheetName val="MT_an"/>
      <sheetName val="Konfirm"/>
      <sheetName val="Analisa SNI STANDART "/>
      <sheetName val="Estimate"/>
      <sheetName val="Z"/>
      <sheetName val="RKP-2"/>
      <sheetName val="Sheet3"/>
      <sheetName val="asumsi"/>
      <sheetName val="BANK"/>
      <sheetName val="PERS PENY"/>
      <sheetName val="RAB DC"/>
      <sheetName val="10.01 (15) Beton Struktur E"/>
      <sheetName val="SUM STA. 0+237.825"/>
      <sheetName val="TABEL"/>
      <sheetName val="pro ra op"/>
      <sheetName val="grafik"/>
      <sheetName val="D7(1)"/>
      <sheetName val="PERALATAN PROYEK GOL III A"/>
      <sheetName val="Anls"/>
      <sheetName val="TDC Item Dets"/>
      <sheetName val="TDC Item Sumry"/>
      <sheetName val="TDC Key Qty Sumry"/>
      <sheetName val="List - Components"/>
      <sheetName val="List - Equipment"/>
      <sheetName val="Contr TDC - Std Imp"/>
      <sheetName val="Item Sumry - Std Imp"/>
      <sheetName val="Unit Costs - Std Imp"/>
      <sheetName val="Unit MH - Std Imp"/>
      <sheetName val="Proj TIC - Std Imp"/>
      <sheetName val="HSU"/>
      <sheetName val="HSBU"/>
      <sheetName val="D3.1"/>
      <sheetName val="laporan"/>
      <sheetName val="ALAT-1"/>
      <sheetName val="COA"/>
      <sheetName val="reff"/>
      <sheetName val="ResumeIdentitas"/>
      <sheetName val="Jurnal"/>
      <sheetName val="6PILE  (돌출)"/>
      <sheetName val="map"/>
      <sheetName val="rms remunerasi"/>
      <sheetName val="BAG-III"/>
      <sheetName val="MAP-Prog"/>
      <sheetName val="L-Mechanical"/>
      <sheetName val="7.공정표"/>
      <sheetName val="Koefisien"/>
      <sheetName val="JM"/>
      <sheetName val="7.1(3)"/>
      <sheetName val="Monitor"/>
      <sheetName val="Spec Str"/>
      <sheetName val="dongia (2)"/>
      <sheetName val="giathanh1"/>
      <sheetName val="SITE-E"/>
      <sheetName val="Ana. PU"/>
      <sheetName val="Rate Analysis"/>
      <sheetName val="supporting data"/>
      <sheetName val="Droplist"/>
      <sheetName val="Alat (2)"/>
      <sheetName val="S.UPAH"/>
      <sheetName val="S.BAHAN"/>
      <sheetName val="Bahan "/>
      <sheetName val="Perhit.Alat"/>
      <sheetName val="HSD"/>
      <sheetName val="DB"/>
      <sheetName val="AG Pipe Qty Analysis"/>
      <sheetName val="Cash2"/>
      <sheetName val="AK. PENYST"/>
      <sheetName val="sched"/>
      <sheetName val="RKP"/>
      <sheetName val="BETON"/>
      <sheetName val="Bearing-1"/>
      <sheetName val="DKH_2"/>
      <sheetName val="Stay Cable-1"/>
      <sheetName val="DKH_1"/>
      <sheetName val="TNG"/>
      <sheetName val="BTN-PS"/>
      <sheetName val="610.04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.Dasar"/>
      <sheetName val="VIBRO"/>
      <sheetName val="MG"/>
      <sheetName val="Rekap Analisa"/>
      <sheetName val="BAG-2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FTR GARDIST"/>
      <sheetName val="DATABASE"/>
      <sheetName val="BATAL NUP"/>
      <sheetName val="RESERVED"/>
      <sheetName val="NUP"/>
      <sheetName val="ILT MANUAL"/>
      <sheetName val="DIK BAYAR"/>
      <sheetName val="DataBaseInput"/>
      <sheetName val="PENJUALAN"/>
      <sheetName val="STATUS PREMIS"/>
      <sheetName val="SKPR MANUAL"/>
      <sheetName val="SKPR"/>
      <sheetName val="BI CHECKING"/>
      <sheetName val="CASH IN"/>
      <sheetName val="KONTRAK"/>
      <sheetName val="SALES"/>
      <sheetName val="KPR"/>
      <sheetName val="luar"/>
      <sheetName val="RINC hotel"/>
      <sheetName val="RINC FIN T4 "/>
      <sheetName val="RINC FIN T4  _3_"/>
      <sheetName val="RINC FIN T4  _2_"/>
      <sheetName val="Induk Konsumen"/>
      <sheetName val="H-SAT"/>
      <sheetName val="Hrg Satuan &amp; Upah"/>
      <sheetName val="Sch-5"/>
      <sheetName val="BQ ARS"/>
      <sheetName val="BLDG_DCI"/>
      <sheetName val="BLDG_MCI"/>
      <sheetName val="data_dci"/>
      <sheetName val="data_mci"/>
      <sheetName val="behind"/>
      <sheetName val="Main"/>
      <sheetName val="Sec I ML"/>
      <sheetName val="ALS-STRUKTUR"/>
      <sheetName val="DAFTAR HARGA UPAH"/>
      <sheetName val="O&amp;O"/>
      <sheetName val="REKAP DATA"/>
      <sheetName val="Daf 1"/>
      <sheetName val="ANHAS"/>
      <sheetName val="BYALAT"/>
      <sheetName val="HSDALAT"/>
      <sheetName val="H Satuan Dasar"/>
      <sheetName val="Saluran U"/>
      <sheetName val="BQ-E20-02(Rp)"/>
      <sheetName val="AHS - Personel"/>
      <sheetName val="AHS - Non Personel"/>
      <sheetName val="3-DIV4"/>
      <sheetName val="BQ Detail"/>
      <sheetName val="SDE"/>
      <sheetName val="anal.K"/>
      <sheetName val="DAFTAR HARGA"/>
      <sheetName val="Harga Dasar"/>
      <sheetName val="Analat"/>
      <sheetName val="Harsat-Isal"/>
      <sheetName val="beton k225"/>
      <sheetName val="D_S_UPAH"/>
      <sheetName val="概総括1"/>
      <sheetName val="srtberkas"/>
      <sheetName val="H_Satuan"/>
      <sheetName val="LKVL-CK-HT-GD1"/>
      <sheetName val="DHS"/>
      <sheetName val="anal rab"/>
      <sheetName val="Par"/>
      <sheetName val="var"/>
      <sheetName val="Bunga"/>
      <sheetName val="Mark-up"/>
      <sheetName val="Analisa &amp; Upah"/>
      <sheetName val="teknis 6.3a ( 2a )"/>
      <sheetName val="satuan_pek"/>
      <sheetName val="upah_borong"/>
      <sheetName val="H-Bahan &amp; Tenaga"/>
      <sheetName val="Analisa Gabungan"/>
      <sheetName val="BL (1)"/>
      <sheetName val="Resume "/>
      <sheetName val="INF"/>
      <sheetName val="Config"/>
      <sheetName val="BAHAN_STR"/>
      <sheetName val="PROTECTION_"/>
      <sheetName val="FF-3"/>
      <sheetName val="CA-O7"/>
      <sheetName val="Pekerjaan Utama"/>
      <sheetName val="AUG02"/>
      <sheetName val="srt"/>
      <sheetName val="Up &amp; bhn"/>
      <sheetName val="Uph&amp;bhn"/>
      <sheetName val="bd"/>
      <sheetName val="hardas"/>
      <sheetName val="Modal Kerja"/>
      <sheetName val="Biaya"/>
      <sheetName val="Biaya (2)"/>
      <sheetName val="grpsr2"/>
      <sheetName val="rbka"/>
      <sheetName val="DIV_8"/>
      <sheetName val="Faktor Markup"/>
      <sheetName val="Tataudara"/>
      <sheetName val="chitimc"/>
      <sheetName val="phuluc1"/>
      <sheetName val="TONG HOP VL-NC"/>
      <sheetName val="TH VL, NC, DDHT Thanhphuoc"/>
      <sheetName val="DONGIA"/>
      <sheetName val="DG"/>
      <sheetName val="dtxl"/>
      <sheetName val="TONG HOP VL-NC TT"/>
      <sheetName val="BALT"/>
      <sheetName val="REK"/>
      <sheetName val="QUARI"/>
      <sheetName val="L 1"/>
      <sheetName val="hs_ars"/>
      <sheetName val="INPUT"/>
      <sheetName val="tbl"/>
      <sheetName val="sph"/>
      <sheetName val="HARDAS-ALAT"/>
      <sheetName val="HARDAS-MAT"/>
      <sheetName val="jadual material"/>
      <sheetName val="HARDAS-UPAH"/>
      <sheetName val="rekap1"/>
      <sheetName val="BOQ-Indonesia"/>
      <sheetName val="AMP"/>
      <sheetName val="BURDA"/>
      <sheetName val="ANTEK-GAL"/>
      <sheetName val="HRS-ATB"/>
      <sheetName val="ANTEK-PRIME"/>
      <sheetName val="ANTEK-TIMB"/>
      <sheetName val="BIA-LUMPSUM"/>
      <sheetName val="CRUSER"/>
      <sheetName val="FINAL"/>
      <sheetName val="KEBALAT"/>
      <sheetName val="Kode"/>
      <sheetName val="Hst,upah"/>
      <sheetName val="Hst_mat"/>
      <sheetName val="Item Baru"/>
      <sheetName val="Umum"/>
      <sheetName val="Bangunan Utama"/>
      <sheetName val="satuan"/>
      <sheetName val="Kerja"/>
      <sheetName val="time schedulle"/>
      <sheetName val="Peralatan (2)"/>
      <sheetName val="price"/>
      <sheetName val="RFP007"/>
      <sheetName val="RFP006"/>
      <sheetName val="mp &amp; eq"/>
      <sheetName val="RFP009"/>
      <sheetName val="RFP012"/>
      <sheetName val="PaintBreak"/>
      <sheetName val="LAMP-A"/>
      <sheetName val="Subcont"/>
      <sheetName val="Analisa Harga Satuan"/>
      <sheetName val="Cash baru"/>
      <sheetName val="U-mkn"/>
      <sheetName val="gaji"/>
      <sheetName val="Absen"/>
      <sheetName val="Cash_Flow_bulanan1"/>
      <sheetName val="Cash_Flow_bulanan_(2)1"/>
      <sheetName val="Cash_Flow_bulanan_(3)1"/>
      <sheetName val="HB_1"/>
      <sheetName val="instalasi_air_bersih"/>
      <sheetName val="instalasi_air_kotor_bekas"/>
      <sheetName val="harga_bahan"/>
      <sheetName val="harga_"/>
      <sheetName val="Urai__Resap_pengikat"/>
      <sheetName val="r_tank"/>
      <sheetName val="_"/>
      <sheetName val="PROTECTION_1"/>
      <sheetName val="Hrg_Sat"/>
      <sheetName val="RAB_MEK_15_M_MB_"/>
      <sheetName val="Daf_Harga"/>
      <sheetName val="Rekap_Bill"/>
      <sheetName val="An__Harga"/>
      <sheetName val="Rekap_Addendum"/>
      <sheetName val="Bill_1_VAC-Supply-A"/>
      <sheetName val="TOTAL_RKP_"/>
      <sheetName val="Basic_DT"/>
      <sheetName val="Data_UPA"/>
      <sheetName val="TE_TS_FA_LAN_MATV"/>
      <sheetName val="s-curve_BP05_(7)"/>
      <sheetName val="DAFTAR_7"/>
      <sheetName val="struktur_tdk_dipakai"/>
      <sheetName val="Mat_Mek"/>
      <sheetName val="Basic_Price"/>
      <sheetName val="Analisa_Alat_Berat"/>
      <sheetName val="Rekap_RAB_Amd"/>
      <sheetName val="Dftr_Kuan_Hrg_Amd"/>
      <sheetName val="Bill_rekap"/>
      <sheetName val="Bill_of_Qty"/>
      <sheetName val="ANALISA_PEK_UMUM"/>
      <sheetName val="ANALISA_KONST_BTN"/>
      <sheetName val="No_5__Summary_by_Building"/>
      <sheetName val="No_5_1__Elect_-A_Dept_"/>
      <sheetName val="Py_Schedule"/>
      <sheetName val="Statprod_gab"/>
      <sheetName val="met_bab3"/>
      <sheetName val="anal_bab8"/>
      <sheetName val="On_Time"/>
      <sheetName val="Analis_harga"/>
      <sheetName val="RAB_AR&amp;STR"/>
      <sheetName val="DIVISI_3"/>
      <sheetName val="Eq_List-Spares_(Unit_Qty)"/>
      <sheetName val="HRG_BHN"/>
      <sheetName val="Kuantitas_&amp;_Harga"/>
      <sheetName val="hrg_dasar"/>
      <sheetName val="Komp_Piut"/>
      <sheetName val="L_R"/>
      <sheetName val="CASH_FLOW"/>
      <sheetName val="Plafon_MK"/>
      <sheetName val="Real_CF"/>
      <sheetName val="Currency_Rate"/>
      <sheetName val="Perm__Test"/>
      <sheetName val="Galian_1"/>
      <sheetName val="4-Basic_Price"/>
      <sheetName val="Har_Sat"/>
      <sheetName val="Bill_2__PL_-_SUPPLY_A"/>
      <sheetName val="pro_ra_op"/>
      <sheetName val="FORM_X_COST"/>
      <sheetName val="S_-_Curve"/>
      <sheetName val="mat_me_pipa"/>
      <sheetName val="Rekap_Direct_Cost"/>
      <sheetName val="Rekap_Prelim"/>
      <sheetName val="Harsat_Bahan"/>
      <sheetName val="Bill_of_Qty_MEP"/>
      <sheetName val="00_Jumlah_Total"/>
      <sheetName val="ELEMENT_SUM"/>
      <sheetName val="Price_Biaya_Cadangan"/>
      <sheetName val="BQ_Rekapitulasi__Akhir"/>
      <sheetName val="Harsat_Upah"/>
      <sheetName val="TDC_Item_Dets"/>
      <sheetName val="TDC_Item_Sumry"/>
      <sheetName val="TDC_Key_Qty_Sumry"/>
      <sheetName val="List_-_Components"/>
      <sheetName val="List_-_Equipment"/>
      <sheetName val="Contr_TDC_-_Std_Imp"/>
      <sheetName val="Item_Sumry_-_Std_Imp"/>
      <sheetName val="Unit_Costs_-_Std_Imp"/>
      <sheetName val="Unit_MH_-_Std_Imp"/>
      <sheetName val="Proj_TIC_-_Std_Imp"/>
      <sheetName val="D3_1"/>
      <sheetName val="Rencana_Anggaran_Biaya"/>
      <sheetName val="Harga_Satuan"/>
      <sheetName val="Agregat_Halus_&amp;_Kasar"/>
      <sheetName val="HARGA_MATERIAL"/>
      <sheetName val="Analisa_pemkot"/>
      <sheetName val="PERALATAN_PROYEK_GOL_III_A"/>
      <sheetName val="Ana__PU"/>
      <sheetName val="Rate_Analysis"/>
      <sheetName val="supporting_data"/>
      <sheetName val="Master_Edit"/>
      <sheetName val="BATAL_NUP"/>
      <sheetName val="ILT_MANUAL"/>
      <sheetName val="DIK_BAYAR"/>
      <sheetName val="STATUS_PREMIS"/>
      <sheetName val="SKPR_MANUAL"/>
      <sheetName val="BI_CHECKING"/>
      <sheetName val="CASH_IN"/>
      <sheetName val="9__ASAT"/>
      <sheetName val="10__DATA"/>
      <sheetName val="8__RBKA"/>
      <sheetName val="7_RBKI"/>
      <sheetName val="Alat_(2)"/>
      <sheetName val="S_UPAH"/>
      <sheetName val="S_BAHAN"/>
      <sheetName val="Unit_Rate"/>
      <sheetName val="Analisa_SNI_STANDART_"/>
      <sheetName val="HRG_BAHAN_&amp;_UPAH_okk"/>
      <sheetName val="Analis_Kusen_okk"/>
      <sheetName val="PERS_PENY"/>
      <sheetName val="RAB_DC"/>
      <sheetName val="10_01_(15)_Beton_Struktur_E"/>
      <sheetName val="SUM_STA__0+237_825"/>
      <sheetName val="Analisa_Quarry"/>
      <sheetName val="Bahan_"/>
      <sheetName val="Spec_Str"/>
      <sheetName val="7_1(3)"/>
      <sheetName val="6PILE__(돌출)"/>
      <sheetName val="dongia_(2)"/>
      <sheetName val="Induk_Konsumen"/>
      <sheetName val="Stay_Cable-1"/>
      <sheetName val="610_04"/>
      <sheetName val="RINC_hotel"/>
      <sheetName val="RINC_FIN_T4_"/>
      <sheetName val="RINC_FIN_T4___3_"/>
      <sheetName val="RINC_FIN_T4___2_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KPVC-BD_"/>
      <sheetName val="H_DSR"/>
      <sheetName val="CF"/>
      <sheetName val="KUANT &amp; HRG"/>
      <sheetName val="HDS"/>
      <sheetName val="HD Alat"/>
      <sheetName val="HD Bahan"/>
      <sheetName val="HD Upah"/>
      <sheetName val="TL"/>
      <sheetName val="amtek"/>
      <sheetName val="TRNS-C1"/>
      <sheetName val="KODE REK"/>
      <sheetName val="terbilang1"/>
      <sheetName val="GENERAL"/>
      <sheetName val="Pricing"/>
      <sheetName val="Harga Mat "/>
      <sheetName val="Panel"/>
      <sheetName val="Isolasi Luar Dalam"/>
      <sheetName val="Isolasi Luar"/>
      <sheetName val="DAF-UPAH"/>
      <sheetName val="S e p"/>
      <sheetName val="M a y"/>
      <sheetName val="M a r"/>
      <sheetName val="J u l"/>
      <sheetName val="O c t"/>
      <sheetName val="J u n"/>
      <sheetName val="N o v"/>
      <sheetName val="F e b"/>
      <sheetName val="L-4a,b"/>
      <sheetName val="daf-3(OK)"/>
      <sheetName val="daf-7(OK)"/>
      <sheetName val="Lead"/>
      <sheetName val="OLDMAP"/>
      <sheetName val="H Sat Jembatan"/>
      <sheetName val="SEMANAN"/>
      <sheetName val="Proj Summ"/>
      <sheetName val="AnalisaSIPIL RIIL"/>
      <sheetName val="kumpulan"/>
      <sheetName val="Analisa Upah &amp; Bahan Plum"/>
      <sheetName val="tifico"/>
      <sheetName val="Hs_Bhn"/>
      <sheetName val="3-DIV2"/>
      <sheetName val="Normalisasi"/>
      <sheetName val="SKEDULmaterial"/>
      <sheetName val="EQ"/>
      <sheetName val="MTa"/>
      <sheetName val="Rek.An"/>
      <sheetName val="EQ_an"/>
      <sheetName val="Parameter"/>
      <sheetName val="04"/>
      <sheetName val="07"/>
      <sheetName val="08"/>
      <sheetName val="05"/>
      <sheetName val="06"/>
      <sheetName val="SDMTA"/>
      <sheetName val="igp-03"/>
      <sheetName val="GP-WB"/>
      <sheetName val="idx-03"/>
      <sheetName val="jalur-TH-INI"/>
      <sheetName val="jalur-th-lalu"/>
      <sheetName val="TEKNIS"/>
      <sheetName val="RPP-6"/>
      <sheetName val="harga lama"/>
      <sheetName val="000000"/>
      <sheetName val="PK1"/>
      <sheetName val="11.1(10)"/>
      <sheetName val="har-sat"/>
      <sheetName val="ANALISA railing"/>
      <sheetName val="Concrete"/>
      <sheetName val="Alat (print)"/>
      <sheetName val="SAT"/>
      <sheetName val="Pers"/>
      <sheetName val="An HS"/>
      <sheetName val="Rekap Biaya"/>
      <sheetName val="K-125"/>
      <sheetName val="kepmenaker150"/>
      <sheetName val="prd01-6"/>
      <sheetName val="6106"/>
      <sheetName val="PROD 15-1"/>
      <sheetName val="DIND"/>
      <sheetName val="PS"/>
      <sheetName val="STR-ATAS"/>
      <sheetName val="Cashflow"/>
      <sheetName val="Sheet15"/>
      <sheetName val="Grinding by Quarter"/>
      <sheetName val="5-ALAT"/>
      <sheetName val="KARAWANG"/>
      <sheetName val="CIBITUNG"/>
      <sheetName val="SADANG"/>
      <sheetName val="SIDOARJO"/>
      <sheetName val="SUBANG"/>
      <sheetName val="KALIJATI"/>
      <sheetName val="BOJONEGARA"/>
      <sheetName val="KLATEN"/>
      <sheetName val="GASING"/>
      <sheetName val="6. SPP"/>
      <sheetName val="tr-28202"/>
      <sheetName val="Allowance"/>
      <sheetName val="SPJ"/>
      <sheetName val="RAB-1"/>
      <sheetName val="Print"/>
      <sheetName val="IDX06"/>
      <sheetName val="Kolom UT"/>
      <sheetName val="Unit-P"/>
      <sheetName val="DAFMAT"/>
      <sheetName val="CH-RANC"/>
      <sheetName val="BOOQ"/>
      <sheetName val="HargaBahan"/>
      <sheetName val="HS-2"/>
      <sheetName val="UP MINOR"/>
      <sheetName val="DATA PROYEK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HSU 2016"/>
      <sheetName val="An Biaya"/>
      <sheetName val="Anas"/>
      <sheetName val="Upah Bahan"/>
      <sheetName val="Hargamat"/>
      <sheetName val="REKAP ELEKTRIKAL"/>
      <sheetName val="terbilang"/>
      <sheetName val="UB"/>
      <sheetName val="EI (3-)"/>
      <sheetName val="Upah,Bahan,Alat"/>
      <sheetName val="koef-beton"/>
      <sheetName val="GASATAGG.XLS"/>
      <sheetName val="Galian"/>
      <sheetName val="HSUMUM.XLS"/>
      <sheetName val="HSDRAIN.XLS"/>
      <sheetName val="HSBASE"/>
      <sheetName val="HSASPAL"/>
      <sheetName val="HSSTRUK"/>
      <sheetName val="HSMISC.XLS"/>
      <sheetName val="Analisa STR"/>
      <sheetName val="ANALIS"/>
      <sheetName val="Upah&amp;Bahan"/>
      <sheetName val="HRG BH"/>
      <sheetName val="Daf.Harga"/>
      <sheetName val="Badng Kontrak"/>
      <sheetName val="I.Persiapan"/>
      <sheetName val="abk 1-15"/>
      <sheetName val="kalibrasi-Tank"/>
      <sheetName val="DIV5"/>
      <sheetName val="H_Satuan1"/>
      <sheetName val="AG_Pipe_Qty_Analysis"/>
      <sheetName val="Perhit_Alat"/>
      <sheetName val="Rekap_Analisa"/>
      <sheetName val="rms_remunerasi"/>
      <sheetName val="7_공정표"/>
      <sheetName val="div_3"/>
      <sheetName val="div_6"/>
      <sheetName val="div_7"/>
      <sheetName val="AK__PENYST"/>
      <sheetName val="Faktor_Markup"/>
      <sheetName val="TONG_HOP_VL-NC"/>
      <sheetName val="TH_VL,_NC,_DDHT_Thanhphuoc"/>
      <sheetName val="TONG_HOP_VL-NC_TT"/>
      <sheetName val="Rek_An"/>
      <sheetName val="DAFTAR_HARGA_UPAH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FTR_GARDIST"/>
      <sheetName val="QTO-11P"/>
      <sheetName val="UshDeb00"/>
      <sheetName val="RDS"/>
      <sheetName val="Schedul"/>
      <sheetName val="UPAH DAN BAHAN"/>
      <sheetName val="HST"/>
      <sheetName val="H.BAHAN"/>
      <sheetName val="SAT UPH BHN"/>
      <sheetName val="SATPEK PIPA"/>
      <sheetName val="ANAL1"/>
      <sheetName val="Harga Satuan Dasar"/>
      <sheetName val="notasi"/>
      <sheetName val="1.B"/>
      <sheetName val="anal_alat"/>
      <sheetName val="Str BT"/>
      <sheetName val="Det Str BT"/>
      <sheetName val="Rusun 19-10"/>
      <sheetName val="A Upah &amp; Bhn 10 jmbt "/>
      <sheetName val="Galian batu"/>
      <sheetName val="LKN"/>
      <sheetName val="갑지"/>
      <sheetName val="Penwrn"/>
      <sheetName val="std.wt."/>
      <sheetName val="VOL MGGAN"/>
      <sheetName val="Apartemen"/>
      <sheetName val="MD-FENDER-dudukan"/>
      <sheetName val="S_Suramadu"/>
      <sheetName val="BU"/>
      <sheetName val="AHAS1"/>
      <sheetName val="Elektrikal"/>
      <sheetName val="H-Dasar"/>
      <sheetName val="2"/>
      <sheetName val="6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brd2"/>
      <sheetName val="ASat"/>
      <sheetName val="SAT UPAH RAPI"/>
      <sheetName val="RAB Komposit"/>
      <sheetName val="Satuan Dasar"/>
      <sheetName val="Exch.rate"/>
      <sheetName val="Glossary-Index"/>
      <sheetName val="Parts Business Data"/>
      <sheetName val="Promotion"/>
      <sheetName val="VO Strategie"/>
      <sheetName val="Place 3 ; 4"/>
      <sheetName val="Charts"/>
      <sheetName val="Factor"/>
      <sheetName val="Sat Bah &amp; Up"/>
      <sheetName val="Mutasi Final"/>
      <sheetName val="수지표"/>
      <sheetName val="셀명"/>
      <sheetName val="Sheet2"/>
      <sheetName val="Submission Form"/>
      <sheetName val="0220"/>
      <sheetName val="An H.Sat Pek.Ut"/>
      <sheetName val="U. div 2"/>
      <sheetName val="rate Bahan"/>
      <sheetName val="PASOK"/>
      <sheetName val="ANSAT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GTS_I_PS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UB ME"/>
      <sheetName val="mechanical asrama"/>
      <sheetName val="electrical asrama"/>
      <sheetName val="ME. Kelas"/>
      <sheetName val="analisa alat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FISIK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daily (12)"/>
      <sheetName val="4"/>
      <sheetName val="iTEM hARSAT"/>
      <sheetName val="main summary"/>
      <sheetName val="Pek.Luar"/>
      <sheetName val="1+580"/>
      <sheetName val="Bag_9"/>
      <sheetName val="Evaluasi"/>
      <sheetName val="5.1-5.4(1)-5.4(2)"/>
      <sheetName val="Fill this out first___"/>
      <sheetName val="DETAIL LT11-13"/>
      <sheetName val="304_06"/>
      <sheetName val="jobhist"/>
      <sheetName val="REKAP TOTAL (1)"/>
      <sheetName val="Harga ME "/>
      <sheetName val="PL"/>
      <sheetName val="PK"/>
      <sheetName val="Pembongkaran"/>
      <sheetName val="DAF-4"/>
      <sheetName val="Fire Fighting"/>
      <sheetName val="DAF_2"/>
      <sheetName val="bill 3.9"/>
      <sheetName val="HSP"/>
      <sheetName val="Coll_KAMAR"/>
      <sheetName val="ALL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Har-mat"/>
      <sheetName val="PLB-Basement 2.8.2-R1"/>
      <sheetName val="Resume"/>
      <sheetName val="Analisa _ Upah"/>
      <sheetName val="Analisa Harga"/>
      <sheetName val="hst  LAMP_1 _2_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Analisa ARS"/>
      <sheetName val="ASPAL"/>
      <sheetName val="ubah"/>
      <sheetName val="LISTRIK"/>
      <sheetName val="304-06"/>
      <sheetName val="NAMES"/>
      <sheetName val="HARGA ALAT"/>
      <sheetName val="SPK"/>
      <sheetName val="daftar_harsat"/>
      <sheetName val="Non JO"/>
      <sheetName val="PEKAN 23"/>
      <sheetName val="Renc &amp; real Non KSO"/>
      <sheetName val="RAB_DK"/>
      <sheetName val="III_FA_x0000_u_x0012__x0003_"/>
      <sheetName val="_x0000_~X3_x0000__x0000__x0000_"/>
      <sheetName val="!_x0004__x0000__x0000_"/>
      <sheetName val="_x0000_"/>
      <sheetName val="III_FA_u_x0012__x0003_"/>
      <sheetName val="_~X3_________HV3_`²_~X3_~V3_._"/>
      <sheetName val="!_x0004___"/>
      <sheetName val="_~X3_________HV3_�`�_~X3_~V3_._"/>
      <sheetName val="TU"/>
      <sheetName val="Junior PTI"/>
      <sheetName val="SMP"/>
      <sheetName val="DAF-7"/>
      <sheetName val="3_x0000_`²_~X3_x0000_~V3_x0000"/>
      <sheetName val="III_FA"/>
      <sheetName val="!_x0004_"/>
      <sheetName val="3_`²_~X3_~V3_.___.____x0001___"/>
      <sheetName val="_x0000__x0019_E_x0005_"/>
      <sheetName val="_x0000_R2&lt;_x0000__x0000__x0000_"/>
      <sheetName val="3"/>
      <sheetName val="__x0019_E_x0005_"/>
      <sheetName val="_R2&lt;__________x001c_0&lt;_;be_R2&lt;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5_1-5_4(1)-5_4(2)"/>
      <sheetName val="main_summary"/>
      <sheetName val="Pek_Luar"/>
      <sheetName val="iTEM_hARSAT"/>
      <sheetName val="DETAIL_LT11-13"/>
      <sheetName val="Harga_ME_"/>
      <sheetName val="Fill_this_out_first___"/>
      <sheetName val="bill_3_9"/>
      <sheetName val="Bill No.1"/>
      <sheetName val="BASEMENT"/>
      <sheetName val="3_x0000__`__~X3_x0000_~V3_x0000"/>
      <sheetName val="3__`__~X3_~V3_.___.____x0001___"/>
      <sheetName val="_~X3_________HV3__`__~X3_~V3_._"/>
      <sheetName val="Valve"/>
      <sheetName val="Unit ahu-fcu"/>
      <sheetName val="Pipa"/>
      <sheetName val="Grille"/>
      <sheetName val="PU"/>
      <sheetName val="instalasi penerangan"/>
      <sheetName val="kabel tray&amp;ladder"/>
      <sheetName val="DAF-2"/>
      <sheetName val="Roman"/>
      <sheetName val="Str Green lake"/>
      <sheetName val="baja"/>
      <sheetName val="Rincian 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III_FA_u_x005f_x0012__x005f_x0003_"/>
      <sheetName val="!_x005f_x0004___"/>
      <sheetName val="3_x005f_x0000_`²_~X3_x005f_x0000_~V3_x0000"/>
      <sheetName val="!_x005f_x0004_"/>
      <sheetName val="3_`²_~X3_~V3_.___.____x005f_x0001___"/>
      <sheetName val="_x005f_x0000__x005f_x0019_E_x005f_x0005_"/>
      <sheetName val="_x005f_x0000_R2&lt;_x005f_x0000__x005f_x0000__x005f_x0000_"/>
      <sheetName val="__x005f_x0019_E_x005f_x0005_"/>
      <sheetName val="_R2&lt;__________x005f_x001c_0&lt;_;be_R2&lt;_"/>
      <sheetName val="3_x005f_x0000__`__~X3_x005f_x0000_~V3_x0000"/>
      <sheetName val="3__`__~X3_~V3_.___.____x005f_x0001___"/>
      <sheetName val="_x0000_~X3_x0000__x0000__x0000__x0000__x0000__x0000__x0000__x0000__x0000_HV3_x0000_`²/~X3_x0000_~V3_x0000_._x0000_"/>
      <sheetName val="_x0000_~X3_x0000__x0000__x0000__x0000__x0000__x0000__x0000__x0000__x0000_HV3_x0000_�`�/~X3_x0000_~V3_x0000_._x0000_"/>
      <sheetName val="III_FA?u_x0012__x0003_"/>
      <sheetName val="?~X3?????????HV3?`²/~X3?~V3?.?"/>
      <sheetName val="!_x0004_??"/>
      <sheetName val="?"/>
      <sheetName val="?~X3?????????HV3?�`�/~X3?~V3?.?"/>
      <sheetName val="3_x0000_`²/~X3_x0000_~V3_x0000_._x0000__x0000__x0000_._x0000__x0000__x0000__x0001__x0000__x0000__x0000_tÏ 0!"/>
      <sheetName val="3?`²/~X3?~V3?.???.???_x0001_???tÏ 0!"/>
      <sheetName val="_x0000_R2&lt;_x0000__x0000__x0000__x0000__x0000__x0000__x0000__x0000__x0000__x001c_0&lt;_x0000_;be/R2&lt;_x0000_R0&lt;_x0000_._x0000_"/>
      <sheetName val="3_`²_~X3_~V3_.___.____x0001____tÏ 0!"/>
      <sheetName val="_R2&lt;__________x001c_0&lt;_;be_R2&lt;_R0&lt;_.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_x0019_E_x0005_"/>
      <sheetName val="?R2&lt;?????????_x001c_0&lt;?;be/R2&lt;?R0&lt;?.?"/>
      <sheetName val="3__`__~X3_~V3_.___.____x0001____t__0!"/>
      <sheetName val="_~X3_________HV3_?`?_~X3_~V3_._"/>
      <sheetName val="MPK"/>
      <sheetName val="GKP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margin"/>
      <sheetName val="X-file"/>
      <sheetName val="KURS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PriceList"/>
      <sheetName val="SALES_ITEMS"/>
      <sheetName val="PSPC_LE_Pnext_Current"/>
      <sheetName val="Input_Log__Set-up"/>
      <sheetName val="AM-MARGIN"/>
      <sheetName val="Material_List_T_55_M_"/>
      <sheetName val="GLP's_and_PSPC's"/>
      <sheetName val="US_indoor_vs_macro_outdoor"/>
      <sheetName val="koef"/>
      <sheetName val="KH-Q1,Q2,01"/>
      <sheetName val="INDEX"/>
      <sheetName val="BAHAN STRUKTUR"/>
      <sheetName val="Analisa "/>
      <sheetName val="lkalibrasi BENENAIN"/>
      <sheetName val="REKAP_Akap"/>
      <sheetName val="revisiSTR-pondasi"/>
      <sheetName val="TH Vÿÿÿÿÿÿÿÿÿÿÿÿÿÿÿÿÿÿîîü3"/>
      <sheetName val="BQ Elektrikal"/>
      <sheetName val="ES_PARK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PERALATAN UTAMA AC"/>
      <sheetName val="PERLATAN UTAMA PL"/>
      <sheetName val="PEMIPAAN PL"/>
      <sheetName val="PANEL TR"/>
      <sheetName val="STRUKTUR ATAS"/>
      <sheetName val="&lt;_x0000_;be/R2&lt;_x0000_R0&lt;_x0000_._x0000__x0000__x0000_._x0000__x0000__x0000__x0001__x0000__x0000__x0000_/Z0!"/>
      <sheetName val="PLB-Basement_2_8_2-R1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sipil"/>
      <sheetName val="BANGUNAN PENUNJANG"/>
      <sheetName val="BOQ-E"/>
      <sheetName val="Pt"/>
      <sheetName val="HARGA_DASAR"/>
      <sheetName val="DIV_9"/>
      <sheetName val="Pekerjaan "/>
      <sheetName val="HA/´|`_x0000__x0000_Ó_x0000_0.Ó_x0000_"/>
      <sheetName val="D2"/>
      <sheetName val="lanscap_All"/>
      <sheetName val="당초"/>
      <sheetName val="수입"/>
      <sheetName val="&lt;?;be/R2&lt;?R0&lt;?.???.???_x0001_???/Z0!"/>
      <sheetName val="??"/>
      <sheetName val="BM"/>
      <sheetName val="NP (2)"/>
      <sheetName val="Rupiah"/>
      <sheetName val="keb-BHN"/>
      <sheetName val="Daftar Upah"/>
      <sheetName val="SAT_BHN"/>
      <sheetName val="Sat Bahan"/>
      <sheetName val="Sat Alat"/>
      <sheetName val="Sat Upah"/>
      <sheetName val="lamp 9"/>
      <sheetName val="ANPRO"/>
      <sheetName val="SAPON"/>
      <sheetName val="L_O&amp;O"/>
      <sheetName val="MOKDONG(1)"/>
      <sheetName val="telp"/>
      <sheetName val="Elektronik"/>
      <sheetName val="Electrikal"/>
      <sheetName val="Item Kompensasi"/>
      <sheetName val="III_FA?u_x005f_x0012__x005f_x0003_"/>
      <sheetName val="!_x005f_x0004_??"/>
      <sheetName val="steel data sheet"/>
      <sheetName val="BQ Gdg 7&amp;8"/>
      <sheetName val="BQ Gdg 5&amp;6"/>
      <sheetName val="RAB Pintu Gerbang&amp;Ticket"/>
      <sheetName val="RAW MATERIALS "/>
      <sheetName val="COST-PERSON-J.O."/>
      <sheetName val="RENTAL1"/>
      <sheetName val="%"/>
      <sheetName val="Data alat"/>
      <sheetName val="ADDENDUM"/>
      <sheetName val="Harsat_marina"/>
      <sheetName val="LT.2"/>
      <sheetName val="LT.3"/>
      <sheetName val="LT.4"/>
      <sheetName val="LT.5"/>
      <sheetName val="LT.11"/>
      <sheetName val="LT.ATAP"/>
      <sheetName val="SELASAR"/>
      <sheetName val="bahan+upah"/>
      <sheetName val="인원계획"/>
      <sheetName val="KBB_CIB BANK"/>
      <sheetName val="4-MVAC"/>
      <sheetName val="SMK3"/>
      <sheetName val="scedule 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Bill_2"/>
      <sheetName val="KURVA_S"/>
      <sheetName val="Bill-2"/>
      <sheetName val="anal (4)"/>
      <sheetName val="Vol-Selatan"/>
      <sheetName val="U&amp;M-Selatan"/>
      <sheetName val="BoQ (3)"/>
      <sheetName val="가격조사서"/>
      <sheetName val="?????"/>
      <sheetName val="Bill of Quantity"/>
      <sheetName val="예가표"/>
      <sheetName val="3_x005f_x0000_`²/~X3_x005f_x0000_~V3_x0000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PE-F-42 Rev 01 Manpower"/>
      <sheetName val="În_x0003_"/>
      <sheetName val="_x0000_nf_x0013__x0000__x0000__x0000__x0000__x0000__x0000__x0000__x0000__x0000_8d_x0013__x0000_`Â/nf_x0013__x0000_nd_x0013__x0000_._x0000_"/>
      <sheetName val=" _x0004__x0000__x0000_"/>
      <sheetName val="FINISHING"/>
      <sheetName val="Anl"/>
      <sheetName val="3?`²/~X3?~V3?.???.???_x005f_x0001_??"/>
      <sheetName val="3_x005f_x0000_?`?/~X3_x005f_x0000_~V3_x0000"/>
      <sheetName val="GRAFIK BULAN"/>
      <sheetName val="Up"/>
      <sheetName val="DAF-HARSAT"/>
      <sheetName val="prodalt"/>
      <sheetName val="harga satuan bahan"/>
      <sheetName val="ME-LT.2 utility Dacen"/>
      <sheetName val="ME-Lt.3"/>
      <sheetName val="A3 "/>
      <sheetName val="pek. str"/>
      <sheetName val="bhn,upah,alat"/>
      <sheetName val="Ans Kom Precast"/>
      <sheetName val="8LT 12"/>
      <sheetName val="Compare"/>
      <sheetName val="Cover_Daf-2"/>
      <sheetName val="Kode_Bahan"/>
      <sheetName val="ANA"/>
      <sheetName val="DAFTAR_HARGA_SATUAN_MATERIAL"/>
      <sheetName val="HSBU_ANA"/>
      <sheetName val="Daf_12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REQDELTA"/>
      <sheetName val="Analisa_Upah_&amp;_Bahan_Plum"/>
      <sheetName val="IT"/>
      <sheetName val="16-AC-27JULI"/>
      <sheetName val="ARSITEKTUR"/>
      <sheetName val="Piutang Bermslh Sby"/>
      <sheetName val="piutang konsolidasi MEI"/>
      <sheetName val="SELL-SUMM-COST"/>
      <sheetName val="CF-satu"/>
      <sheetName val="CF Rp-USD"/>
      <sheetName val="EÜ_x0004__x001a__x0000__x0000__x0000_J"/>
      <sheetName val="CAB 2"/>
      <sheetName val="DAF_1"/>
      <sheetName val="3-DIV7"/>
      <sheetName val="3-DIV8"/>
      <sheetName val="3-DIV7.B"/>
      <sheetName val="HS_TRG"/>
      <sheetName val="F ALARM"/>
      <sheetName val="Meto"/>
      <sheetName val="IPL_SCHEDULE"/>
      <sheetName val="cp1"/>
      <sheetName val="daftar upah,bahan,alat"/>
      <sheetName val="Tam"/>
      <sheetName val="10"/>
      <sheetName val="Sumber Daya"/>
      <sheetName val="&lt;"/>
      <sheetName val="HA/´|`"/>
      <sheetName val=" _x0004_"/>
      <sheetName val="EÜ_x0004__x001a_"/>
      <sheetName val="PU.2.Beton Mekanik"/>
      <sheetName val="ANAL. AHSP 2016"/>
      <sheetName val="ANAL. AHSP 20162"/>
      <sheetName val="PEK. AHSP 2016"/>
      <sheetName val="PEK. AHSP 20162"/>
      <sheetName val="2.2 띠장의 설계"/>
      <sheetName val="wt"/>
      <sheetName val="Cash_Flow_bulanan2"/>
      <sheetName val="Cash_Flow_bulanan_(2)2"/>
      <sheetName val="Cash_Flow_bulanan_(3)2"/>
      <sheetName val="HB_2"/>
      <sheetName val="r_tank1"/>
      <sheetName val="_1"/>
      <sheetName val="Urai__Resap_pengikat1"/>
      <sheetName val="instalasi_air_bersih1"/>
      <sheetName val="instalasi_air_kotor_bekas1"/>
      <sheetName val="PROTECTION_2"/>
      <sheetName val="Hrg_Sat1"/>
      <sheetName val="RAB_MEK_15_M_MB_1"/>
      <sheetName val="Daf_Harga1"/>
      <sheetName val="Rekap_Bill1"/>
      <sheetName val="An__Harga1"/>
      <sheetName val="Rekap_Addendum1"/>
      <sheetName val="TOTAL_RKP_1"/>
      <sheetName val="harga_bahan1"/>
      <sheetName val="harga_1"/>
      <sheetName val="Basic_DT1"/>
      <sheetName val="Data_UPA1"/>
      <sheetName val="TE_TS_FA_LAN_MATV1"/>
      <sheetName val="s-curve_BP05_(7)1"/>
      <sheetName val="DAFTAR_71"/>
      <sheetName val="struktur_tdk_dipakai1"/>
      <sheetName val="Mat_Mek1"/>
      <sheetName val="Basic_Price1"/>
      <sheetName val="Rekap_RAB_Amd1"/>
      <sheetName val="Dftr_Kuan_Hrg_Amd1"/>
      <sheetName val="Bill_rekap1"/>
      <sheetName val="Bill_of_Qty1"/>
      <sheetName val="Analisa_Alat_Berat1"/>
      <sheetName val="ANALISA_PEK_UMUM1"/>
      <sheetName val="ANALISA_KONST_BTN1"/>
      <sheetName val="No_5__Summary_by_Building1"/>
      <sheetName val="No_5_1__Elect_-A_Dept_1"/>
      <sheetName val="Py_Schedule1"/>
      <sheetName val="Statprod_gab1"/>
      <sheetName val="met_bab31"/>
      <sheetName val="anal_bab81"/>
      <sheetName val="On_Time1"/>
      <sheetName val="Analis_harga1"/>
      <sheetName val="RAB_AR&amp;STR1"/>
      <sheetName val="DIVISI_31"/>
      <sheetName val="Eq_List-Spares_(Unit_Qty)1"/>
      <sheetName val="HRG_BHN1"/>
      <sheetName val="Kuantitas_&amp;_Harga1"/>
      <sheetName val="hrg_dasar1"/>
      <sheetName val="Komp_Piut1"/>
      <sheetName val="L_R1"/>
      <sheetName val="CASH_FLOW1"/>
      <sheetName val="Plafon_MK1"/>
      <sheetName val="Real_CF1"/>
      <sheetName val="Perm__Test1"/>
      <sheetName val="Galian_11"/>
      <sheetName val="Currency_Rate1"/>
      <sheetName val="4-Basic_Price1"/>
      <sheetName val="Har_Sat1"/>
      <sheetName val="Bill_2__PL_-_SUPPLY_A1"/>
      <sheetName val="pro_ra_op1"/>
      <sheetName val="FORM_X_COST1"/>
      <sheetName val="S_-_Curve1"/>
      <sheetName val="mat_me_pipa1"/>
      <sheetName val="Rekap_Direct_Cost1"/>
      <sheetName val="Rekap_Prelim1"/>
      <sheetName val="Harsat_Bahan1"/>
      <sheetName val="Bill_of_Qty_MEP1"/>
      <sheetName val="00_Jumlah_Total1"/>
      <sheetName val="ELEMENT_SUM1"/>
      <sheetName val="Price_Biaya_Cadangan1"/>
      <sheetName val="BQ_Rekapitulasi__Akhir1"/>
      <sheetName val="Harsat_Upah1"/>
      <sheetName val="TDC_Item_Dets1"/>
      <sheetName val="TDC_Item_Sumry1"/>
      <sheetName val="TDC_Key_Qty_Sumry1"/>
      <sheetName val="List_-_Components1"/>
      <sheetName val="List_-_Equipment1"/>
      <sheetName val="Contr_TDC_-_Std_Imp1"/>
      <sheetName val="Item_Sumry_-_Std_Imp1"/>
      <sheetName val="Unit_Costs_-_Std_Imp1"/>
      <sheetName val="Unit_MH_-_Std_Imp1"/>
      <sheetName val="Proj_TIC_-_Std_Imp1"/>
      <sheetName val="Rencana_Anggaran_Biaya1"/>
      <sheetName val="Harga_Satuan1"/>
      <sheetName val="Agregat_Halus_&amp;_Kasar1"/>
      <sheetName val="HARGA_MATERIAL1"/>
      <sheetName val="Analisa_pemkot1"/>
      <sheetName val="PERALATAN_PROYEK_GOL_III_A1"/>
      <sheetName val="Ana__PU1"/>
      <sheetName val="Rate_Analysis1"/>
      <sheetName val="supporting_data1"/>
      <sheetName val="Master_Edit1"/>
      <sheetName val="9__ASAT1"/>
      <sheetName val="10__DATA1"/>
      <sheetName val="8__RBKA1"/>
      <sheetName val="7_RBKI1"/>
      <sheetName val="Alat_(2)1"/>
      <sheetName val="S_UPAH1"/>
      <sheetName val="S_BAHAN1"/>
      <sheetName val="Unit_Rate1"/>
      <sheetName val="BATAL_NUP1"/>
      <sheetName val="ILT_MANUAL1"/>
      <sheetName val="DIK_BAYAR1"/>
      <sheetName val="STATUS_PREMIS1"/>
      <sheetName val="SKPR_MANUAL1"/>
      <sheetName val="BI_CHECKING1"/>
      <sheetName val="CASH_IN1"/>
      <sheetName val="Analisa_SNI_STANDART_1"/>
      <sheetName val="HRG_BAHAN_&amp;_UPAH_okk1"/>
      <sheetName val="Analis_Kusen_okk1"/>
      <sheetName val="PERS_PENY1"/>
      <sheetName val="RAB_DC1"/>
      <sheetName val="10_01_(15)_Beton_Struktur_E1"/>
      <sheetName val="SUM_STA__0+237_8251"/>
      <sheetName val="Analisa_Quarry1"/>
      <sheetName val="Bahan_1"/>
      <sheetName val="Spec_Str1"/>
      <sheetName val="7_1(3)1"/>
      <sheetName val="6PILE__(돌출)1"/>
      <sheetName val="Induk_Konsumen1"/>
      <sheetName val="Stay_Cable-11"/>
      <sheetName val="610_041"/>
      <sheetName val="RINC_hotel1"/>
      <sheetName val="RINC_FIN_T4_1"/>
      <sheetName val="RINC_FIN_T4___3_1"/>
      <sheetName val="RINC_FIN_T4___2_1"/>
      <sheetName val="H_DSR1"/>
      <sheetName val="Hrg_Satuan_&amp;_Upah"/>
      <sheetName val="BQ_ARS"/>
      <sheetName val="REKAP_DATA"/>
      <sheetName val="H_Satuan_Dasar"/>
      <sheetName val="Saluran_U"/>
      <sheetName val="AHS_-_Personel"/>
      <sheetName val="AHS_-_Non_Personel"/>
      <sheetName val="BQ_Detail"/>
      <sheetName val="anal_K"/>
      <sheetName val="DAFTAR_HARGA"/>
      <sheetName val="beton_k225"/>
      <sheetName val="anal_rab"/>
      <sheetName val="Analisa_&amp;_Upah"/>
      <sheetName val="teknis_6_3a_(_2a_)"/>
      <sheetName val="H-Bahan_&amp;_Tenaga"/>
      <sheetName val="Analisa_Gabungan"/>
      <sheetName val="BL_(1)"/>
      <sheetName val="Resume_"/>
      <sheetName val="Pekerjaan_Utama"/>
      <sheetName val="Up_&amp;_bhn"/>
      <sheetName val="Modal_Kerja"/>
      <sheetName val="Biaya_(2)"/>
      <sheetName val="mob_(2)"/>
      <sheetName val="L_1"/>
      <sheetName val="Bangunan_Utama"/>
      <sheetName val="time_schedulle"/>
      <sheetName val="Peralatan_(2)"/>
      <sheetName val="mp_&amp;_eq"/>
      <sheetName val="Analisa_Harga_Satuan"/>
      <sheetName val="DAF_HRG"/>
      <sheetName val="Cash_baru"/>
      <sheetName val="Ahs_2"/>
      <sheetName val="Ahs_1"/>
      <sheetName val="Sec_I_ML"/>
      <sheetName val="KUANT_&amp;_HRG"/>
      <sheetName val="HD_Alat"/>
      <sheetName val="HD_Bahan"/>
      <sheetName val="HD_Upah"/>
      <sheetName val="KODE_REK"/>
      <sheetName val="jadual_material"/>
      <sheetName val="Harga_Mat_"/>
      <sheetName val="Isolasi_Luar_Dalam"/>
      <sheetName val="Isolasi_Luar"/>
      <sheetName val="S_e_p"/>
      <sheetName val="M_a_y"/>
      <sheetName val="M_a_r"/>
      <sheetName val="J_u_l"/>
      <sheetName val="O_c_t"/>
      <sheetName val="J_u_n"/>
      <sheetName val="N_o_v"/>
      <sheetName val="F_e_b"/>
      <sheetName val="H_Sat_Jembatan"/>
      <sheetName val="Proj_Summ"/>
      <sheetName val="AnalisaSIPIL_RIIL"/>
      <sheetName val="harga_lama"/>
      <sheetName val="Item_Baru"/>
      <sheetName val="11_1(10)"/>
      <sheetName val="ANALISA_railing"/>
      <sheetName val="Alat_(print)"/>
      <sheetName val="Galian_batu"/>
      <sheetName val="Grinding_by_Quarter"/>
      <sheetName val="RAB_3"/>
      <sheetName val="std_wt_"/>
      <sheetName val="rab me (by owner) "/>
      <sheetName val="Public Area"/>
      <sheetName val="分部分项工程量清单计价表"/>
      <sheetName val="REKAP BQ "/>
      <sheetName val="21"/>
      <sheetName val="DAF-3"/>
      <sheetName val="Rekap 1"/>
      <sheetName val="Spec ME"/>
      <sheetName val="Fill this out first..."/>
      <sheetName val="REF.ONLY"/>
      <sheetName val="GRAND REKAP"/>
      <sheetName val="제출계산서"/>
      <sheetName val="DHS AC"/>
      <sheetName val="주관사업"/>
      <sheetName val="Progres Rasio LR"/>
      <sheetName val="RAP Change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rekap.c"/>
      <sheetName val="ADD 2 (1)"/>
      <sheetName val="DRUM"/>
      <sheetName val="Memb Schd"/>
      <sheetName val="rap rinci"/>
      <sheetName val="Analisa 2"/>
      <sheetName val="pareto"/>
      <sheetName val="H_S_BAHAN"/>
      <sheetName val="Bahan upah"/>
      <sheetName val="Sales Parameter"/>
      <sheetName val="ANAL2"/>
      <sheetName val="OpRev"/>
      <sheetName val="Taxation"/>
      <sheetName val="Info"/>
      <sheetName val="UPH BHN"/>
      <sheetName val="Financial Covenant"/>
      <sheetName val="COMP"/>
      <sheetName val="Stay Cable PDMR2"/>
      <sheetName val="pt-perso"/>
      <sheetName val="DaftarHarga"/>
      <sheetName val="HRG SAT"/>
      <sheetName val="Analisa  (2)"/>
      <sheetName val="BQMPALOC"/>
      <sheetName val="Anlanscape"/>
      <sheetName val="salary"/>
      <sheetName val="2a"/>
      <sheetName val="3a"/>
      <sheetName val="list"/>
      <sheetName val="3b"/>
      <sheetName val="1.2"/>
      <sheetName val="1.1 Sei Pakning - Sei Selari"/>
      <sheetName val="Input Data"/>
      <sheetName val="met2"/>
      <sheetName val="JSiar"/>
      <sheetName val="UNIT PRICE"/>
      <sheetName val="CIVIL WORKS"/>
      <sheetName val="Analisa (ok)"/>
      <sheetName val="C"/>
      <sheetName val="D"/>
      <sheetName val="a.h ars sum"/>
      <sheetName val="Man Power &amp; Comp"/>
      <sheetName val="TS"/>
      <sheetName val="harsat riil"/>
      <sheetName val="JBT ATL-1"/>
      <sheetName val="Daf Bahan"/>
      <sheetName val="dasar"/>
      <sheetName val="0+000~1+500"/>
      <sheetName val="ANALIS WIL 1"/>
      <sheetName val="an.pemel.rutin"/>
      <sheetName val="an.mobilisasi"/>
      <sheetName val="an.dmpu"/>
      <sheetName val="daftar.kuantita"/>
      <sheetName val="metode.dmpu"/>
      <sheetName val="Daftar Kuantitas &amp; Harga"/>
      <sheetName val="bahan dan upah"/>
      <sheetName val="Huruf"/>
      <sheetName val="Jadual"/>
      <sheetName val="Data Info"/>
      <sheetName val="3-DIV5"/>
      <sheetName val="Master 1.0"/>
      <sheetName val="[Cash baru.xls]HA/´|`_x0000__x0000_Ó_x0000_0.Ó_x0000_"/>
      <sheetName val="[Cash baru.xls]HA/´|`"/>
      <sheetName val="[Cash baru.xls]__X3_________H_2"/>
      <sheetName val="[Cash baru.xls]__X3_________H_3"/>
      <sheetName val="[Cash baru.xls]__X3_________H_4"/>
      <sheetName val="[Cash baru.xls]__X3_________H_5"/>
      <sheetName val="[Cash baru.xls]3______X3__V3__2"/>
      <sheetName val="[Cash baru.xls]3______X3__V3__3"/>
      <sheetName val="[Cash baru.xls]_R2____________2"/>
      <sheetName val="[Cash baru.xls]__X3_________H_6"/>
      <sheetName val="[Cash baru.xls]3______X3__V3__4"/>
      <sheetName val="[Cash baru.xls]3______X3__V3__5"/>
      <sheetName val="[Cash baru.xls]__X3_________H_7"/>
      <sheetName val="[Cash baru.xls]_R2____________3"/>
      <sheetName val="[Cash baru.xls]___be_R2__R0___2"/>
      <sheetName val="[Cash baru.xls]__X3_________H_8"/>
      <sheetName val="[Cash baru.xls]__X3_________H_9"/>
      <sheetName val="[Cash baru.xls]___be_R2__R0___3"/>
      <sheetName val="[Cash baru.xls]3_x005f_x0000______X_2"/>
      <sheetName val="[Cash baru.xls]_nf__________8_2"/>
      <sheetName val="[Cash baru.xls]3______X3__V3__6"/>
      <sheetName val="[Cash baru.xls]3_x005f_x0000______X_3"/>
      <sheetName val="[Cash baru.xls]__X3__________10"/>
      <sheetName val="[Cash baru.xls]__X3__________11"/>
      <sheetName val="[Cash baru.xls]__X3__________12"/>
      <sheetName val="[Cash baru.xls]__X3__________13"/>
      <sheetName val="[Cash baru.xls]3______X3__V3__7"/>
      <sheetName val="[Cash baru.xls]3______X3__V3__8"/>
      <sheetName val="[Cash baru.xls]_R2____________4"/>
      <sheetName val="[Cash baru.xls]__X3__________14"/>
      <sheetName val="[Cash baru.xls]3______X3__V3__9"/>
      <sheetName val="[Cash baru.xls]3______X3__V3_10"/>
      <sheetName val="[Cash baru.xls]__X3__________15"/>
      <sheetName val="[Cash baru.xls]_R2____________5"/>
      <sheetName val="[Cash baru.xls]___be_R2__R0___4"/>
      <sheetName val="[Cash baru.xls]__X3__________16"/>
      <sheetName val="[Cash baru.xls]__X3__________17"/>
      <sheetName val="[Cash baru.xls]___be_R2__R0___5"/>
      <sheetName val="[Cash baru.xls]3_x005f_x0000______X_4"/>
      <sheetName val="[Cash baru.xls]_nf__________8_3"/>
      <sheetName val="[Cash baru.xls]3______X3__V3_11"/>
      <sheetName val="[Cash baru.xls]3_x005f_x0000______X_5"/>
      <sheetName val="[Cash baru.xls]_Cash_baru_xls_2"/>
      <sheetName val="[Cash baru.xls]_Cash_baru_xls_3"/>
      <sheetName val="841"/>
      <sheetName val="base price"/>
      <sheetName val="Price-analysis 2"/>
      <sheetName val="Material&amp;Alat"/>
      <sheetName val="MAPDC"/>
      <sheetName val="BOQ (2)"/>
      <sheetName val="RC-BHN"/>
      <sheetName val="Hsat1"/>
      <sheetName val="Lead Schedule"/>
      <sheetName val="sch6-rm"/>
      <sheetName val="ALS-STR-GD1"/>
      <sheetName val="ALS-TANAH &amp;URG"/>
      <sheetName val="COV"/>
      <sheetName val="trans"/>
      <sheetName val="Biaya-Lat"/>
      <sheetName val="DATA WP"/>
      <sheetName val="Harga material_1"/>
      <sheetName val="MAP2"/>
      <sheetName val="anal-mpu"/>
      <sheetName val="LMBAR ASISTENSI"/>
      <sheetName val="bobot pembesian"/>
      <sheetName val="AHSP"/>
      <sheetName val="BACK UP"/>
      <sheetName val="HSPBJ"/>
      <sheetName val="DoorAcc"/>
      <sheetName val="HARGA KONSULTAN 2016"/>
      <sheetName val="A.6."/>
      <sheetName val="B.6."/>
      <sheetName val="C.6."/>
      <sheetName val="D.6."/>
      <sheetName val="E.6."/>
      <sheetName val="6."/>
      <sheetName val="F.6."/>
      <sheetName val="G.6."/>
      <sheetName val="H.6."/>
      <sheetName val="I.6."/>
      <sheetName val="J.6."/>
      <sheetName val="K.6."/>
      <sheetName val="L.6."/>
      <sheetName val="M.6."/>
      <sheetName val="LS"/>
      <sheetName val="EE"/>
      <sheetName val="Analisa (2)"/>
      <sheetName val="Anls Hrg Sat"/>
      <sheetName val="Anals.1"/>
      <sheetName val="H SATUAN"/>
      <sheetName val="TENAGA"/>
      <sheetName val="an.mek"/>
      <sheetName val="an.lstrk"/>
      <sheetName val="satbahu"/>
      <sheetName val="[Cash baru.xls]__X3__________18"/>
      <sheetName val="[Cash baru.xls]__X3__________19"/>
      <sheetName val="[Cash baru.xls]__X3__________20"/>
      <sheetName val="[Cash baru.xls]__X3__________21"/>
      <sheetName val="[Cash baru.xls]3______X3__V3_12"/>
      <sheetName val="[Cash baru.xls]3______X3__V3_13"/>
      <sheetName val="[Cash baru.xls]_R2____________6"/>
      <sheetName val="[Cash baru.xls]__X3__________22"/>
      <sheetName val="[Cash baru.xls]3______X3__V3_14"/>
      <sheetName val="[Cash baru.xls]3______X3__V3_15"/>
      <sheetName val="[Cash baru.xls]__X3__________23"/>
      <sheetName val="[Cash baru.xls]_R2____________7"/>
      <sheetName val="[Cash baru.xls]___be_R2__R0___6"/>
      <sheetName val="[Cash baru.xls]__X3__________24"/>
      <sheetName val="[Cash baru.xls]__X3__________25"/>
      <sheetName val="[Cash baru.xls]___be_R2__R0___7"/>
      <sheetName val="[Cash baru.xls]3_x005f_x0000______X_6"/>
      <sheetName val="[Cash baru.xls]_nf__________8_4"/>
      <sheetName val="[Cash baru.xls]3______X3__V3_16"/>
      <sheetName val="[Cash baru.xls]3_x005f_x0000______X_7"/>
      <sheetName val="[Cash baru.xls]_Cash_baru_xls_4"/>
      <sheetName val="[Cash baru.xls]_Cash_baru_xls_5"/>
      <sheetName val="BoQ ME"/>
      <sheetName val="DaftarAn"/>
      <sheetName val="Target"/>
      <sheetName val="Budget"/>
      <sheetName val="KAS $"/>
      <sheetName val="1195 B1"/>
      <sheetName val="Notes to BS"/>
      <sheetName val="Rasio"/>
      <sheetName val="Anls-Um"/>
      <sheetName val="LOKASI RIG Litbang"/>
      <sheetName val="HS-1"/>
      <sheetName val="MU"/>
      <sheetName val="AHS Sipil"/>
      <sheetName val="AHS Eng"/>
      <sheetName val="Dewatering"/>
      <sheetName val="RAB (2)"/>
      <sheetName val="Bendung Karet"/>
      <sheetName val="DKH-S3"/>
      <sheetName val="Analisa HSP"/>
      <sheetName val="Daftar Upah,Bhn,&amp; alat"/>
      <sheetName val="Marshal"/>
      <sheetName val="AnEarthW"/>
      <sheetName val="PROD"/>
      <sheetName val="Pricing-2"/>
      <sheetName val="5"/>
      <sheetName val="D.BOARD"/>
      <sheetName val="DIV.3"/>
      <sheetName val="PersList"/>
      <sheetName val="Schedule 11a"/>
      <sheetName val="Temporary"/>
      <sheetName val="Septick tank"/>
      <sheetName val="Subkon"/>
      <sheetName val="Budet &amp; Target"/>
      <sheetName val="D-3109"/>
      <sheetName val="Eq. Mobilization"/>
      <sheetName val="PRICE LIST"/>
      <sheetName val="Mob &amp; demob"/>
      <sheetName val="Mgg 3"/>
      <sheetName val="AHS_Kusen"/>
      <sheetName val="Consumable"/>
      <sheetName val="NM"/>
      <sheetName val="PROTECTION_3"/>
      <sheetName val="EH-PROP"/>
      <sheetName val="I-ME"/>
      <sheetName val="BBM-03"/>
      <sheetName val="[Cash baru.xls]_Cash_baru_xls_6"/>
      <sheetName val="[Cash baru.xls]_Cash_baru_xls_7"/>
      <sheetName val="[Cash baru.xls]__X3__________26"/>
      <sheetName val="[Cash baru.xls]__X3__________27"/>
      <sheetName val="[Cash baru.xls]__X3__________28"/>
      <sheetName val="[Cash baru.xls]__X3__________29"/>
      <sheetName val="[Cash baru.xls]3______X3__V3_17"/>
      <sheetName val="[Cash baru.xls]3______X3__V3_18"/>
      <sheetName val="[Cash baru.xls]_R2____________8"/>
      <sheetName val="[Cash baru.xls]__X3__________30"/>
      <sheetName val="[Cash baru.xls]3______X3__V3_19"/>
      <sheetName val="[Cash baru.xls]3______X3__V3_20"/>
      <sheetName val="[Cash baru.xls]__X3__________31"/>
      <sheetName val="[Cash baru.xls]_R2____________9"/>
      <sheetName val="[Cash baru.xls]___be_R2__R0___8"/>
      <sheetName val="[Cash baru.xls]__X3__________32"/>
      <sheetName val="[Cash baru.xls]__X3__________33"/>
      <sheetName val="[Cash baru.xls]___be_R2__R0___9"/>
      <sheetName val="[Cash baru.xls]3_x005f_x0000______X_8"/>
      <sheetName val="[Cash baru.xls]_nf__________8_5"/>
      <sheetName val="[Cash baru.xls]3______X3__V3_21"/>
      <sheetName val="[Cash baru.xls]3_x005f_x0000______X_9"/>
      <sheetName val="Bahan-Upah"/>
      <sheetName val="Kanan"/>
      <sheetName val="AWAL"/>
      <sheetName val="FKT_PJK"/>
      <sheetName val="NOTE"/>
      <sheetName val="an-satuan"/>
      <sheetName val="Pac.-2"/>
      <sheetName val="HRPar"/>
      <sheetName val="AnConW"/>
      <sheetName val="AnStoneW"/>
      <sheetName val="tbl_tarip"/>
      <sheetName val="RESUME REALISASI"/>
      <sheetName val="LAUT"/>
      <sheetName val="8.2工内"/>
      <sheetName val="HargaSat"/>
      <sheetName val="224-225"/>
      <sheetName val="DATA-MASUKAN"/>
      <sheetName val="7.PEK-STRUKTUR"/>
      <sheetName val="DIV.1"/>
      <sheetName val="anal-drainase,tanah&amp;ps batu"/>
      <sheetName val="anal-beton"/>
      <sheetName val="Analisa K"/>
      <sheetName val="Monthly Budget Summary"/>
      <sheetName val="JUNI"/>
      <sheetName val="tp 45x45 (6)"/>
      <sheetName val="extern"/>
      <sheetName val="D HARGA"/>
      <sheetName val="12CGOU"/>
      <sheetName val="RPP01 6"/>
      <sheetName val="TABEL-DETASIR"/>
      <sheetName val="igp_alt4"/>
      <sheetName val="pol"/>
      <sheetName val="DATA 2"/>
      <sheetName val="BoQ Total_lama"/>
      <sheetName val="ANSTRUK"/>
      <sheetName val="railing"/>
      <sheetName val="validation"/>
      <sheetName val="est proy"/>
      <sheetName val="RINCI"/>
      <sheetName val="UPAH_B_KAS"/>
      <sheetName val="UPAH_B_KAS _2_"/>
      <sheetName val="T_TANGAN"/>
      <sheetName val="bbt-1999"/>
      <sheetName val="procure"/>
      <sheetName val="S-Curve"/>
      <sheetName val="산근"/>
      <sheetName val="ESC"/>
      <sheetName val="Peralatan1"/>
      <sheetName val="Peralatan2"/>
      <sheetName val="Particular Sch"/>
      <sheetName val="IN OUT"/>
      <sheetName val="B - Norelec"/>
      <sheetName val="REKAP-1"/>
      <sheetName val="SHOTCRETE SURF"/>
      <sheetName val="BOQ AMD VI FINAL"/>
      <sheetName val="cyclop"/>
      <sheetName val="Sat_Bahu"/>
      <sheetName val="DIV1"/>
      <sheetName val="PkRp"/>
      <sheetName val="IDC"/>
      <sheetName val="Ealuasi TP"/>
      <sheetName val="AOP-SK"/>
      <sheetName val="EXTERNAL  (revisi 1)"/>
      <sheetName val="HS1b"/>
      <sheetName val="Hsat-A"/>
      <sheetName val="DC"/>
      <sheetName val="AnaB"/>
      <sheetName val="HS1"/>
      <sheetName val="PP"/>
      <sheetName val="rcnpdp"/>
      <sheetName val="H.DASAR"/>
      <sheetName val="div7-1"/>
      <sheetName val="hub"/>
      <sheetName val="HS-DASAR"/>
      <sheetName val="SCHE"/>
      <sheetName val="SPEC"/>
      <sheetName val="LING"/>
      <sheetName val="K3"/>
      <sheetName val="MUTU"/>
      <sheetName val="DIV.2"/>
      <sheetName val="LALU LINTAS"/>
      <sheetName val="DIV.6"/>
      <sheetName val="DIV.7"/>
      <sheetName val="DIV.5"/>
      <sheetName val="DIV.10"/>
      <sheetName val="TIE-INS"/>
      <sheetName val="isian"/>
      <sheetName val=" HARGA"/>
      <sheetName val="saluran &amp; landscape"/>
      <sheetName val="analisis"/>
      <sheetName val="Electrical"/>
      <sheetName val="( 03 ) ANALISA"/>
      <sheetName val="bukan PNS"/>
      <sheetName val="analisa R.2"/>
      <sheetName val="analisa R.1"/>
      <sheetName val="Upah Bhn R.1"/>
      <sheetName val="H. Satuan Upah &amp; Bahan"/>
      <sheetName val="H. Satuan Pekerjaan"/>
      <sheetName val="Analisa Satuan Pekerjaan"/>
      <sheetName val="B _ Norelec"/>
      <sheetName val="HA_´|`"/>
      <sheetName val="__"/>
      <sheetName val="_____"/>
      <sheetName val="_Cash baru.xls___X3_________H_2"/>
      <sheetName val="_Cash baru.xls___X3_________H_3"/>
      <sheetName val="_Cash baru.xls___X3_________H_4"/>
      <sheetName val="_Cash baru.xls___X3_________H_5"/>
      <sheetName val="_Cash baru.xls_3______X3__V3__2"/>
      <sheetName val="_Cash baru.xls_3______X3__V3__3"/>
      <sheetName val="_Cash baru.xls__R2____________2"/>
      <sheetName val="_Cash baru.xls___X3_________H_6"/>
      <sheetName val="_Cash baru.xls_3______X3__V3__4"/>
      <sheetName val="_Cash baru.xls_3______X3__V3__5"/>
      <sheetName val="_Cash baru.xls___X3_________H_7"/>
      <sheetName val="_Cash baru.xls__R2____________3"/>
      <sheetName val="_Cash baru.xls____be_R2__R0___2"/>
      <sheetName val="_Cash baru.xls___X3_________H_8"/>
      <sheetName val="_Cash baru.xls___X3_________H_9"/>
      <sheetName val="_Cash baru.xls_HA_´|`"/>
      <sheetName val="_Cash baru.xls____be_R2__R0___3"/>
      <sheetName val="_Cash baru.xls_3_x005f_x0000______X_2"/>
      <sheetName val="_Cash baru.xls__nf__________8_2"/>
      <sheetName val="_Cash baru.xls_3______X3__V3__6"/>
      <sheetName val="_Cash baru.xls_3_x005f_x0000______X_3"/>
      <sheetName val="BUA PELAKSANAAN"/>
      <sheetName val="HS (Prambon)"/>
      <sheetName val="ANAL Spun"/>
      <sheetName val="UP_an"/>
      <sheetName val="Rekapitulasi Harga Satuan"/>
      <sheetName val="Daftar Harga Material"/>
      <sheetName val="ELEC STIS"/>
      <sheetName val="Analisa H.Sat.Pek."/>
      <sheetName val="H.Material, Upah &amp; Alat"/>
      <sheetName val="Kuantitas"/>
      <sheetName val="U_Bahan"/>
      <sheetName val="Analisa  _2_"/>
      <sheetName val="PDP"/>
      <sheetName val="RPP01-1"/>
      <sheetName val="Lamp 2,3a,3b ANAL"/>
      <sheetName val="DASH"/>
      <sheetName val="E"/>
      <sheetName val="F"/>
      <sheetName val="H"/>
      <sheetName val="Rek-Analisa"/>
      <sheetName val="Analisa.Hourly"/>
      <sheetName val="hrg sat1"/>
      <sheetName val="[Cash baru.xls]__X3__________34"/>
      <sheetName val="[Cash baru.xls]__X3__________35"/>
      <sheetName val="[Cash baru.xls]__X3__________36"/>
      <sheetName val="[Cash baru.xls]__X3__________37"/>
      <sheetName val="[Cash baru.xls]3______X3__V3_22"/>
      <sheetName val="[Cash baru.xls]3______X3__V3_23"/>
      <sheetName val="[Cash baru.xls]_R2___________10"/>
      <sheetName val="[Cash baru.xls]__X3__________38"/>
      <sheetName val="[Cash baru.xls]3______X3__V3_24"/>
      <sheetName val="[Cash baru.xls]3______X3__V3_25"/>
      <sheetName val="[Cash baru.xls]__X3__________39"/>
      <sheetName val="[Cash baru.xls]_R2___________11"/>
      <sheetName val="[Cash baru.xls]___be_R2__R0__10"/>
      <sheetName val="[Cash baru.xls]__X3__________40"/>
      <sheetName val="[Cash baru.xls]__X3__________41"/>
      <sheetName val="[Cash baru.xls]___be_R2__R0__11"/>
      <sheetName val="[Cash baru.xls]3_x005f_x0000_______10"/>
      <sheetName val="[Cash baru.xls]_nf__________8_6"/>
      <sheetName val="[Cash baru.xls]3______X3__V3_26"/>
      <sheetName val="[Cash baru.xls]3_x005f_x0000_______11"/>
      <sheetName val="[Cash baru.xls]_Cash_baru_xls_8"/>
      <sheetName val="[Cash baru.xls]_Cash_baru_xls_9"/>
      <sheetName val="inter"/>
      <sheetName val="Hujan BUlanan"/>
      <sheetName val="TABLE-A"/>
      <sheetName val="DATASHT"/>
      <sheetName val="INPUT DATAS"/>
      <sheetName val="노임단가"/>
      <sheetName val="Personnel"/>
      <sheetName val="경비2내역"/>
      <sheetName val="Total for Check"/>
      <sheetName val="5.0 Equip Price"/>
      <sheetName val="5.0 Consum Price"/>
      <sheetName val="5.0 Material Price"/>
      <sheetName val="간접비 총괄표"/>
      <sheetName val="영업소실적"/>
      <sheetName val="변경품셈총괄"/>
      <sheetName val="Project_P"/>
      <sheetName val="SK"/>
      <sheetName val="DIV1A"/>
      <sheetName val="MONITORING"/>
      <sheetName val="_Cash baru.xls___X3__________10"/>
      <sheetName val="_Cash baru.xls___X3__________11"/>
      <sheetName val="_Cash baru.xls___X3__________12"/>
      <sheetName val="_Cash baru.xls___X3__________13"/>
      <sheetName val="_Cash baru.xls_3______X3__V3__7"/>
      <sheetName val="_Cash baru.xls_3______X3__V3__8"/>
      <sheetName val="_Cash baru.xls__R2____________4"/>
      <sheetName val="_Cash baru.xls___X3__________14"/>
      <sheetName val="_Cash baru.xls_3______X3__V3__9"/>
      <sheetName val="_Cash baru.xls_3______X3__V3_10"/>
      <sheetName val="_Cash baru.xls___X3__________15"/>
      <sheetName val="_Cash baru.xls__R2____________5"/>
      <sheetName val="_Cash baru.xls____be_R2__R0___4"/>
      <sheetName val="_Cash baru.xls___X3__________16"/>
      <sheetName val="_Cash baru.xls___X3__________17"/>
      <sheetName val="_Cash baru.xls____be_R2__R0___5"/>
      <sheetName val="_Cash baru.xls_3_x005f_x0000______X_4"/>
      <sheetName val="_Cash baru.xls__nf__________8_3"/>
      <sheetName val="_Cash baru.xls_3______X3__V3_11"/>
      <sheetName val="_Cash baru.xls_3_x005f_x0000______X_5"/>
      <sheetName val="_Cash baru.xls__Cash_baru_xls_2"/>
      <sheetName val="_Cash baru.xls__Cash_baru_xls_3"/>
      <sheetName val="_Cash baru.xls___X3__________18"/>
      <sheetName val="_Cash baru.xls___X3__________19"/>
      <sheetName val="_Cash baru.xls___X3__________20"/>
      <sheetName val="_Cash baru.xls___X3__________21"/>
      <sheetName val="_Cash baru.xls_3______X3__V3_12"/>
      <sheetName val="_Cash baru.xls_3______X3__V3_13"/>
      <sheetName val="_Cash baru.xls__R2____________6"/>
      <sheetName val="_Cash baru.xls___X3__________22"/>
      <sheetName val="_Cash baru.xls_3______X3__V3_14"/>
      <sheetName val="_Cash baru.xls_3______X3__V3_15"/>
      <sheetName val="_Cash baru.xls___X3__________23"/>
      <sheetName val="_Cash baru.xls__R2____________7"/>
      <sheetName val="_Cash baru.xls____be_R2__R0___6"/>
      <sheetName val="_Cash baru.xls___X3__________24"/>
      <sheetName val="_Cash baru.xls___X3__________25"/>
      <sheetName val="_Cash baru.xls____be_R2__R0___7"/>
      <sheetName val="_Cash baru.xls_3_x005f_x0000______X_6"/>
      <sheetName val="_Cash baru.xls__nf__________8_4"/>
      <sheetName val="_Cash baru.xls_3______X3__V3_16"/>
      <sheetName val="_Cash baru.xls_3_x005f_x0000______X_7"/>
      <sheetName val="_Cash baru.xls__Cash_baru_xls_4"/>
      <sheetName val="_Cash baru.xls__Cash_baru_xls_5"/>
      <sheetName val="_Cash baru.xls__Cash_baru_xls_6"/>
      <sheetName val="_Cash baru.xls__Cash_baru_xls_7"/>
      <sheetName val="_Cash baru.xls___X3__________26"/>
      <sheetName val="_Cash baru.xls___X3__________27"/>
      <sheetName val="_Cash baru.xls___X3__________28"/>
      <sheetName val="_Cash baru.xls___X3__________29"/>
      <sheetName val="_Cash baru.xls_3______X3__V3_17"/>
      <sheetName val="_Cash baru.xls_3______X3__V3_18"/>
      <sheetName val="_Cash baru.xls__R2____________8"/>
      <sheetName val="_Cash baru.xls___X3__________30"/>
      <sheetName val="_Cash baru.xls_3______X3__V3_19"/>
      <sheetName val="_Cash baru.xls_3______X3__V3_20"/>
      <sheetName val="_Cash baru.xls___X3__________31"/>
      <sheetName val="_Cash baru.xls__R2____________9"/>
      <sheetName val="_Cash baru.xls____be_R2__R0___8"/>
      <sheetName val="_Cash baru.xls___X3__________32"/>
      <sheetName val="_Cash baru.xls___X3__________33"/>
      <sheetName val="_Cash baru.xls____be_R2__R0___9"/>
      <sheetName val="_Cash baru.xls_3_x005f_x0000______X_8"/>
      <sheetName val="_Cash baru.xls__nf__________8_5"/>
      <sheetName val="_Cash baru.xls_3______X3__V3_21"/>
      <sheetName val="_Cash baru.xls_3_x005f_x0000______X_9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REKAP-ANALISA"/>
      <sheetName val="Indeks"/>
      <sheetName val="LO"/>
      <sheetName val="anls space frame"/>
      <sheetName val="HSP PERSIAPAN"/>
      <sheetName val="HSP STRUKTUR"/>
      <sheetName val="HSP ARSITEKTUR"/>
      <sheetName val="HSP SANITAIR"/>
      <sheetName val="HSP PINTU JENDELA"/>
      <sheetName val="REKAP REHAB SELASAR"/>
      <sheetName val="REKAPGAPURA"/>
      <sheetName val="REKAP LANSCAPE"/>
      <sheetName val="REKAP AIR MANCUR"/>
      <sheetName val="REKAP KIOS 2"/>
      <sheetName val="REKAP EE"/>
      <sheetName val="RAB KapukII"/>
      <sheetName val="ANALISA GRS TENGAH"/>
      <sheetName val="Rekap 254"/>
      <sheetName val="Resume 253"/>
      <sheetName val="Curva S"/>
      <sheetName val="Resume 246"/>
      <sheetName val="Rekap 253"/>
      <sheetName val="Rekap 255"/>
      <sheetName val="Rekap 256"/>
      <sheetName val="Rekap 257"/>
      <sheetName val="Rekap 232"/>
      <sheetName val="Rekap 248"/>
      <sheetName val="Rekap 246"/>
      <sheetName val="Rekap 210"/>
      <sheetName val="Rekap 237"/>
      <sheetName val="Rekap 188"/>
      <sheetName val="K1 Durp"/>
      <sheetName val="TEST CASE"/>
      <sheetName val="Jembatan"/>
      <sheetName val="HSATUAN"/>
      <sheetName val="TABEL LABOR"/>
      <sheetName val="Bill 5 - Carpark"/>
      <sheetName val="NPV"/>
      <sheetName val="BP"/>
      <sheetName val="D-3 (M)"/>
      <sheetName val="D-7 (M)"/>
      <sheetName val="ITB COST"/>
      <sheetName val="harga dasar T-M-A"/>
      <sheetName val="III_FA_u_x005f_x0012__x00"/>
      <sheetName val="3_`²_~X3_~V3_.___.____x0"/>
      <sheetName val="3__`__~X3_~V3_.___.____x0"/>
      <sheetName val="_R2&lt;__________x005f_x001c_0&lt;_;b"/>
      <sheetName val="III_FA_x005f_x0000_u_x001"/>
      <sheetName val="_x005f_x0000_~X3_x005f_x0000__x"/>
      <sheetName val="!_x005f_x0004__x005f_x0000__x00"/>
      <sheetName val="01A_ RAB"/>
      <sheetName val="M.Pekerjaan"/>
      <sheetName val="T. Cs Log P III"/>
      <sheetName val="Agg Ksr&amp;Hls"/>
      <sheetName val="D _ W sizes"/>
      <sheetName val="TDC COA Sumry"/>
      <sheetName val="COA Sumry by Area"/>
      <sheetName val="COA Sumry by Contr"/>
      <sheetName val="COA Sumry by RG"/>
      <sheetName val="TDC Item Dets-Full"/>
      <sheetName val="TDC Item Dets-IPM-Full"/>
      <sheetName val="Project Metrics"/>
      <sheetName val="COA Sumry - Std Imp"/>
      <sheetName val="TDC COA Grp Sumry"/>
      <sheetName val="STK-JUN"/>
      <sheetName val="DES 02"/>
      <sheetName val="DATA BASE"/>
      <sheetName val="kode Baru "/>
      <sheetName val="PER-HP"/>
      <sheetName val="HS-DSR"/>
      <sheetName val="a.2"/>
      <sheetName val="a.4"/>
      <sheetName val="habis"/>
      <sheetName val="MAJOR"/>
      <sheetName val="HARGADASAR"/>
      <sheetName val="An-str(krgnyr)"/>
      <sheetName val="Table Array"/>
      <sheetName val="Tambahan anal"/>
      <sheetName val="ANAL-str2"/>
      <sheetName val="RAB-LANSEKAP"/>
      <sheetName val="TAGIHAN"/>
      <sheetName val="umur barang jadi"/>
      <sheetName val="April 21"/>
      <sheetName val="input data umum"/>
      <sheetName val="HB ARSITEKTUR"/>
      <sheetName val="rate-alat"/>
      <sheetName val="HB STRUKTUR"/>
      <sheetName val="HR Detail"/>
      <sheetName val="Penyusutan Kendaraan"/>
      <sheetName val="Sales Rental"/>
      <sheetName val="Bekisting"/>
      <sheetName val="Template"/>
      <sheetName val="SchC"/>
      <sheetName val="SchA"/>
      <sheetName val="SchB"/>
      <sheetName val="SewAlat"/>
      <sheetName val="Mobdemobalat"/>
      <sheetName val="ANAL.BOW"/>
      <sheetName val="Danamon LK"/>
      <sheetName val="PRY 01-3"/>
      <sheetName val="Agg Halus &amp; Kasar"/>
      <sheetName val="IS"/>
      <sheetName val="PDPC0908"/>
      <sheetName val="NRCPTK01"/>
      <sheetName val="HSBU ANA"/>
      <sheetName val="Cash_Flow_bulanan3"/>
      <sheetName val="Cash_Flow_bulanan_(2)3"/>
      <sheetName val="Cash_Flow_bulanan_(3)3"/>
      <sheetName val="HB_3"/>
      <sheetName val="instalasi_air_bersih2"/>
      <sheetName val="instalasi_air_kotor_bekas2"/>
      <sheetName val="Daf_Harga2"/>
      <sheetName val="Rekap_Bill2"/>
      <sheetName val="An__Harga2"/>
      <sheetName val="Rekap_Addendum2"/>
      <sheetName val="ANALISA_PEK_UMUM2"/>
      <sheetName val="ANALISA_KONST_BTN2"/>
      <sheetName val="TE_TS_FA_LAN_MATV2"/>
      <sheetName val="s-curve_BP05_(7)2"/>
      <sheetName val="r_tank2"/>
      <sheetName val="_2"/>
      <sheetName val="H_Satuan2"/>
      <sheetName val="Urai__Resap_pengikat2"/>
      <sheetName val="Hrg_Sat2"/>
      <sheetName val="RAB_MEK_15_M_MB_2"/>
      <sheetName val="Bill_1_VAC-Supply-A2"/>
      <sheetName val="harga_bahan2"/>
      <sheetName val="harga_2"/>
      <sheetName val="TOTAL_RKP_2"/>
      <sheetName val="Basic_DT2"/>
      <sheetName val="Data_UPA2"/>
      <sheetName val="struktur_tdk_dipakai2"/>
      <sheetName val="DAFTAR_72"/>
      <sheetName val="Mat_Mek2"/>
      <sheetName val="Rekap_RAB_Amd2"/>
      <sheetName val="Dftr_Kuan_Hrg_Amd2"/>
      <sheetName val="RAB_AR&amp;STR2"/>
      <sheetName val="Py_Schedule2"/>
      <sheetName val="Basic_Price2"/>
      <sheetName val="Statprod_gab2"/>
      <sheetName val="met_bab32"/>
      <sheetName val="anal_bab82"/>
      <sheetName val="Analis_harga2"/>
      <sheetName val="Bill_rekap2"/>
      <sheetName val="Bill_of_Qty2"/>
      <sheetName val="Analisa_Alat_Berat2"/>
      <sheetName val="Komp_Piut2"/>
      <sheetName val="L_R2"/>
      <sheetName val="CASH_FLOW2"/>
      <sheetName val="Plafon_MK2"/>
      <sheetName val="Real_CF2"/>
      <sheetName val="hrg_dasar2"/>
      <sheetName val="DIVISI_32"/>
      <sheetName val="4-Basic_Price2"/>
      <sheetName val="No_5__Summary_by_Building2"/>
      <sheetName val="No_5_1__Elect_-A_Dept_2"/>
      <sheetName val="On_Time2"/>
      <sheetName val="HRG_BHN2"/>
      <sheetName val="Kuantitas_&amp;_Harga2"/>
      <sheetName val="Har_Sat2"/>
      <sheetName val="Perm__Test2"/>
      <sheetName val="Eq_List-Spares_(Unit_Qty)2"/>
      <sheetName val="Agregat_Halus_&amp;_Kasar2"/>
      <sheetName val="HARGA_MATERIAL2"/>
      <sheetName val="Galian_12"/>
      <sheetName val="Bill_2__PL_-_SUPPLY_A2"/>
      <sheetName val="Analisa_pemkot2"/>
      <sheetName val="S_-_Curve2"/>
      <sheetName val="mat_me_pipa2"/>
      <sheetName val="Rekap_Direct_Cost2"/>
      <sheetName val="Rekap_Prelim2"/>
      <sheetName val="Harsat_Bahan2"/>
      <sheetName val="FORM_X_COST2"/>
      <sheetName val="Bill_of_Qty_MEP2"/>
      <sheetName val="00_Jumlah_Total2"/>
      <sheetName val="ELEMENT_SUM2"/>
      <sheetName val="Price_Biaya_Cadangan2"/>
      <sheetName val="BQ_Rekapitulasi__Akhir2"/>
      <sheetName val="Harsat_Upah2"/>
      <sheetName val="Currency_Rate2"/>
      <sheetName val="Rencana_Anggaran_Biaya2"/>
      <sheetName val="Harga_Satuan2"/>
      <sheetName val="AG_Pipe_Qty_Analysis1"/>
      <sheetName val="Perhit_Alat1"/>
      <sheetName val="Master_Edit2"/>
      <sheetName val="Rekap_Analisa1"/>
      <sheetName val="Analisa_SNI_STANDART_2"/>
      <sheetName val="HRG_BAHAN_&amp;_UPAH_okk2"/>
      <sheetName val="Analis_Kusen_okk2"/>
      <sheetName val="PERS_PENY2"/>
      <sheetName val="RAB_DC2"/>
      <sheetName val="10_01_(15)_Beton_Struktur_E2"/>
      <sheetName val="SUM_STA__0+237_8252"/>
      <sheetName val="PERALATAN_PROYEK_GOL_III_A2"/>
      <sheetName val="dongia_(2)2"/>
      <sheetName val="7_1(3)2"/>
      <sheetName val="pro_ra_op2"/>
      <sheetName val="TDC_Item_Dets2"/>
      <sheetName val="TDC_Item_Sumry2"/>
      <sheetName val="TDC_Key_Qty_Sumry2"/>
      <sheetName val="List_-_Components2"/>
      <sheetName val="List_-_Equipment2"/>
      <sheetName val="Contr_TDC_-_Std_Imp2"/>
      <sheetName val="Item_Sumry_-_Std_Imp2"/>
      <sheetName val="Unit_Costs_-_Std_Imp2"/>
      <sheetName val="Unit_MH_-_Std_Imp2"/>
      <sheetName val="Proj_TIC_-_Std_Imp2"/>
      <sheetName val="D3_12"/>
      <sheetName val="6PILE__(돌출)2"/>
      <sheetName val="9__ASAT2"/>
      <sheetName val="10__DATA2"/>
      <sheetName val="8__RBKA2"/>
      <sheetName val="7_RBKI2"/>
      <sheetName val="Unit_Rate2"/>
      <sheetName val="Analisa_Quarry2"/>
      <sheetName val="H_DSR2"/>
      <sheetName val="Ana__PU2"/>
      <sheetName val="Rate_Analysis2"/>
      <sheetName val="supporting_data2"/>
      <sheetName val="Alat_(2)2"/>
      <sheetName val="S_UPAH2"/>
      <sheetName val="S_BAHAN2"/>
      <sheetName val="rms_remunerasi1"/>
      <sheetName val="Spec_Str2"/>
      <sheetName val="7_공정표1"/>
      <sheetName val="BATAL_NUP2"/>
      <sheetName val="ILT_MANUAL2"/>
      <sheetName val="DIK_BAYAR2"/>
      <sheetName val="STATUS_PREMIS2"/>
      <sheetName val="SKPR_MANUAL2"/>
      <sheetName val="BI_CHECKING2"/>
      <sheetName val="CASH_IN2"/>
      <sheetName val="Stay_Cable-12"/>
      <sheetName val="610_042"/>
      <sheetName val="RINC_hotel2"/>
      <sheetName val="RINC_FIN_T4_2"/>
      <sheetName val="RINC_FIN_T4___3_2"/>
      <sheetName val="RINC_FIN_T4___2_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div_31"/>
      <sheetName val="div_61"/>
      <sheetName val="div_71"/>
      <sheetName val="AK__PENYST1"/>
      <sheetName val="Faktor_Markup1"/>
      <sheetName val="TONG_HOP_VL-NC2"/>
      <sheetName val="TH_VL,_NC,_DDHT_Thanhphuoc2"/>
      <sheetName val="TONG_HOP_VL-NC_TT2"/>
      <sheetName val="Rek_An1"/>
      <sheetName val="Bahan_2"/>
      <sheetName val="DAFTAR_HARGA_UPAH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DFTR_GARDIST1"/>
      <sheetName val="Pekerjaan_Utama1"/>
      <sheetName val="Up_&amp;_bhn1"/>
      <sheetName val="HD_Alat1"/>
      <sheetName val="HD_Bahan1"/>
      <sheetName val="HD_Upah1"/>
      <sheetName val="mob_(2)1"/>
      <sheetName val="Induk_Konsumen2"/>
      <sheetName val="Hrg_Satuan_&amp;_Upah1"/>
      <sheetName val="Modal_Kerja1"/>
      <sheetName val="harga_lama1"/>
      <sheetName val="Cash_baru1"/>
      <sheetName val="Ahs_21"/>
      <sheetName val="Ahs_11"/>
      <sheetName val="Analisa_Upah_&amp;_Bahan_Plum1"/>
      <sheetName val="BQ_ARS1"/>
      <sheetName val="REKAP_DATA1"/>
      <sheetName val="H_Satuan_Dasar1"/>
      <sheetName val="Saluran_U1"/>
      <sheetName val="AHS_-_Personel1"/>
      <sheetName val="AHS_-_Non_Personel1"/>
      <sheetName val="BQ_Detail1"/>
      <sheetName val="anal_K1"/>
      <sheetName val="DAFTAR_HARGA1"/>
      <sheetName val="beton_k2251"/>
      <sheetName val="anal_rab1"/>
      <sheetName val="Analisa_&amp;_Upah1"/>
      <sheetName val="teknis_6_3a_(_2a_)1"/>
      <sheetName val="H-Bahan_&amp;_Tenaga1"/>
      <sheetName val="Analisa_Gabungan1"/>
      <sheetName val="BL_(1)1"/>
      <sheetName val="Resume_1"/>
      <sheetName val="Biaya_(2)1"/>
      <sheetName val="time_schedulle1"/>
      <sheetName val="Peralatan_(2)1"/>
      <sheetName val="mp_&amp;_eq1"/>
      <sheetName val="Analisa_Harga_Satuan1"/>
      <sheetName val="DAF_HRG1"/>
      <sheetName val="11_1(10)1"/>
      <sheetName val="ANALISA_railing1"/>
      <sheetName val="Bangunan_Utama1"/>
      <sheetName val="L_11"/>
      <sheetName val="PROD_15-1"/>
      <sheetName val="KUANT_&amp;_HRG1"/>
      <sheetName val="KODE_REK1"/>
      <sheetName val="jadual_material1"/>
      <sheetName val="Harga_Mat_1"/>
      <sheetName val="Isolasi_Luar_Dalam1"/>
      <sheetName val="Isolasi_Luar1"/>
      <sheetName val="S_e_p1"/>
      <sheetName val="M_a_y1"/>
      <sheetName val="M_a_r1"/>
      <sheetName val="J_u_l1"/>
      <sheetName val="O_c_t1"/>
      <sheetName val="J_u_n1"/>
      <sheetName val="N_o_v1"/>
      <sheetName val="F_e_b1"/>
      <sheetName val="H_Sat_Jembatan1"/>
      <sheetName val="Proj_Summ1"/>
      <sheetName val="AnalisaSIPIL_RIIL1"/>
      <sheetName val="Grinding_by_Quarter1"/>
      <sheetName val="6__SPP"/>
      <sheetName val="An_HS"/>
      <sheetName val="Rekap_Biaya"/>
      <sheetName val="base_price"/>
      <sheetName val="Price-analysis_2"/>
      <sheetName val="BOQ_(2)"/>
      <sheetName val="Lead_Schedule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HSU_2016"/>
      <sheetName val="RAB_31"/>
      <sheetName val="An_Biaya"/>
      <sheetName val="Upah_Bahan"/>
      <sheetName val="C_1"/>
      <sheetName val="C_10"/>
      <sheetName val="C_11"/>
      <sheetName val="C_12"/>
      <sheetName val="C_13"/>
      <sheetName val="C_14"/>
      <sheetName val="C_15"/>
      <sheetName val="C_16"/>
      <sheetName val="C_17"/>
      <sheetName val="C_19"/>
      <sheetName val="C_20"/>
      <sheetName val="C_21"/>
      <sheetName val="C_22"/>
      <sheetName val="C_23"/>
      <sheetName val="C_24"/>
      <sheetName val="C_25"/>
      <sheetName val="C_6"/>
      <sheetName val="C_7"/>
      <sheetName val="C_8"/>
      <sheetName val="C_9"/>
      <sheetName val="Data_Masukan"/>
      <sheetName val="Fisik_2012"/>
      <sheetName val="Pek__Persiapan"/>
      <sheetName val="Rekap_Anl_K"/>
      <sheetName val="Rekap_Anl_SNI"/>
      <sheetName val="Alat_Berat"/>
      <sheetName val="Sec_I_ML1"/>
      <sheetName val="Exch_rate"/>
      <sheetName val="Parts_Business_Data"/>
      <sheetName val="VO_Strategie"/>
      <sheetName val="Place_3_;_4"/>
      <sheetName val="Sat_Bah_&amp;_Up"/>
      <sheetName val="Mutasi_Final"/>
      <sheetName val="Submission_Form"/>
      <sheetName val="Sales_Parameter"/>
      <sheetName val="Financial_Covenant"/>
      <sheetName val="std_wt_1"/>
      <sheetName val="Stay_Cable_PDMR2"/>
      <sheetName val="Fill_this_out_first___1"/>
      <sheetName val="Sumber_Daya"/>
      <sheetName val="Spec_ME"/>
      <sheetName val="REF_ONLY"/>
      <sheetName val="Public_Area"/>
      <sheetName val="2_2_띠장의_설계"/>
      <sheetName val="UPH_BHN"/>
      <sheetName val="Item_Baru1"/>
      <sheetName val="An_H_Sat_Pek_Ut"/>
      <sheetName val="U__div_2"/>
      <sheetName val="rate_Bahan"/>
      <sheetName val="Input_Data"/>
      <sheetName val="DATA_WP"/>
      <sheetName val="Harga_material_1"/>
      <sheetName val="BoQ_ME"/>
      <sheetName val="KAS_$"/>
      <sheetName val="1195_B1"/>
      <sheetName val="Notes_to_BS"/>
      <sheetName val="Sat__Pek_"/>
      <sheetName val="LOKASI_RIG_Litbang"/>
      <sheetName val="Badng_Kontrak"/>
      <sheetName val="Alat_(print)1"/>
      <sheetName val="F1_4"/>
      <sheetName val="Kolom_UT"/>
      <sheetName val="REKAP_ELEKTRIKAL"/>
      <sheetName val="Galian_batu1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SAT_UPAH_RAPI"/>
      <sheetName val="RAB_Komposit"/>
      <sheetName val="Str_BT"/>
      <sheetName val="Det_Str_BT"/>
      <sheetName val="Satuan_Dasar"/>
      <sheetName val="I_Persiapan"/>
      <sheetName val="VOL_MGGA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ftar_harsat1"/>
      <sheetName val="typ_10_251"/>
      <sheetName val="I__Prelim1"/>
      <sheetName val="daily_(12)1"/>
      <sheetName val="iTEM_hARSAT1"/>
      <sheetName val="main_summary1"/>
      <sheetName val="Pek_Luar1"/>
      <sheetName val="5_1-5_4(1)-5_4(2)1"/>
      <sheetName val="Fill_this_out_first___2"/>
      <sheetName val="DETAIL_LT11-131"/>
      <sheetName val="REKAP_TOTAL_(1)"/>
      <sheetName val="Harga_ME_1"/>
      <sheetName val="Fire_Fighting"/>
      <sheetName val="bill_3_91"/>
      <sheetName val="PLB-Basement_2_8_2-R11"/>
      <sheetName val="Analisa___Upah"/>
      <sheetName val="Analisa_Harga"/>
      <sheetName val="hst__LAMP_1__2_"/>
      <sheetName val="DIV_81"/>
      <sheetName val="DIV_91"/>
      <sheetName val="3_a_LBK"/>
      <sheetName val="Cover_Daf-21"/>
      <sheetName val="Kode_Bahan1"/>
      <sheetName val="STR__A_"/>
      <sheetName val="Analisa_ARS"/>
      <sheetName val="HARGA_ALAT"/>
      <sheetName val="Non_JO"/>
      <sheetName val="PEKAN_23"/>
      <sheetName val="Renc_&amp;_real_Non_KSO"/>
      <sheetName val="III_FAu"/>
      <sheetName val="~X3"/>
      <sheetName val="!"/>
      <sheetName val="III_FA_u"/>
      <sheetName val="_~X3_________HV3_`²_~X3_~V3___"/>
      <sheetName val="!__"/>
      <sheetName val="_~X3_________HV3_�`�_~X3_~V3___"/>
      <sheetName val="Junior_PTI"/>
      <sheetName val="3_`²_~X3_~V3___________"/>
      <sheetName val="R2&lt;"/>
      <sheetName val="_E"/>
      <sheetName val="_R2&lt;_________0&lt;_;be_R2&lt;_"/>
      <sheetName val="Bill_No_1"/>
      <sheetName val="3_`__~X3~V3_x0000"/>
      <sheetName val="3__`__~X3_~V3___________"/>
      <sheetName val="_~X3_________HV3__`__~X3_~V3___"/>
      <sheetName val="Unit_ahu-fcu"/>
      <sheetName val="instalasi_penerangan"/>
      <sheetName val="kabel_tray&amp;ladder"/>
      <sheetName val="Str_Green_lake"/>
      <sheetName val="Rincian_"/>
      <sheetName val="3_`²_~X3_~V3__________x005f_x0001___"/>
      <sheetName val="3__`__~X3_~V3__________x005f_x0001___"/>
      <sheetName val="~X3HV3`²/~X3~V3_"/>
      <sheetName val="~X3HV3�`�/~X3~V3_"/>
      <sheetName val="III_FA?u"/>
      <sheetName val="?~X3?????????HV3?`²/~X3?~V3?_?"/>
      <sheetName val="!??"/>
      <sheetName val="?~X3?????????HV3?�`�/~X3?~V3?_?"/>
      <sheetName val="3`²/~X3~V3__tÏ 0!"/>
      <sheetName val="3?`²/~X3?~V3?_???_??????tÏ 0!"/>
      <sheetName val="R2&lt;0&lt;;be/R2&lt;R0&lt;_"/>
      <sheetName val="3_`²_~X3_~V3____________tÏ 0!"/>
      <sheetName val="_R2&lt;_________0&lt;_;be_R2&lt;_R0&lt;___"/>
      <sheetName val="~X3HV3?`?/~X3~V3_"/>
      <sheetName val="3?`?/~X3~V3__t??0!"/>
      <sheetName val="3??`?/~X3?~V3?_???_??????t??0!"/>
      <sheetName val="?~X3?????????HV3??`?/~X3?~V3?_?"/>
      <sheetName val="?E"/>
      <sheetName val="?R2&lt;?????????0&lt;?;be/R2&lt;?R0&lt;?_?"/>
      <sheetName val="3__`__~X3_~V3____________t__0!"/>
      <sheetName val="_~X3_________HV3_?`?_~X3_~V3___"/>
      <sheetName val="BAHAN_STRUKTUR"/>
      <sheetName val="Analisa_"/>
      <sheetName val="lkalibrasi_BENENAIN"/>
      <sheetName val="TH_Vÿÿÿÿÿÿÿÿÿÿÿÿÿÿÿÿÿÿîîü3"/>
      <sheetName val="BQ_Elektrikal"/>
      <sheetName val="ARS_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PERALATAN_UTAMA_AC"/>
      <sheetName val="PERLATAN_UTAMA_PL"/>
      <sheetName val="PEMIPAAN_PL"/>
      <sheetName val="PANEL_TR"/>
      <sheetName val="STRUKTUR_ATAS"/>
      <sheetName val="&lt;;be/R2&lt;R0&lt;__/Z0!"/>
      <sheetName val="~X3HV3ˆ`²/~X3~V3_"/>
      <sheetName val="_~X3_________HV3_ˆ`²_~X3_~V3___"/>
      <sheetName val="?~X3?????????HV3?ˆ`²/~X3?~V3?_?"/>
      <sheetName val="BANGUNAN_PENUNJANG"/>
      <sheetName val="Pekerjaan_"/>
      <sheetName val="HA/´|`Ó0_Ó"/>
      <sheetName val="&lt;?;be/R2&lt;?R0&lt;?_???_??????/Z0!"/>
      <sheetName val="NP_(2)"/>
      <sheetName val="Daftar_Upah"/>
      <sheetName val="Sat_Bahan"/>
      <sheetName val="Sat_Alat"/>
      <sheetName val="Sat_Upah"/>
      <sheetName val="lamp_9"/>
      <sheetName val="Item_Kompensasi"/>
      <sheetName val="steel_data_sheet"/>
      <sheetName val="BQ_Gdg_7&amp;8"/>
      <sheetName val="BQ_Gdg_5&amp;6"/>
      <sheetName val="RAB_Pintu_Gerbang&amp;Ticket"/>
      <sheetName val="RAW_MATERIALS_"/>
      <sheetName val="COST-PERSON-J_O_"/>
      <sheetName val="Data_alat"/>
      <sheetName val="UP_MINOR"/>
      <sheetName val="LT_2"/>
      <sheetName val="LT_3"/>
      <sheetName val="LT_4"/>
      <sheetName val="LT_5"/>
      <sheetName val="LT_11"/>
      <sheetName val="LT_ATAP"/>
      <sheetName val="KBB_CIB_BANK"/>
      <sheetName val="scedule_"/>
      <sheetName val="3_`²_~X3_~V3__________x005f_x005f_x0"/>
      <sheetName val="3__`__~X3_~V3__________x005f_x005f_x0"/>
      <sheetName val="anal_(4)"/>
      <sheetName val="BoQ_(3)"/>
      <sheetName val="Bill_of_Quantity"/>
      <sheetName val="&lt;_;be_R2&lt;_R0&lt;_____________Z0!"/>
      <sheetName val="PE-F-42_Rev_01_Manpower"/>
      <sheetName val="În"/>
      <sheetName val="nf8d`Â/nfnd_"/>
      <sheetName val="3?`²/~X3?~V3?_???_???_x005f_x0001_??"/>
      <sheetName val="GRAFIK_BULAN"/>
      <sheetName val="harga_satuan_bahan"/>
      <sheetName val="ME-LT_2_utility_Dacen"/>
      <sheetName val="ME-Lt_3"/>
      <sheetName val="A3_"/>
      <sheetName val="pek__str"/>
      <sheetName val="Ans_Kom_Precast"/>
      <sheetName val="8LT_12"/>
      <sheetName val="Piutang_Bermslh_Sby"/>
      <sheetName val="piutang_konsolidasi_MEI"/>
      <sheetName val="CF_Rp-USD"/>
      <sheetName val="EÜJ"/>
      <sheetName val="CAB_2"/>
      <sheetName val="Analisa_Str"/>
      <sheetName val="3-DIV7_B"/>
      <sheetName val="F_ALARM"/>
      <sheetName val="daftar_upah,bahan,alat"/>
      <sheetName val="H_BAHAN"/>
      <sheetName val="GASATAGG_XLS"/>
      <sheetName val="HSUMUM_XLS"/>
      <sheetName val="HSDRAIN_XLS"/>
      <sheetName val="HSMISC_XLS"/>
      <sheetName val="Pac_-2"/>
      <sheetName val="RESUME_REALISASI"/>
      <sheetName val="8_2工内"/>
      <sheetName val="7_PEK-STRUKTUR"/>
      <sheetName val="DIV_1"/>
      <sheetName val="anal-drainase,tanah&amp;ps_batu"/>
      <sheetName val="Analisa_K"/>
      <sheetName val="Monthly_Budget_Summary"/>
      <sheetName val="tp_45x45_(6)"/>
      <sheetName val="D_HARGA"/>
      <sheetName val="RPP01_6"/>
      <sheetName val="D_BOARD"/>
      <sheetName val="Schedule_11a"/>
      <sheetName val="Septick_tank"/>
      <sheetName val="DATA_2"/>
      <sheetName val="BoQ_Total_lama"/>
      <sheetName val="est_proy"/>
      <sheetName val="UPAH_B_KAS__2_"/>
      <sheetName val="AHS_Sipil"/>
      <sheetName val="AHS_Eng"/>
      <sheetName val="RAB_(2)"/>
      <sheetName val="Bendung_Karet"/>
      <sheetName val="EÜ"/>
      <sheetName val="Rekap_254"/>
      <sheetName val="Resume_253"/>
      <sheetName val="Curva_S"/>
      <sheetName val="Resume_246"/>
      <sheetName val="Rekap_253"/>
      <sheetName val="Rekap_255"/>
      <sheetName val="Rekap_256"/>
      <sheetName val="Rekap_257"/>
      <sheetName val="Rekap_232"/>
      <sheetName val="Rekap_248"/>
      <sheetName val="Rekap_246"/>
      <sheetName val="Rekap_210"/>
      <sheetName val="Rekap_237"/>
      <sheetName val="Rekap_188"/>
      <sheetName val="Analisa_HSP"/>
      <sheetName val="Daftar_Upah,Bhn,&amp;_alat"/>
      <sheetName val="Budet_&amp;_Target"/>
      <sheetName val="Table_Array"/>
      <sheetName val="EXTERNAL__(revisi_1)"/>
      <sheetName val="Tambahan_anal"/>
      <sheetName val="umur_barang_jadi"/>
      <sheetName val="April_21"/>
      <sheetName val="input_data_umum"/>
      <sheetName val="HB_ARSITEKTUR"/>
      <sheetName val="HB_STRUKTUR"/>
      <sheetName val="HR_Detail"/>
      <sheetName val="Penyusutan_Kendaraan"/>
      <sheetName val="Sales_Rental"/>
      <sheetName val="ANAL_BOW"/>
      <sheetName val="Danamon_LK"/>
      <sheetName val="DATA_PROYEK"/>
      <sheetName val="PRY_01-3"/>
      <sheetName val="Agg_Halus_&amp;_Kasar"/>
      <sheetName val="Ealuasi_TP"/>
      <sheetName val="A_Upah_&amp;_Bhn_10_jmbt_"/>
      <sheetName val="Bahan_upah"/>
      <sheetName val="rab_me_(by_owner)_"/>
      <sheetName val="REKAP_BQ_"/>
      <sheetName val="Rekap_1"/>
      <sheetName val="DHS_AC"/>
      <sheetName val="Progres_Rasio_LR"/>
      <sheetName val="RAP_Change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Daftar_Alat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rekap_c"/>
      <sheetName val="ADD_2_(1)"/>
      <sheetName val="Memb_Schd"/>
      <sheetName val="rap_rinci"/>
      <sheetName val="Analisa_2"/>
      <sheetName val="a_h_ars_sum"/>
      <sheetName val="Man_Power_&amp;_Comp"/>
      <sheetName val="PU_2_Beton_Mekanik"/>
      <sheetName val="ANAL__AHSP_2016"/>
      <sheetName val="ANAL__AHSP_20162"/>
      <sheetName val="PEK__AHSP_2016"/>
      <sheetName val="PEK__AHSP_20162"/>
      <sheetName val="CIVIL_WORKS"/>
      <sheetName val="Analisa_(ok)"/>
      <sheetName val="1_B"/>
      <sheetName val="abk_1-15"/>
      <sheetName val="1_2"/>
      <sheetName val="1_1_Sei_Pakning_-_Sei_Selari"/>
      <sheetName val="Analisa__(2)"/>
      <sheetName val="MI(data base)"/>
      <sheetName val="RANKING PELAPORAN"/>
      <sheetName val="Waktu"/>
      <sheetName val="pvc"/>
      <sheetName val="ANALISA EL DAN ELC"/>
      <sheetName val=" R A B"/>
      <sheetName val="DAFTAR TBL _ FORM"/>
      <sheetName val="Form 4 _ 4_A"/>
      <sheetName val="tgp-02"/>
      <sheetName val="DAFTAR ISI"/>
      <sheetName val="UNIT 3"/>
      <sheetName val="Terms"/>
      <sheetName val="Prod. Rate.Calc"/>
      <sheetName val="CF-OILCalcul"/>
      <sheetName val="COA-17"/>
      <sheetName val="C-18"/>
      <sheetName val="부재치수입력"/>
      <sheetName val="사업부배부A"/>
      <sheetName val="PRGRM PRGRS"/>
      <sheetName val="Du_lieu"/>
      <sheetName val="ah sanitary"/>
      <sheetName val="Pengalaman Per"/>
      <sheetName val="Analisa Sipil"/>
      <sheetName val="Total Load List"/>
      <sheetName val="indirect"/>
      <sheetName val="Man Power"/>
      <sheetName val="APRON TAHAP I"/>
      <sheetName val="UPAH "/>
      <sheetName val="Daftar Harga Upah dan Bahan"/>
      <sheetName val="code"/>
      <sheetName val="표지"/>
      <sheetName val="Eng_Hrs"/>
      <sheetName val="DESBT"/>
      <sheetName val="A Perhitungan"/>
      <sheetName val="RAB-SPL2"/>
      <sheetName val="Srt-Pengantar"/>
      <sheetName val="Kode rekening Belanja"/>
      <sheetName val="COPA DETAIL"/>
      <sheetName val="MA"/>
      <sheetName val="AnSipil"/>
      <sheetName val="6. Analisa"/>
      <sheetName val="SDHU&amp;B"/>
      <sheetName val="carburant"/>
      <sheetName val="배수내역"/>
      <sheetName val="Currency"/>
      <sheetName val="RKK-01"/>
      <sheetName val="[Cash baru.xls]__X3__________42"/>
      <sheetName val="[Cash baru.xls]__X3__________43"/>
      <sheetName val="[Cash baru.xls]__X3__________44"/>
      <sheetName val="[Cash baru.xls]__X3__________45"/>
      <sheetName val="[Cash baru.xls]3______X3__V3_27"/>
      <sheetName val="[Cash baru.xls]3______X3__V3_28"/>
      <sheetName val="[Cash baru.xls]_R2___________12"/>
      <sheetName val="[Cash baru.xls]__X3__________46"/>
      <sheetName val="[Cash baru.xls]3______X3__V3_29"/>
      <sheetName val="[Cash baru.xls]3______X3__V3_30"/>
      <sheetName val="[Cash baru.xls]__X3__________47"/>
      <sheetName val="[Cash baru.xls]_R2___________13"/>
      <sheetName val="[Cash baru.xls]___be_R2__R0__12"/>
      <sheetName val="[Cash baru.xls]__X3__________48"/>
      <sheetName val="[Cash baru.xls]__X3__________49"/>
      <sheetName val="[Cash baru.xls]___be_R2__R0__13"/>
      <sheetName val="[Cash baru.xls]3_x005f_x0000_______12"/>
      <sheetName val="[Cash baru.xls]_nf__________8_7"/>
      <sheetName val="[Cash baru.xls]3______X3__V3_31"/>
      <sheetName val="[Cash baru.xls]3_x005f_x0000_______13"/>
      <sheetName val="[Cash baru.xls]_Cash_baru_xl_10"/>
      <sheetName val="[Cash baru.xls]_Cash_baru_xl_11"/>
      <sheetName val="石炭性状"/>
      <sheetName val="BID"/>
      <sheetName val="lh"/>
      <sheetName val="A+Supl."/>
      <sheetName val="7"/>
      <sheetName val="Gen"/>
      <sheetName val="SD Ektern"/>
      <sheetName val="BOQ Int"/>
      <sheetName val="Sheet8"/>
      <sheetName val="Source"/>
      <sheetName val="ANAL_2.1"/>
      <sheetName val="VOL_1"/>
      <sheetName val="LAMP_2.2"/>
      <sheetName val="610.05"/>
      <sheetName val="610.06"/>
      <sheetName val="610.07"/>
      <sheetName val="610.08"/>
      <sheetName val="analisa SNI"/>
      <sheetName val="meth hsl nego"/>
      <sheetName val="기준"/>
      <sheetName val="temu"/>
      <sheetName val="Rkp Progres"/>
      <sheetName val="5-Peralatan"/>
      <sheetName val="NP-10"/>
      <sheetName val="NP-6"/>
      <sheetName val="NP-7"/>
      <sheetName val="NP-8"/>
      <sheetName val="HSLAIN-LAIN"/>
      <sheetName val="Biodata LTM Group"/>
      <sheetName val="Ana PasBatu 7.4"/>
      <sheetName val="EXCAVATOR"/>
      <sheetName val="D6 ASBT"/>
      <sheetName val="DIV.7.7 sd 16"/>
      <sheetName val="Agg S"/>
      <sheetName val="Agg B"/>
      <sheetName val="Agg C"/>
      <sheetName val="DIV. 3"/>
      <sheetName val="Jembatan Sementara"/>
      <sheetName val="Analisa-Harga"/>
      <sheetName val="Supl.X"/>
      <sheetName val="2-BOQ"/>
      <sheetName val="1-Rekap"/>
      <sheetName val="hrg uph+bhn"/>
      <sheetName val="prog-mgu"/>
      <sheetName val="501_1"/>
      <sheetName val="PSB"/>
      <sheetName val="BIALANG"/>
      <sheetName val="cat"/>
      <sheetName val="Mark Up"/>
      <sheetName val="Quary1"/>
      <sheetName val="3?`²/~X3?~V3?.???.???_x0001_??"/>
      <sheetName val="인천성심병원"/>
      <sheetName val="LEMBAR3"/>
      <sheetName val="LEMBAR1"/>
      <sheetName val="LEMBAR2"/>
      <sheetName val="LEMBAR4"/>
      <sheetName val="LEMBAR5"/>
      <sheetName val="K-2007"/>
      <sheetName val="정부노임단가"/>
      <sheetName val="DSBDY"/>
      <sheetName val="단가조사"/>
      <sheetName val="FORM ANL"/>
      <sheetName val="DET 1"/>
      <sheetName val="DET 2"/>
      <sheetName val="INFO UMUM"/>
      <sheetName val="SIRTU"/>
      <sheetName val="Mingguan"/>
      <sheetName val="Galian u Bahu"/>
      <sheetName val="Devisi 3"/>
    </sheetNames>
    <sheetDataSet>
      <sheetData sheetId="0" refreshError="1">
        <row r="203">
          <cell r="K203">
            <v>2.2364148522847514E-4</v>
          </cell>
          <cell r="L203">
            <v>4.4728297045695028E-4</v>
          </cell>
          <cell r="M203">
            <v>6.7092445568542542E-4</v>
          </cell>
          <cell r="N203">
            <v>8.9456594091390056E-4</v>
          </cell>
          <cell r="O203">
            <v>1.1182074261423757E-3</v>
          </cell>
          <cell r="P203">
            <v>1.3418489113708508E-3</v>
          </cell>
          <cell r="Q203">
            <v>1.565490396599326E-3</v>
          </cell>
          <cell r="R203">
            <v>1.7891318818278011E-3</v>
          </cell>
          <cell r="S203">
            <v>3.8117807028597368E-3</v>
          </cell>
          <cell r="T203">
            <v>5.8344295238916726E-3</v>
          </cell>
          <cell r="U203">
            <v>7.9815879399451218E-3</v>
          </cell>
          <cell r="V203">
            <v>1.0128746355998572E-2</v>
          </cell>
          <cell r="W203">
            <v>1.3481258732998342E-2</v>
          </cell>
          <cell r="X203">
            <v>1.6833771109998112E-2</v>
          </cell>
          <cell r="Y203">
            <v>2.1256568975489519E-2</v>
          </cell>
          <cell r="Z203">
            <v>2.5679366840980926E-2</v>
          </cell>
          <cell r="AA203">
            <v>3.2024620897806132E-2</v>
          </cell>
          <cell r="AB203">
            <v>3.8369874954631338E-2</v>
          </cell>
          <cell r="AC203">
            <v>4.5137429992476233E-2</v>
          </cell>
          <cell r="AD203">
            <v>5.3130722151882227E-2</v>
          </cell>
          <cell r="AE203">
            <v>6.1320855047615683E-2</v>
          </cell>
          <cell r="AF203">
            <v>6.9510987943349131E-2</v>
          </cell>
          <cell r="AG203">
            <v>7.770112083908258E-2</v>
          </cell>
          <cell r="AH203">
            <v>8.6507905742958274E-2</v>
          </cell>
          <cell r="AI203">
            <v>9.5314690646833969E-2</v>
          </cell>
          <cell r="AJ203">
            <v>0.10033615526468995</v>
          </cell>
          <cell r="AK203">
            <v>0.10033615526468995</v>
          </cell>
          <cell r="AL203">
            <v>0.10577743115436071</v>
          </cell>
          <cell r="AM203">
            <v>0.11664852035593512</v>
          </cell>
          <cell r="AN203">
            <v>0.12751960955750952</v>
          </cell>
          <cell r="AO203">
            <v>0.13870574829738452</v>
          </cell>
          <cell r="AP203">
            <v>0.14989188703725953</v>
          </cell>
          <cell r="AQ203">
            <v>0.16416221810664053</v>
          </cell>
          <cell r="AR203">
            <v>0.1786575119139244</v>
          </cell>
          <cell r="AS203">
            <v>0.19383782033009578</v>
          </cell>
          <cell r="AT203">
            <v>0.20615885319136201</v>
          </cell>
          <cell r="AU203">
            <v>0.22007379154307902</v>
          </cell>
          <cell r="AV203">
            <v>0.23503567971969688</v>
          </cell>
          <cell r="AW203">
            <v>0.25035395567921981</v>
          </cell>
          <cell r="AX203">
            <v>0.26567223163874276</v>
          </cell>
          <cell r="AY203">
            <v>0.28082545434547318</v>
          </cell>
          <cell r="AZ203">
            <v>0.29778640521848149</v>
          </cell>
          <cell r="BA203">
            <v>0.31617119957805451</v>
          </cell>
          <cell r="BB203">
            <v>0.33455599393762753</v>
          </cell>
          <cell r="BC203">
            <v>0.35104160887031965</v>
          </cell>
          <cell r="BD203">
            <v>0.36968631220208142</v>
          </cell>
          <cell r="BE203">
            <v>0.3901843935070935</v>
          </cell>
          <cell r="BF203">
            <v>0.40931557867935298</v>
          </cell>
          <cell r="BG203">
            <v>0.43009279606977757</v>
          </cell>
          <cell r="BH203">
            <v>0.45359691100643362</v>
          </cell>
          <cell r="BI203">
            <v>0.47760398115111119</v>
          </cell>
          <cell r="BJ203">
            <v>0.50071061887978741</v>
          </cell>
          <cell r="BK203">
            <v>0.52108114795092797</v>
          </cell>
          <cell r="BL203">
            <v>0.53985948392345029</v>
          </cell>
          <cell r="BM203">
            <v>0.55762293523420092</v>
          </cell>
          <cell r="BN203">
            <v>0.57537808111805622</v>
          </cell>
          <cell r="BO203">
            <v>0.59210451575906986</v>
          </cell>
          <cell r="BP203">
            <v>0.60887427066113964</v>
          </cell>
          <cell r="BQ203">
            <v>0.62544456799175363</v>
          </cell>
          <cell r="BR203">
            <v>0.64096266651327749</v>
          </cell>
          <cell r="BS203">
            <v>0.65561378253289193</v>
          </cell>
          <cell r="BT203">
            <v>0.67130121554471811</v>
          </cell>
          <cell r="BU203">
            <v>0.68687353367164594</v>
          </cell>
          <cell r="BV203">
            <v>0.70408959231004498</v>
          </cell>
          <cell r="BW203">
            <v>0.72162328710786572</v>
          </cell>
          <cell r="BX203">
            <v>0.73915698190568646</v>
          </cell>
          <cell r="BY203">
            <v>0.75653564488162206</v>
          </cell>
          <cell r="BZ203">
            <v>0.7748901449453347</v>
          </cell>
          <cell r="CA203">
            <v>0.7921578591778673</v>
          </cell>
          <cell r="CB203">
            <v>0.80944550803293713</v>
          </cell>
          <cell r="CC203">
            <v>0.82629788618819167</v>
          </cell>
          <cell r="CD203">
            <v>0.83702159184795788</v>
          </cell>
          <cell r="CE203">
            <v>0.83702159184795788</v>
          </cell>
          <cell r="CF203">
            <v>0.84395621233764428</v>
          </cell>
          <cell r="CG203">
            <v>0.85510254718532419</v>
          </cell>
          <cell r="CH203">
            <v>0.86488558565995177</v>
          </cell>
          <cell r="CI203">
            <v>0.87489265611999656</v>
          </cell>
          <cell r="CJ203">
            <v>0.8854932220232612</v>
          </cell>
          <cell r="CK203">
            <v>0.89716215677547118</v>
          </cell>
          <cell r="CL203">
            <v>0.90809138727590588</v>
          </cell>
          <cell r="CM203">
            <v>0.91873021677730404</v>
          </cell>
          <cell r="CN203">
            <v>0.93087988729508764</v>
          </cell>
          <cell r="CO203">
            <v>0.94246880106764708</v>
          </cell>
          <cell r="CP203">
            <v>0.95692713440453048</v>
          </cell>
          <cell r="CQ203">
            <v>0.96903731041165231</v>
          </cell>
          <cell r="CR203">
            <v>0.97872830281164747</v>
          </cell>
          <cell r="CS203">
            <v>0.98791634000362116</v>
          </cell>
          <cell r="CT203">
            <v>0.99179993886830076</v>
          </cell>
          <cell r="CU203">
            <v>0.99400761712302332</v>
          </cell>
          <cell r="CV203">
            <v>0.99621529537774589</v>
          </cell>
          <cell r="CW203">
            <v>0.99810764768887283</v>
          </cell>
          <cell r="CX203">
            <v>0.99999999999999978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>
        <row r="203">
          <cell r="K203">
            <v>2.2364148522847514E-4</v>
          </cell>
        </row>
      </sheetData>
      <sheetData sheetId="450">
        <row r="203">
          <cell r="K203">
            <v>2.2364148522847514E-4</v>
          </cell>
        </row>
      </sheetData>
      <sheetData sheetId="451">
        <row r="203">
          <cell r="K203">
            <v>2.2364148522847514E-4</v>
          </cell>
        </row>
      </sheetData>
      <sheetData sheetId="452">
        <row r="203">
          <cell r="K203">
            <v>19660</v>
          </cell>
        </row>
      </sheetData>
      <sheetData sheetId="453">
        <row r="203">
          <cell r="K203">
            <v>2.2364148522847514E-4</v>
          </cell>
        </row>
      </sheetData>
      <sheetData sheetId="454">
        <row r="203">
          <cell r="K203">
            <v>2.2364148522847514E-4</v>
          </cell>
        </row>
      </sheetData>
      <sheetData sheetId="455">
        <row r="203">
          <cell r="K203">
            <v>19660</v>
          </cell>
        </row>
      </sheetData>
      <sheetData sheetId="456">
        <row r="203">
          <cell r="K203">
            <v>2.2364148522847514E-4</v>
          </cell>
        </row>
      </sheetData>
      <sheetData sheetId="457">
        <row r="203">
          <cell r="K203">
            <v>2.2364148522847514E-4</v>
          </cell>
        </row>
      </sheetData>
      <sheetData sheetId="458">
        <row r="203">
          <cell r="K203">
            <v>2.2364148522847514E-4</v>
          </cell>
        </row>
      </sheetData>
      <sheetData sheetId="459">
        <row r="203">
          <cell r="K203">
            <v>19660</v>
          </cell>
        </row>
      </sheetData>
      <sheetData sheetId="460">
        <row r="203">
          <cell r="K203">
            <v>2.2364148522847514E-4</v>
          </cell>
        </row>
      </sheetData>
      <sheetData sheetId="461">
        <row r="203">
          <cell r="K203">
            <v>2.2364148522847514E-4</v>
          </cell>
        </row>
      </sheetData>
      <sheetData sheetId="462">
        <row r="203">
          <cell r="K203">
            <v>2.2364148522847514E-4</v>
          </cell>
        </row>
      </sheetData>
      <sheetData sheetId="463">
        <row r="203">
          <cell r="K203">
            <v>2.2364148522847514E-4</v>
          </cell>
        </row>
      </sheetData>
      <sheetData sheetId="464">
        <row r="203">
          <cell r="K203">
            <v>2.2364148522847514E-4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>
        <row r="203">
          <cell r="K203">
            <v>2.2364148522847514E-4</v>
          </cell>
        </row>
      </sheetData>
      <sheetData sheetId="601">
        <row r="203">
          <cell r="K203">
            <v>2.2364148522847514E-4</v>
          </cell>
        </row>
      </sheetData>
      <sheetData sheetId="602">
        <row r="203">
          <cell r="K203">
            <v>2.2364148522847514E-4</v>
          </cell>
        </row>
      </sheetData>
      <sheetData sheetId="603">
        <row r="203">
          <cell r="K203">
            <v>2.2364148522847514E-4</v>
          </cell>
        </row>
      </sheetData>
      <sheetData sheetId="604">
        <row r="203">
          <cell r="K203">
            <v>2.2364148522847514E-4</v>
          </cell>
        </row>
      </sheetData>
      <sheetData sheetId="605">
        <row r="203">
          <cell r="K203">
            <v>2.2364148522847514E-4</v>
          </cell>
        </row>
      </sheetData>
      <sheetData sheetId="606">
        <row r="203">
          <cell r="K203">
            <v>2.2364148522847514E-4</v>
          </cell>
        </row>
      </sheetData>
      <sheetData sheetId="607">
        <row r="203">
          <cell r="K203">
            <v>2.2364148522847514E-4</v>
          </cell>
        </row>
      </sheetData>
      <sheetData sheetId="608">
        <row r="203">
          <cell r="K203">
            <v>2.2364148522847514E-4</v>
          </cell>
        </row>
      </sheetData>
      <sheetData sheetId="609">
        <row r="203">
          <cell r="K203">
            <v>2.2364148522847514E-4</v>
          </cell>
        </row>
      </sheetData>
      <sheetData sheetId="610">
        <row r="203">
          <cell r="K203">
            <v>2.2364148522847514E-4</v>
          </cell>
        </row>
      </sheetData>
      <sheetData sheetId="611">
        <row r="203">
          <cell r="K203">
            <v>2.2364148522847514E-4</v>
          </cell>
        </row>
      </sheetData>
      <sheetData sheetId="612" refreshError="1"/>
      <sheetData sheetId="613">
        <row r="203">
          <cell r="K203">
            <v>19660</v>
          </cell>
        </row>
      </sheetData>
      <sheetData sheetId="614">
        <row r="203">
          <cell r="K203">
            <v>2.2364148522847514E-4</v>
          </cell>
        </row>
      </sheetData>
      <sheetData sheetId="615">
        <row r="203">
          <cell r="K203">
            <v>19660</v>
          </cell>
        </row>
      </sheetData>
      <sheetData sheetId="616">
        <row r="203">
          <cell r="K203">
            <v>2.2364148522847514E-4</v>
          </cell>
        </row>
      </sheetData>
      <sheetData sheetId="617">
        <row r="203">
          <cell r="K203">
            <v>19660</v>
          </cell>
        </row>
      </sheetData>
      <sheetData sheetId="618">
        <row r="203">
          <cell r="K203">
            <v>2.2364148522847514E-4</v>
          </cell>
        </row>
      </sheetData>
      <sheetData sheetId="619">
        <row r="203">
          <cell r="K203">
            <v>19660</v>
          </cell>
        </row>
      </sheetData>
      <sheetData sheetId="620">
        <row r="203">
          <cell r="K203">
            <v>2.2364148522847514E-4</v>
          </cell>
        </row>
      </sheetData>
      <sheetData sheetId="621">
        <row r="203">
          <cell r="K203">
            <v>2.2364148522847514E-4</v>
          </cell>
        </row>
      </sheetData>
      <sheetData sheetId="622">
        <row r="203">
          <cell r="K203">
            <v>2.2364148522847514E-4</v>
          </cell>
        </row>
      </sheetData>
      <sheetData sheetId="623">
        <row r="203">
          <cell r="K203">
            <v>2.2364148522847514E-4</v>
          </cell>
        </row>
      </sheetData>
      <sheetData sheetId="624">
        <row r="203">
          <cell r="K203">
            <v>2.2364148522847514E-4</v>
          </cell>
        </row>
      </sheetData>
      <sheetData sheetId="625">
        <row r="203">
          <cell r="K203">
            <v>2.2364148522847514E-4</v>
          </cell>
        </row>
      </sheetData>
      <sheetData sheetId="626">
        <row r="203">
          <cell r="K203">
            <v>2.2364148522847514E-4</v>
          </cell>
        </row>
      </sheetData>
      <sheetData sheetId="627">
        <row r="203">
          <cell r="K203">
            <v>2.2364148522847514E-4</v>
          </cell>
        </row>
      </sheetData>
      <sheetData sheetId="628">
        <row r="203">
          <cell r="K203">
            <v>2.2364148522847514E-4</v>
          </cell>
        </row>
      </sheetData>
      <sheetData sheetId="629">
        <row r="203">
          <cell r="K203">
            <v>19660</v>
          </cell>
        </row>
      </sheetData>
      <sheetData sheetId="630">
        <row r="203">
          <cell r="K203">
            <v>2.2364148522847514E-4</v>
          </cell>
        </row>
      </sheetData>
      <sheetData sheetId="631">
        <row r="203">
          <cell r="K203">
            <v>2.2364148522847514E-4</v>
          </cell>
        </row>
      </sheetData>
      <sheetData sheetId="632">
        <row r="203">
          <cell r="K203">
            <v>19660</v>
          </cell>
        </row>
      </sheetData>
      <sheetData sheetId="633">
        <row r="203">
          <cell r="K203">
            <v>2.2364148522847514E-4</v>
          </cell>
        </row>
      </sheetData>
      <sheetData sheetId="634">
        <row r="203">
          <cell r="K203">
            <v>19660</v>
          </cell>
        </row>
      </sheetData>
      <sheetData sheetId="635">
        <row r="203">
          <cell r="K203">
            <v>2.2364148522847514E-4</v>
          </cell>
        </row>
      </sheetData>
      <sheetData sheetId="636">
        <row r="203">
          <cell r="K203">
            <v>19660</v>
          </cell>
        </row>
      </sheetData>
      <sheetData sheetId="637">
        <row r="203">
          <cell r="K203">
            <v>2.2364148522847514E-4</v>
          </cell>
        </row>
      </sheetData>
      <sheetData sheetId="638">
        <row r="203">
          <cell r="K203">
            <v>2.2364148522847514E-4</v>
          </cell>
        </row>
      </sheetData>
      <sheetData sheetId="639">
        <row r="203">
          <cell r="K203">
            <v>2.2364148522847514E-4</v>
          </cell>
        </row>
      </sheetData>
      <sheetData sheetId="640">
        <row r="203">
          <cell r="K203">
            <v>2.2364148522847514E-4</v>
          </cell>
        </row>
      </sheetData>
      <sheetData sheetId="641">
        <row r="203">
          <cell r="K203">
            <v>2.2364148522847514E-4</v>
          </cell>
        </row>
      </sheetData>
      <sheetData sheetId="642">
        <row r="203">
          <cell r="K203">
            <v>2.2364148522847514E-4</v>
          </cell>
        </row>
      </sheetData>
      <sheetData sheetId="643">
        <row r="203">
          <cell r="K203">
            <v>19660</v>
          </cell>
        </row>
      </sheetData>
      <sheetData sheetId="644">
        <row r="203">
          <cell r="K203">
            <v>2.2364148522847514E-4</v>
          </cell>
        </row>
      </sheetData>
      <sheetData sheetId="645">
        <row r="203">
          <cell r="K203">
            <v>2.2364148522847514E-4</v>
          </cell>
        </row>
      </sheetData>
      <sheetData sheetId="646">
        <row r="203">
          <cell r="K203">
            <v>2.2364148522847514E-4</v>
          </cell>
        </row>
      </sheetData>
      <sheetData sheetId="647">
        <row r="203">
          <cell r="K203">
            <v>2.2364148522847514E-4</v>
          </cell>
        </row>
      </sheetData>
      <sheetData sheetId="648">
        <row r="203">
          <cell r="K203">
            <v>2.2364148522847514E-4</v>
          </cell>
        </row>
      </sheetData>
      <sheetData sheetId="649">
        <row r="203">
          <cell r="K203">
            <v>2.2364148522847514E-4</v>
          </cell>
        </row>
      </sheetData>
      <sheetData sheetId="650">
        <row r="203">
          <cell r="K203">
            <v>2.2364148522847514E-4</v>
          </cell>
        </row>
      </sheetData>
      <sheetData sheetId="651">
        <row r="203">
          <cell r="K203">
            <v>2.2364148522847514E-4</v>
          </cell>
        </row>
      </sheetData>
      <sheetData sheetId="652">
        <row r="203">
          <cell r="K203">
            <v>2.2364148522847514E-4</v>
          </cell>
        </row>
      </sheetData>
      <sheetData sheetId="653">
        <row r="203">
          <cell r="K203">
            <v>2.2364148522847514E-4</v>
          </cell>
        </row>
      </sheetData>
      <sheetData sheetId="654">
        <row r="203">
          <cell r="K203">
            <v>2.2364148522847514E-4</v>
          </cell>
        </row>
      </sheetData>
      <sheetData sheetId="655">
        <row r="203">
          <cell r="K203">
            <v>2.2364148522847514E-4</v>
          </cell>
        </row>
      </sheetData>
      <sheetData sheetId="656">
        <row r="203">
          <cell r="K203">
            <v>2.2364148522847514E-4</v>
          </cell>
        </row>
      </sheetData>
      <sheetData sheetId="657">
        <row r="203">
          <cell r="K203">
            <v>2.2364148522847514E-4</v>
          </cell>
        </row>
      </sheetData>
      <sheetData sheetId="658">
        <row r="203">
          <cell r="K203">
            <v>19660</v>
          </cell>
        </row>
      </sheetData>
      <sheetData sheetId="659">
        <row r="203">
          <cell r="K203">
            <v>19660</v>
          </cell>
        </row>
      </sheetData>
      <sheetData sheetId="660">
        <row r="203">
          <cell r="K203">
            <v>2.2364148522847514E-4</v>
          </cell>
        </row>
      </sheetData>
      <sheetData sheetId="661">
        <row r="203">
          <cell r="K203">
            <v>2.2364148522847514E-4</v>
          </cell>
        </row>
      </sheetData>
      <sheetData sheetId="662">
        <row r="203">
          <cell r="K203">
            <v>2.2364148522847514E-4</v>
          </cell>
        </row>
      </sheetData>
      <sheetData sheetId="663">
        <row r="203">
          <cell r="K203">
            <v>2.2364148522847514E-4</v>
          </cell>
        </row>
      </sheetData>
      <sheetData sheetId="664">
        <row r="203">
          <cell r="K203">
            <v>2.2364148522847514E-4</v>
          </cell>
        </row>
      </sheetData>
      <sheetData sheetId="665">
        <row r="203">
          <cell r="K203">
            <v>2.2364148522847514E-4</v>
          </cell>
        </row>
      </sheetData>
      <sheetData sheetId="666">
        <row r="203">
          <cell r="K203">
            <v>19660</v>
          </cell>
        </row>
      </sheetData>
      <sheetData sheetId="667">
        <row r="203">
          <cell r="K203">
            <v>2.2364148522847514E-4</v>
          </cell>
        </row>
      </sheetData>
      <sheetData sheetId="668">
        <row r="203">
          <cell r="K203">
            <v>19660</v>
          </cell>
        </row>
      </sheetData>
      <sheetData sheetId="669">
        <row r="203">
          <cell r="K203">
            <v>2.2364148522847514E-4</v>
          </cell>
        </row>
      </sheetData>
      <sheetData sheetId="670">
        <row r="203">
          <cell r="K203">
            <v>19660</v>
          </cell>
        </row>
      </sheetData>
      <sheetData sheetId="671">
        <row r="203">
          <cell r="K203">
            <v>2.2364148522847514E-4</v>
          </cell>
        </row>
      </sheetData>
      <sheetData sheetId="672">
        <row r="203">
          <cell r="K203">
            <v>2.2364148522847514E-4</v>
          </cell>
        </row>
      </sheetData>
      <sheetData sheetId="673">
        <row r="203">
          <cell r="K203">
            <v>2.2364148522847514E-4</v>
          </cell>
        </row>
      </sheetData>
      <sheetData sheetId="674">
        <row r="203">
          <cell r="K203">
            <v>2.2364148522847514E-4</v>
          </cell>
        </row>
      </sheetData>
      <sheetData sheetId="675">
        <row r="203">
          <cell r="K203">
            <v>2.2364148522847514E-4</v>
          </cell>
        </row>
      </sheetData>
      <sheetData sheetId="676">
        <row r="203">
          <cell r="K203">
            <v>2.2364148522847514E-4</v>
          </cell>
        </row>
      </sheetData>
      <sheetData sheetId="677">
        <row r="203">
          <cell r="K203">
            <v>2.2364148522847514E-4</v>
          </cell>
        </row>
      </sheetData>
      <sheetData sheetId="678">
        <row r="203">
          <cell r="K203">
            <v>19660</v>
          </cell>
        </row>
      </sheetData>
      <sheetData sheetId="679">
        <row r="203">
          <cell r="K203">
            <v>2.2364148522847514E-4</v>
          </cell>
        </row>
      </sheetData>
      <sheetData sheetId="680">
        <row r="203">
          <cell r="K203">
            <v>19660</v>
          </cell>
        </row>
      </sheetData>
      <sheetData sheetId="681">
        <row r="203">
          <cell r="K203">
            <v>2.2364148522847514E-4</v>
          </cell>
        </row>
      </sheetData>
      <sheetData sheetId="682">
        <row r="203">
          <cell r="K203">
            <v>19660</v>
          </cell>
        </row>
      </sheetData>
      <sheetData sheetId="683">
        <row r="203">
          <cell r="K203">
            <v>2.2364148522847514E-4</v>
          </cell>
        </row>
      </sheetData>
      <sheetData sheetId="684">
        <row r="203">
          <cell r="K203">
            <v>2.2364148522847514E-4</v>
          </cell>
        </row>
      </sheetData>
      <sheetData sheetId="685">
        <row r="203">
          <cell r="K203">
            <v>2.2364148522847514E-4</v>
          </cell>
        </row>
      </sheetData>
      <sheetData sheetId="686">
        <row r="203">
          <cell r="K203">
            <v>2.2364148522847514E-4</v>
          </cell>
        </row>
      </sheetData>
      <sheetData sheetId="687">
        <row r="203">
          <cell r="K203">
            <v>2.2364148522847514E-4</v>
          </cell>
        </row>
      </sheetData>
      <sheetData sheetId="688">
        <row r="203">
          <cell r="K203">
            <v>2.2364148522847514E-4</v>
          </cell>
        </row>
      </sheetData>
      <sheetData sheetId="689">
        <row r="203">
          <cell r="K203">
            <v>2.2364148522847514E-4</v>
          </cell>
        </row>
      </sheetData>
      <sheetData sheetId="690">
        <row r="203">
          <cell r="K203">
            <v>2.2364148522847514E-4</v>
          </cell>
        </row>
      </sheetData>
      <sheetData sheetId="691">
        <row r="203">
          <cell r="K203">
            <v>2.2364148522847514E-4</v>
          </cell>
        </row>
      </sheetData>
      <sheetData sheetId="692">
        <row r="203">
          <cell r="K203">
            <v>19660</v>
          </cell>
        </row>
      </sheetData>
      <sheetData sheetId="693">
        <row r="203">
          <cell r="K203">
            <v>2.2364148522847514E-4</v>
          </cell>
        </row>
      </sheetData>
      <sheetData sheetId="694">
        <row r="203">
          <cell r="K203">
            <v>19660</v>
          </cell>
        </row>
      </sheetData>
      <sheetData sheetId="695">
        <row r="203">
          <cell r="K203">
            <v>2.2364148522847514E-4</v>
          </cell>
        </row>
      </sheetData>
      <sheetData sheetId="696">
        <row r="203">
          <cell r="K203">
            <v>19660</v>
          </cell>
        </row>
      </sheetData>
      <sheetData sheetId="697">
        <row r="203">
          <cell r="K203">
            <v>19660</v>
          </cell>
        </row>
      </sheetData>
      <sheetData sheetId="698">
        <row r="203">
          <cell r="K203">
            <v>2.2364148522847514E-4</v>
          </cell>
        </row>
      </sheetData>
      <sheetData sheetId="699">
        <row r="203">
          <cell r="K203">
            <v>19660</v>
          </cell>
        </row>
      </sheetData>
      <sheetData sheetId="700">
        <row r="203">
          <cell r="K203">
            <v>2.2364148522847514E-4</v>
          </cell>
        </row>
      </sheetData>
      <sheetData sheetId="701">
        <row r="203">
          <cell r="K203">
            <v>19660</v>
          </cell>
        </row>
      </sheetData>
      <sheetData sheetId="702">
        <row r="203">
          <cell r="K203">
            <v>2.2364148522847514E-4</v>
          </cell>
        </row>
      </sheetData>
      <sheetData sheetId="703">
        <row r="203">
          <cell r="K203">
            <v>19660</v>
          </cell>
        </row>
      </sheetData>
      <sheetData sheetId="704">
        <row r="203">
          <cell r="K203">
            <v>2.2364148522847514E-4</v>
          </cell>
        </row>
      </sheetData>
      <sheetData sheetId="705">
        <row r="203">
          <cell r="K203">
            <v>2.2364148522847514E-4</v>
          </cell>
        </row>
      </sheetData>
      <sheetData sheetId="706">
        <row r="203">
          <cell r="K203">
            <v>19660</v>
          </cell>
        </row>
      </sheetData>
      <sheetData sheetId="707">
        <row r="203">
          <cell r="K203">
            <v>2.2364148522847514E-4</v>
          </cell>
        </row>
      </sheetData>
      <sheetData sheetId="708">
        <row r="203">
          <cell r="K203">
            <v>19660</v>
          </cell>
        </row>
      </sheetData>
      <sheetData sheetId="709">
        <row r="203">
          <cell r="K203">
            <v>2.2364148522847514E-4</v>
          </cell>
        </row>
      </sheetData>
      <sheetData sheetId="710">
        <row r="203">
          <cell r="K203">
            <v>2.2364148522847514E-4</v>
          </cell>
        </row>
      </sheetData>
      <sheetData sheetId="711">
        <row r="203">
          <cell r="K203">
            <v>2.2364148522847514E-4</v>
          </cell>
        </row>
      </sheetData>
      <sheetData sheetId="712">
        <row r="203">
          <cell r="K203">
            <v>2.2364148522847514E-4</v>
          </cell>
        </row>
      </sheetData>
      <sheetData sheetId="713">
        <row r="203">
          <cell r="K203">
            <v>2.2364148522847514E-4</v>
          </cell>
        </row>
      </sheetData>
      <sheetData sheetId="714">
        <row r="203">
          <cell r="K203">
            <v>2.2364148522847514E-4</v>
          </cell>
        </row>
      </sheetData>
      <sheetData sheetId="715">
        <row r="203">
          <cell r="K203">
            <v>2.2364148522847514E-4</v>
          </cell>
        </row>
      </sheetData>
      <sheetData sheetId="716">
        <row r="203">
          <cell r="K203">
            <v>19660</v>
          </cell>
        </row>
      </sheetData>
      <sheetData sheetId="717">
        <row r="203">
          <cell r="K203">
            <v>19660</v>
          </cell>
        </row>
      </sheetData>
      <sheetData sheetId="718">
        <row r="203">
          <cell r="K203">
            <v>2.2364148522847514E-4</v>
          </cell>
        </row>
      </sheetData>
      <sheetData sheetId="719">
        <row r="203">
          <cell r="K203">
            <v>2.2364148522847514E-4</v>
          </cell>
        </row>
      </sheetData>
      <sheetData sheetId="720">
        <row r="203">
          <cell r="K203">
            <v>2.2364148522847514E-4</v>
          </cell>
        </row>
      </sheetData>
      <sheetData sheetId="721">
        <row r="203">
          <cell r="K203">
            <v>2.2364148522847514E-4</v>
          </cell>
        </row>
      </sheetData>
      <sheetData sheetId="722">
        <row r="203">
          <cell r="K203">
            <v>2.2364148522847514E-4</v>
          </cell>
        </row>
      </sheetData>
      <sheetData sheetId="723">
        <row r="203">
          <cell r="K203">
            <v>2.2364148522847514E-4</v>
          </cell>
        </row>
      </sheetData>
      <sheetData sheetId="724">
        <row r="203">
          <cell r="K203">
            <v>2.2364148522847514E-4</v>
          </cell>
        </row>
      </sheetData>
      <sheetData sheetId="725"/>
      <sheetData sheetId="726"/>
      <sheetData sheetId="727"/>
      <sheetData sheetId="728">
        <row r="203">
          <cell r="K203">
            <v>2.2364148522847514E-4</v>
          </cell>
        </row>
      </sheetData>
      <sheetData sheetId="729">
        <row r="203">
          <cell r="K203">
            <v>2.2364148522847514E-4</v>
          </cell>
        </row>
      </sheetData>
      <sheetData sheetId="730">
        <row r="203">
          <cell r="K203">
            <v>2.2364148522847514E-4</v>
          </cell>
        </row>
      </sheetData>
      <sheetData sheetId="731"/>
      <sheetData sheetId="732">
        <row r="203">
          <cell r="K203">
            <v>2.2364148522847514E-4</v>
          </cell>
        </row>
      </sheetData>
      <sheetData sheetId="733"/>
      <sheetData sheetId="734"/>
      <sheetData sheetId="735"/>
      <sheetData sheetId="736">
        <row r="203">
          <cell r="K203">
            <v>2.2364148522847514E-4</v>
          </cell>
        </row>
      </sheetData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203">
          <cell r="K203">
            <v>2.2364148522847514E-4</v>
          </cell>
        </row>
      </sheetData>
      <sheetData sheetId="890">
        <row r="203">
          <cell r="K203">
            <v>2.2364148522847514E-4</v>
          </cell>
        </row>
      </sheetData>
      <sheetData sheetId="891">
        <row r="203">
          <cell r="K203">
            <v>2.2364148522847514E-4</v>
          </cell>
        </row>
      </sheetData>
      <sheetData sheetId="892">
        <row r="203">
          <cell r="K203">
            <v>2.2364148522847514E-4</v>
          </cell>
        </row>
      </sheetData>
      <sheetData sheetId="893">
        <row r="203">
          <cell r="K203">
            <v>2.2364148522847514E-4</v>
          </cell>
        </row>
      </sheetData>
      <sheetData sheetId="894">
        <row r="203">
          <cell r="K203">
            <v>2.2364148522847514E-4</v>
          </cell>
        </row>
      </sheetData>
      <sheetData sheetId="895">
        <row r="203">
          <cell r="K203">
            <v>2.2364148522847514E-4</v>
          </cell>
        </row>
      </sheetData>
      <sheetData sheetId="896">
        <row r="203">
          <cell r="K203">
            <v>2.2364148522847514E-4</v>
          </cell>
        </row>
      </sheetData>
      <sheetData sheetId="897">
        <row r="203">
          <cell r="K203">
            <v>2.2364148522847514E-4</v>
          </cell>
        </row>
      </sheetData>
      <sheetData sheetId="898">
        <row r="203">
          <cell r="K203">
            <v>2.2364148522847514E-4</v>
          </cell>
        </row>
      </sheetData>
      <sheetData sheetId="899">
        <row r="203">
          <cell r="K203">
            <v>2.2364148522847514E-4</v>
          </cell>
        </row>
      </sheetData>
      <sheetData sheetId="900">
        <row r="203">
          <cell r="K203">
            <v>2.2364148522847514E-4</v>
          </cell>
        </row>
      </sheetData>
      <sheetData sheetId="901">
        <row r="203">
          <cell r="K203">
            <v>2.2364148522847514E-4</v>
          </cell>
        </row>
      </sheetData>
      <sheetData sheetId="902">
        <row r="203">
          <cell r="K203">
            <v>2.2364148522847514E-4</v>
          </cell>
        </row>
      </sheetData>
      <sheetData sheetId="903">
        <row r="203">
          <cell r="K203">
            <v>2.2364148522847514E-4</v>
          </cell>
        </row>
      </sheetData>
      <sheetData sheetId="904">
        <row r="203">
          <cell r="K203">
            <v>2.2364148522847514E-4</v>
          </cell>
        </row>
      </sheetData>
      <sheetData sheetId="905">
        <row r="203">
          <cell r="K203">
            <v>2.2364148522847514E-4</v>
          </cell>
        </row>
      </sheetData>
      <sheetData sheetId="906">
        <row r="203">
          <cell r="K203">
            <v>2.2364148522847514E-4</v>
          </cell>
        </row>
      </sheetData>
      <sheetData sheetId="907">
        <row r="203">
          <cell r="K203">
            <v>2.2364148522847514E-4</v>
          </cell>
        </row>
      </sheetData>
      <sheetData sheetId="908">
        <row r="203">
          <cell r="K203">
            <v>2.2364148522847514E-4</v>
          </cell>
        </row>
      </sheetData>
      <sheetData sheetId="909">
        <row r="203">
          <cell r="K203">
            <v>2.2364148522847514E-4</v>
          </cell>
        </row>
      </sheetData>
      <sheetData sheetId="910">
        <row r="203">
          <cell r="K203">
            <v>2.2364148522847514E-4</v>
          </cell>
        </row>
      </sheetData>
      <sheetData sheetId="911">
        <row r="203">
          <cell r="K203">
            <v>2.2364148522847514E-4</v>
          </cell>
        </row>
      </sheetData>
      <sheetData sheetId="912">
        <row r="203">
          <cell r="K203">
            <v>2.2364148522847514E-4</v>
          </cell>
        </row>
      </sheetData>
      <sheetData sheetId="913">
        <row r="203">
          <cell r="K203">
            <v>2.2364148522847514E-4</v>
          </cell>
        </row>
      </sheetData>
      <sheetData sheetId="914">
        <row r="203">
          <cell r="K203">
            <v>2.2364148522847514E-4</v>
          </cell>
        </row>
      </sheetData>
      <sheetData sheetId="915">
        <row r="203">
          <cell r="K203">
            <v>2.2364148522847514E-4</v>
          </cell>
        </row>
      </sheetData>
      <sheetData sheetId="916">
        <row r="203">
          <cell r="K203">
            <v>2.2364148522847514E-4</v>
          </cell>
        </row>
      </sheetData>
      <sheetData sheetId="917">
        <row r="203">
          <cell r="K203">
            <v>2.2364148522847514E-4</v>
          </cell>
        </row>
      </sheetData>
      <sheetData sheetId="918">
        <row r="203">
          <cell r="K203">
            <v>2.2364148522847514E-4</v>
          </cell>
        </row>
      </sheetData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>
        <row r="203">
          <cell r="K203">
            <v>2.2364148522847514E-4</v>
          </cell>
        </row>
      </sheetData>
      <sheetData sheetId="987">
        <row r="203">
          <cell r="K203">
            <v>2.2364148522847514E-4</v>
          </cell>
        </row>
      </sheetData>
      <sheetData sheetId="988">
        <row r="203">
          <cell r="K203">
            <v>2.2364148522847514E-4</v>
          </cell>
        </row>
      </sheetData>
      <sheetData sheetId="989">
        <row r="203">
          <cell r="K203">
            <v>2.2364148522847514E-4</v>
          </cell>
        </row>
      </sheetData>
      <sheetData sheetId="990">
        <row r="203">
          <cell r="K203">
            <v>2.2364148522847514E-4</v>
          </cell>
        </row>
      </sheetData>
      <sheetData sheetId="991">
        <row r="203">
          <cell r="K203">
            <v>2.2364148522847514E-4</v>
          </cell>
        </row>
      </sheetData>
      <sheetData sheetId="992">
        <row r="203">
          <cell r="K203">
            <v>2.2364148522847514E-4</v>
          </cell>
        </row>
      </sheetData>
      <sheetData sheetId="993">
        <row r="203">
          <cell r="K203">
            <v>2.2364148522847514E-4</v>
          </cell>
        </row>
      </sheetData>
      <sheetData sheetId="994">
        <row r="203">
          <cell r="K203">
            <v>2.2364148522847514E-4</v>
          </cell>
        </row>
      </sheetData>
      <sheetData sheetId="995">
        <row r="203">
          <cell r="K203">
            <v>2.2364148522847514E-4</v>
          </cell>
        </row>
      </sheetData>
      <sheetData sheetId="996">
        <row r="203">
          <cell r="K203">
            <v>2.2364148522847514E-4</v>
          </cell>
        </row>
      </sheetData>
      <sheetData sheetId="997">
        <row r="203">
          <cell r="K203">
            <v>2.2364148522847514E-4</v>
          </cell>
        </row>
      </sheetData>
      <sheetData sheetId="998">
        <row r="203">
          <cell r="K203">
            <v>2.2364148522847514E-4</v>
          </cell>
        </row>
      </sheetData>
      <sheetData sheetId="999" refreshError="1"/>
      <sheetData sheetId="1000" refreshError="1"/>
      <sheetData sheetId="1001">
        <row r="203">
          <cell r="K203">
            <v>2.2364148522847514E-4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>
        <row r="203">
          <cell r="K203">
            <v>2.2364148522847514E-4</v>
          </cell>
        </row>
      </sheetData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>
        <row r="203">
          <cell r="K203">
            <v>2.2364148522847514E-4</v>
          </cell>
        </row>
      </sheetData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>
        <row r="203">
          <cell r="K203">
            <v>2.2364148522847514E-4</v>
          </cell>
        </row>
      </sheetData>
      <sheetData sheetId="1150">
        <row r="203">
          <cell r="K203">
            <v>2.2364148522847514E-4</v>
          </cell>
        </row>
      </sheetData>
      <sheetData sheetId="1151" refreshError="1"/>
      <sheetData sheetId="1152">
        <row r="203">
          <cell r="K203">
            <v>2.2364148522847514E-4</v>
          </cell>
        </row>
      </sheetData>
      <sheetData sheetId="1153" refreshError="1"/>
      <sheetData sheetId="1154">
        <row r="203">
          <cell r="K203">
            <v>2.2364148522847514E-4</v>
          </cell>
        </row>
      </sheetData>
      <sheetData sheetId="1155">
        <row r="203">
          <cell r="K203">
            <v>2.2364148522847514E-4</v>
          </cell>
        </row>
      </sheetData>
      <sheetData sheetId="1156">
        <row r="203">
          <cell r="K203">
            <v>2.2364148522847514E-4</v>
          </cell>
        </row>
      </sheetData>
      <sheetData sheetId="1157" refreshError="1"/>
      <sheetData sheetId="1158">
        <row r="203">
          <cell r="K203">
            <v>2.2364148522847514E-4</v>
          </cell>
        </row>
      </sheetData>
      <sheetData sheetId="1159">
        <row r="203">
          <cell r="K203">
            <v>2.2364148522847514E-4</v>
          </cell>
        </row>
      </sheetData>
      <sheetData sheetId="1160">
        <row r="203">
          <cell r="K203">
            <v>2.2364148522847514E-4</v>
          </cell>
        </row>
      </sheetData>
      <sheetData sheetId="1161">
        <row r="203">
          <cell r="K203">
            <v>2.2364148522847514E-4</v>
          </cell>
        </row>
      </sheetData>
      <sheetData sheetId="1162">
        <row r="203">
          <cell r="K203">
            <v>2.2364148522847514E-4</v>
          </cell>
        </row>
      </sheetData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>
        <row r="203">
          <cell r="K203">
            <v>2.2364148522847514E-4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203">
          <cell r="K203">
            <v>2.2364148522847514E-4</v>
          </cell>
        </row>
      </sheetData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203">
          <cell r="K203">
            <v>2.2364148522847514E-4</v>
          </cell>
        </row>
      </sheetData>
      <sheetData sheetId="1475">
        <row r="203">
          <cell r="K203">
            <v>2.2364148522847514E-4</v>
          </cell>
        </row>
      </sheetData>
      <sheetData sheetId="1476">
        <row r="203">
          <cell r="K203">
            <v>2.2364148522847514E-4</v>
          </cell>
        </row>
      </sheetData>
      <sheetData sheetId="1477">
        <row r="203">
          <cell r="K203">
            <v>2.2364148522847514E-4</v>
          </cell>
        </row>
      </sheetData>
      <sheetData sheetId="1478">
        <row r="203">
          <cell r="K203">
            <v>2.2364148522847514E-4</v>
          </cell>
        </row>
      </sheetData>
      <sheetData sheetId="1479">
        <row r="203">
          <cell r="K203">
            <v>2.2364148522847514E-4</v>
          </cell>
        </row>
      </sheetData>
      <sheetData sheetId="1480">
        <row r="203">
          <cell r="K203">
            <v>2.2364148522847514E-4</v>
          </cell>
        </row>
      </sheetData>
      <sheetData sheetId="1481">
        <row r="203">
          <cell r="K203">
            <v>2.2364148522847514E-4</v>
          </cell>
        </row>
      </sheetData>
      <sheetData sheetId="1482">
        <row r="203">
          <cell r="K203">
            <v>2.2364148522847514E-4</v>
          </cell>
        </row>
      </sheetData>
      <sheetData sheetId="1483">
        <row r="203">
          <cell r="K203">
            <v>2.2364148522847514E-4</v>
          </cell>
        </row>
      </sheetData>
      <sheetData sheetId="1484">
        <row r="203">
          <cell r="K203">
            <v>2.2364148522847514E-4</v>
          </cell>
        </row>
      </sheetData>
      <sheetData sheetId="1485">
        <row r="203">
          <cell r="K203">
            <v>2.2364148522847514E-4</v>
          </cell>
        </row>
      </sheetData>
      <sheetData sheetId="1486">
        <row r="203">
          <cell r="K203">
            <v>2.2364148522847514E-4</v>
          </cell>
        </row>
      </sheetData>
      <sheetData sheetId="1487">
        <row r="203">
          <cell r="K203">
            <v>2.2364148522847514E-4</v>
          </cell>
        </row>
      </sheetData>
      <sheetData sheetId="1488">
        <row r="203">
          <cell r="K203">
            <v>2.2364148522847514E-4</v>
          </cell>
        </row>
      </sheetData>
      <sheetData sheetId="1489">
        <row r="203">
          <cell r="K203">
            <v>2.2364148522847514E-4</v>
          </cell>
        </row>
      </sheetData>
      <sheetData sheetId="1490">
        <row r="203">
          <cell r="K203">
            <v>2.2364148522847514E-4</v>
          </cell>
        </row>
      </sheetData>
      <sheetData sheetId="1491">
        <row r="203">
          <cell r="K203">
            <v>2.2364148522847514E-4</v>
          </cell>
        </row>
      </sheetData>
      <sheetData sheetId="1492">
        <row r="203">
          <cell r="K203">
            <v>2.2364148522847514E-4</v>
          </cell>
        </row>
      </sheetData>
      <sheetData sheetId="1493">
        <row r="203">
          <cell r="K203">
            <v>2.2364148522847514E-4</v>
          </cell>
        </row>
      </sheetData>
      <sheetData sheetId="1494">
        <row r="203">
          <cell r="K203">
            <v>2.2364148522847514E-4</v>
          </cell>
        </row>
      </sheetData>
      <sheetData sheetId="1495">
        <row r="203">
          <cell r="K203">
            <v>2.2364148522847514E-4</v>
          </cell>
        </row>
      </sheetData>
      <sheetData sheetId="1496">
        <row r="203">
          <cell r="K203">
            <v>2.2364148522847514E-4</v>
          </cell>
        </row>
      </sheetData>
      <sheetData sheetId="1497">
        <row r="203">
          <cell r="K203">
            <v>2.2364148522847514E-4</v>
          </cell>
        </row>
      </sheetData>
      <sheetData sheetId="1498">
        <row r="203">
          <cell r="K203">
            <v>2.2364148522847514E-4</v>
          </cell>
        </row>
      </sheetData>
      <sheetData sheetId="1499">
        <row r="203">
          <cell r="K203">
            <v>2.2364148522847514E-4</v>
          </cell>
        </row>
      </sheetData>
      <sheetData sheetId="1500">
        <row r="203">
          <cell r="K203">
            <v>2.2364148522847514E-4</v>
          </cell>
        </row>
      </sheetData>
      <sheetData sheetId="1501">
        <row r="203">
          <cell r="K203">
            <v>2.2364148522847514E-4</v>
          </cell>
        </row>
      </sheetData>
      <sheetData sheetId="1502">
        <row r="203">
          <cell r="K203">
            <v>2.2364148522847514E-4</v>
          </cell>
        </row>
      </sheetData>
      <sheetData sheetId="1503">
        <row r="203">
          <cell r="K203">
            <v>2.2364148522847514E-4</v>
          </cell>
        </row>
      </sheetData>
      <sheetData sheetId="1504">
        <row r="203">
          <cell r="K203">
            <v>2.2364148522847514E-4</v>
          </cell>
        </row>
      </sheetData>
      <sheetData sheetId="1505">
        <row r="203">
          <cell r="K203">
            <v>2.2364148522847514E-4</v>
          </cell>
        </row>
      </sheetData>
      <sheetData sheetId="1506">
        <row r="203">
          <cell r="K203">
            <v>2.2364148522847514E-4</v>
          </cell>
        </row>
      </sheetData>
      <sheetData sheetId="1507">
        <row r="203">
          <cell r="K203">
            <v>2.2364148522847514E-4</v>
          </cell>
        </row>
      </sheetData>
      <sheetData sheetId="1508">
        <row r="203">
          <cell r="K203">
            <v>2.2364148522847514E-4</v>
          </cell>
        </row>
      </sheetData>
      <sheetData sheetId="1509">
        <row r="203">
          <cell r="K203">
            <v>2.2364148522847514E-4</v>
          </cell>
        </row>
      </sheetData>
      <sheetData sheetId="1510">
        <row r="203">
          <cell r="K203">
            <v>2.2364148522847514E-4</v>
          </cell>
        </row>
      </sheetData>
      <sheetData sheetId="1511">
        <row r="203">
          <cell r="K203">
            <v>2.2364148522847514E-4</v>
          </cell>
        </row>
      </sheetData>
      <sheetData sheetId="1512">
        <row r="203">
          <cell r="K203">
            <v>2.2364148522847514E-4</v>
          </cell>
        </row>
      </sheetData>
      <sheetData sheetId="1513">
        <row r="203">
          <cell r="K203">
            <v>2.2364148522847514E-4</v>
          </cell>
        </row>
      </sheetData>
      <sheetData sheetId="1514">
        <row r="203">
          <cell r="K203">
            <v>2.2364148522847514E-4</v>
          </cell>
        </row>
      </sheetData>
      <sheetData sheetId="1515">
        <row r="203">
          <cell r="K203">
            <v>2.2364148522847514E-4</v>
          </cell>
        </row>
      </sheetData>
      <sheetData sheetId="1516">
        <row r="203">
          <cell r="K203">
            <v>2.2364148522847514E-4</v>
          </cell>
        </row>
      </sheetData>
      <sheetData sheetId="1517">
        <row r="203">
          <cell r="K203">
            <v>2.2364148522847514E-4</v>
          </cell>
        </row>
      </sheetData>
      <sheetData sheetId="1518">
        <row r="203">
          <cell r="K203">
            <v>2.2364148522847514E-4</v>
          </cell>
        </row>
      </sheetData>
      <sheetData sheetId="1519">
        <row r="203">
          <cell r="K203">
            <v>2.2364148522847514E-4</v>
          </cell>
        </row>
      </sheetData>
      <sheetData sheetId="1520">
        <row r="203">
          <cell r="K203">
            <v>2.2364148522847514E-4</v>
          </cell>
        </row>
      </sheetData>
      <sheetData sheetId="1521">
        <row r="203">
          <cell r="K203">
            <v>2.2364148522847514E-4</v>
          </cell>
        </row>
      </sheetData>
      <sheetData sheetId="1522">
        <row r="203">
          <cell r="K203">
            <v>2.2364148522847514E-4</v>
          </cell>
        </row>
      </sheetData>
      <sheetData sheetId="1523">
        <row r="203">
          <cell r="K203">
            <v>2.2364148522847514E-4</v>
          </cell>
        </row>
      </sheetData>
      <sheetData sheetId="1524">
        <row r="203">
          <cell r="K203">
            <v>2.2364148522847514E-4</v>
          </cell>
        </row>
      </sheetData>
      <sheetData sheetId="1525">
        <row r="203">
          <cell r="K203">
            <v>2.2364148522847514E-4</v>
          </cell>
        </row>
      </sheetData>
      <sheetData sheetId="1526">
        <row r="203">
          <cell r="K203">
            <v>2.2364148522847514E-4</v>
          </cell>
        </row>
      </sheetData>
      <sheetData sheetId="1527">
        <row r="203">
          <cell r="K203">
            <v>2.2364148522847514E-4</v>
          </cell>
        </row>
      </sheetData>
      <sheetData sheetId="1528">
        <row r="203">
          <cell r="K203">
            <v>2.2364148522847514E-4</v>
          </cell>
        </row>
      </sheetData>
      <sheetData sheetId="1529">
        <row r="203">
          <cell r="K203">
            <v>2.2364148522847514E-4</v>
          </cell>
        </row>
      </sheetData>
      <sheetData sheetId="1530">
        <row r="203">
          <cell r="K203">
            <v>2.2364148522847514E-4</v>
          </cell>
        </row>
      </sheetData>
      <sheetData sheetId="1531">
        <row r="203">
          <cell r="K203">
            <v>2.2364148522847514E-4</v>
          </cell>
        </row>
      </sheetData>
      <sheetData sheetId="1532">
        <row r="203">
          <cell r="K203">
            <v>2.2364148522847514E-4</v>
          </cell>
        </row>
      </sheetData>
      <sheetData sheetId="1533">
        <row r="203">
          <cell r="K203">
            <v>2.2364148522847514E-4</v>
          </cell>
        </row>
      </sheetData>
      <sheetData sheetId="1534">
        <row r="203">
          <cell r="K203">
            <v>2.2364148522847514E-4</v>
          </cell>
        </row>
      </sheetData>
      <sheetData sheetId="1535">
        <row r="203">
          <cell r="K203">
            <v>2.2364148522847514E-4</v>
          </cell>
        </row>
      </sheetData>
      <sheetData sheetId="1536">
        <row r="203">
          <cell r="K203">
            <v>2.2364148522847514E-4</v>
          </cell>
        </row>
      </sheetData>
      <sheetData sheetId="1537">
        <row r="203">
          <cell r="K203">
            <v>2.2364148522847514E-4</v>
          </cell>
        </row>
      </sheetData>
      <sheetData sheetId="1538">
        <row r="203">
          <cell r="K203">
            <v>2.2364148522847514E-4</v>
          </cell>
        </row>
      </sheetData>
      <sheetData sheetId="1539">
        <row r="203">
          <cell r="K203">
            <v>2.2364148522847514E-4</v>
          </cell>
        </row>
      </sheetData>
      <sheetData sheetId="1540">
        <row r="203">
          <cell r="K203">
            <v>2.2364148522847514E-4</v>
          </cell>
        </row>
      </sheetData>
      <sheetData sheetId="1541">
        <row r="203">
          <cell r="K203">
            <v>2.2364148522847514E-4</v>
          </cell>
        </row>
      </sheetData>
      <sheetData sheetId="1542">
        <row r="203">
          <cell r="K203">
            <v>2.2364148522847514E-4</v>
          </cell>
        </row>
      </sheetData>
      <sheetData sheetId="1543">
        <row r="203">
          <cell r="K203">
            <v>2.2364148522847514E-4</v>
          </cell>
        </row>
      </sheetData>
      <sheetData sheetId="1544">
        <row r="203">
          <cell r="K203">
            <v>2.2364148522847514E-4</v>
          </cell>
        </row>
      </sheetData>
      <sheetData sheetId="1545">
        <row r="203">
          <cell r="K203">
            <v>2.2364148522847514E-4</v>
          </cell>
        </row>
      </sheetData>
      <sheetData sheetId="1546">
        <row r="203">
          <cell r="K203">
            <v>2.2364148522847514E-4</v>
          </cell>
        </row>
      </sheetData>
      <sheetData sheetId="1547">
        <row r="203">
          <cell r="K203">
            <v>2.2364148522847514E-4</v>
          </cell>
        </row>
      </sheetData>
      <sheetData sheetId="1548">
        <row r="203">
          <cell r="K203">
            <v>2.2364148522847514E-4</v>
          </cell>
        </row>
      </sheetData>
      <sheetData sheetId="1549">
        <row r="203">
          <cell r="K203">
            <v>2.2364148522847514E-4</v>
          </cell>
        </row>
      </sheetData>
      <sheetData sheetId="1550">
        <row r="203">
          <cell r="K203">
            <v>2.2364148522847514E-4</v>
          </cell>
        </row>
      </sheetData>
      <sheetData sheetId="1551">
        <row r="203">
          <cell r="K203">
            <v>2.2364148522847514E-4</v>
          </cell>
        </row>
      </sheetData>
      <sheetData sheetId="1552">
        <row r="203">
          <cell r="K203">
            <v>2.2364148522847514E-4</v>
          </cell>
        </row>
      </sheetData>
      <sheetData sheetId="1553">
        <row r="203">
          <cell r="K203">
            <v>2.2364148522847514E-4</v>
          </cell>
        </row>
      </sheetData>
      <sheetData sheetId="1554">
        <row r="203">
          <cell r="K203">
            <v>2.2364148522847514E-4</v>
          </cell>
        </row>
      </sheetData>
      <sheetData sheetId="1555">
        <row r="203">
          <cell r="K203">
            <v>2.2364148522847514E-4</v>
          </cell>
        </row>
      </sheetData>
      <sheetData sheetId="1556">
        <row r="203">
          <cell r="K203">
            <v>2.2364148522847514E-4</v>
          </cell>
        </row>
      </sheetData>
      <sheetData sheetId="1557">
        <row r="203">
          <cell r="K203">
            <v>2.2364148522847514E-4</v>
          </cell>
        </row>
      </sheetData>
      <sheetData sheetId="1558">
        <row r="203">
          <cell r="K203">
            <v>2.2364148522847514E-4</v>
          </cell>
        </row>
      </sheetData>
      <sheetData sheetId="1559">
        <row r="203">
          <cell r="K203">
            <v>2.2364148522847514E-4</v>
          </cell>
        </row>
      </sheetData>
      <sheetData sheetId="1560">
        <row r="203">
          <cell r="K203">
            <v>2.2364148522847514E-4</v>
          </cell>
        </row>
      </sheetData>
      <sheetData sheetId="1561">
        <row r="203">
          <cell r="K203">
            <v>2.2364148522847514E-4</v>
          </cell>
        </row>
      </sheetData>
      <sheetData sheetId="1562">
        <row r="203">
          <cell r="K203">
            <v>2.2364148522847514E-4</v>
          </cell>
        </row>
      </sheetData>
      <sheetData sheetId="1563">
        <row r="203">
          <cell r="K203">
            <v>2.2364148522847514E-4</v>
          </cell>
        </row>
      </sheetData>
      <sheetData sheetId="1564">
        <row r="203">
          <cell r="K203">
            <v>2.2364148522847514E-4</v>
          </cell>
        </row>
      </sheetData>
      <sheetData sheetId="1565">
        <row r="203">
          <cell r="K203">
            <v>2.2364148522847514E-4</v>
          </cell>
        </row>
      </sheetData>
      <sheetData sheetId="1566">
        <row r="203">
          <cell r="K203">
            <v>2.2364148522847514E-4</v>
          </cell>
        </row>
      </sheetData>
      <sheetData sheetId="1567">
        <row r="203">
          <cell r="K203">
            <v>2.2364148522847514E-4</v>
          </cell>
        </row>
      </sheetData>
      <sheetData sheetId="1568">
        <row r="203">
          <cell r="K203">
            <v>2.2364148522847514E-4</v>
          </cell>
        </row>
      </sheetData>
      <sheetData sheetId="1569">
        <row r="203">
          <cell r="K203">
            <v>2.2364148522847514E-4</v>
          </cell>
        </row>
      </sheetData>
      <sheetData sheetId="1570">
        <row r="203">
          <cell r="K203">
            <v>2.2364148522847514E-4</v>
          </cell>
        </row>
      </sheetData>
      <sheetData sheetId="1571">
        <row r="203">
          <cell r="K203">
            <v>2.2364148522847514E-4</v>
          </cell>
        </row>
      </sheetData>
      <sheetData sheetId="1572">
        <row r="203">
          <cell r="K203">
            <v>2.2364148522847514E-4</v>
          </cell>
        </row>
      </sheetData>
      <sheetData sheetId="1573">
        <row r="203">
          <cell r="K203">
            <v>2.2364148522847514E-4</v>
          </cell>
        </row>
      </sheetData>
      <sheetData sheetId="1574">
        <row r="203">
          <cell r="K203">
            <v>2.2364148522847514E-4</v>
          </cell>
        </row>
      </sheetData>
      <sheetData sheetId="1575">
        <row r="203">
          <cell r="K203">
            <v>2.2364148522847514E-4</v>
          </cell>
        </row>
      </sheetData>
      <sheetData sheetId="1576">
        <row r="203">
          <cell r="K203">
            <v>2.2364148522847514E-4</v>
          </cell>
        </row>
      </sheetData>
      <sheetData sheetId="1577">
        <row r="203">
          <cell r="K203">
            <v>2.2364148522847514E-4</v>
          </cell>
        </row>
      </sheetData>
      <sheetData sheetId="1578">
        <row r="203">
          <cell r="K203">
            <v>2.2364148522847514E-4</v>
          </cell>
        </row>
      </sheetData>
      <sheetData sheetId="1579">
        <row r="203">
          <cell r="K203">
            <v>2.2364148522847514E-4</v>
          </cell>
        </row>
      </sheetData>
      <sheetData sheetId="1580">
        <row r="203">
          <cell r="K203">
            <v>2.2364148522847514E-4</v>
          </cell>
        </row>
      </sheetData>
      <sheetData sheetId="1581">
        <row r="203">
          <cell r="K203">
            <v>2.2364148522847514E-4</v>
          </cell>
        </row>
      </sheetData>
      <sheetData sheetId="1582">
        <row r="203">
          <cell r="K203">
            <v>2.2364148522847514E-4</v>
          </cell>
        </row>
      </sheetData>
      <sheetData sheetId="1583">
        <row r="203">
          <cell r="K203">
            <v>2.2364148522847514E-4</v>
          </cell>
        </row>
      </sheetData>
      <sheetData sheetId="1584">
        <row r="203">
          <cell r="K203">
            <v>2.2364148522847514E-4</v>
          </cell>
        </row>
      </sheetData>
      <sheetData sheetId="1585">
        <row r="203">
          <cell r="K203">
            <v>2.2364148522847514E-4</v>
          </cell>
        </row>
      </sheetData>
      <sheetData sheetId="1586">
        <row r="203">
          <cell r="K203">
            <v>2.2364148522847514E-4</v>
          </cell>
        </row>
      </sheetData>
      <sheetData sheetId="1587">
        <row r="203">
          <cell r="K203">
            <v>2.2364148522847514E-4</v>
          </cell>
        </row>
      </sheetData>
      <sheetData sheetId="1588">
        <row r="203">
          <cell r="K203">
            <v>2.2364148522847514E-4</v>
          </cell>
        </row>
      </sheetData>
      <sheetData sheetId="1589">
        <row r="203">
          <cell r="K203">
            <v>2.2364148522847514E-4</v>
          </cell>
        </row>
      </sheetData>
      <sheetData sheetId="1590">
        <row r="203">
          <cell r="K203">
            <v>2.2364148522847514E-4</v>
          </cell>
        </row>
      </sheetData>
      <sheetData sheetId="1591">
        <row r="203">
          <cell r="K203">
            <v>2.2364148522847514E-4</v>
          </cell>
        </row>
      </sheetData>
      <sheetData sheetId="1592">
        <row r="203">
          <cell r="K203">
            <v>2.2364148522847514E-4</v>
          </cell>
        </row>
      </sheetData>
      <sheetData sheetId="1593">
        <row r="203">
          <cell r="K203">
            <v>2.2364148522847514E-4</v>
          </cell>
        </row>
      </sheetData>
      <sheetData sheetId="1594">
        <row r="203">
          <cell r="K203">
            <v>2.2364148522847514E-4</v>
          </cell>
        </row>
      </sheetData>
      <sheetData sheetId="1595">
        <row r="203">
          <cell r="K203">
            <v>2.2364148522847514E-4</v>
          </cell>
        </row>
      </sheetData>
      <sheetData sheetId="1596">
        <row r="203">
          <cell r="K203">
            <v>2.2364148522847514E-4</v>
          </cell>
        </row>
      </sheetData>
      <sheetData sheetId="1597">
        <row r="203">
          <cell r="K203">
            <v>2.2364148522847514E-4</v>
          </cell>
        </row>
      </sheetData>
      <sheetData sheetId="1598">
        <row r="203">
          <cell r="K203">
            <v>2.2364148522847514E-4</v>
          </cell>
        </row>
      </sheetData>
      <sheetData sheetId="1599">
        <row r="203">
          <cell r="K203">
            <v>2.2364148522847514E-4</v>
          </cell>
        </row>
      </sheetData>
      <sheetData sheetId="1600">
        <row r="203">
          <cell r="K203">
            <v>2.2364148522847514E-4</v>
          </cell>
        </row>
      </sheetData>
      <sheetData sheetId="1601">
        <row r="203">
          <cell r="K203">
            <v>2.2364148522847514E-4</v>
          </cell>
        </row>
      </sheetData>
      <sheetData sheetId="1602">
        <row r="203">
          <cell r="K203">
            <v>2.2364148522847514E-4</v>
          </cell>
        </row>
      </sheetData>
      <sheetData sheetId="1603">
        <row r="203">
          <cell r="K203">
            <v>2.2364148522847514E-4</v>
          </cell>
        </row>
      </sheetData>
      <sheetData sheetId="1604">
        <row r="203">
          <cell r="K203">
            <v>2.2364148522847514E-4</v>
          </cell>
        </row>
      </sheetData>
      <sheetData sheetId="1605">
        <row r="203">
          <cell r="K203">
            <v>2.2364148522847514E-4</v>
          </cell>
        </row>
      </sheetData>
      <sheetData sheetId="1606">
        <row r="203">
          <cell r="K203">
            <v>2.2364148522847514E-4</v>
          </cell>
        </row>
      </sheetData>
      <sheetData sheetId="1607">
        <row r="203">
          <cell r="K203">
            <v>2.2364148522847514E-4</v>
          </cell>
        </row>
      </sheetData>
      <sheetData sheetId="1608">
        <row r="203">
          <cell r="K203">
            <v>2.2364148522847514E-4</v>
          </cell>
        </row>
      </sheetData>
      <sheetData sheetId="1609">
        <row r="203">
          <cell r="K203">
            <v>2.2364148522847514E-4</v>
          </cell>
        </row>
      </sheetData>
      <sheetData sheetId="1610">
        <row r="203">
          <cell r="K203">
            <v>2.2364148522847514E-4</v>
          </cell>
        </row>
      </sheetData>
      <sheetData sheetId="1611">
        <row r="203">
          <cell r="K203">
            <v>2.2364148522847514E-4</v>
          </cell>
        </row>
      </sheetData>
      <sheetData sheetId="1612">
        <row r="203">
          <cell r="K203">
            <v>2.2364148522847514E-4</v>
          </cell>
        </row>
      </sheetData>
      <sheetData sheetId="1613">
        <row r="203">
          <cell r="K203">
            <v>2.2364148522847514E-4</v>
          </cell>
        </row>
      </sheetData>
      <sheetData sheetId="1614">
        <row r="203">
          <cell r="K203">
            <v>2.2364148522847514E-4</v>
          </cell>
        </row>
      </sheetData>
      <sheetData sheetId="1615">
        <row r="203">
          <cell r="K203">
            <v>2.2364148522847514E-4</v>
          </cell>
        </row>
      </sheetData>
      <sheetData sheetId="1616">
        <row r="203">
          <cell r="K203">
            <v>2.2364148522847514E-4</v>
          </cell>
        </row>
      </sheetData>
      <sheetData sheetId="1617">
        <row r="203">
          <cell r="K203">
            <v>2.2364148522847514E-4</v>
          </cell>
        </row>
      </sheetData>
      <sheetData sheetId="1618">
        <row r="203">
          <cell r="K203">
            <v>2.2364148522847514E-4</v>
          </cell>
        </row>
      </sheetData>
      <sheetData sheetId="1619">
        <row r="203">
          <cell r="K203">
            <v>2.2364148522847514E-4</v>
          </cell>
        </row>
      </sheetData>
      <sheetData sheetId="1620">
        <row r="203">
          <cell r="K203">
            <v>2.2364148522847514E-4</v>
          </cell>
        </row>
      </sheetData>
      <sheetData sheetId="1621">
        <row r="203">
          <cell r="K203">
            <v>2.2364148522847514E-4</v>
          </cell>
        </row>
      </sheetData>
      <sheetData sheetId="1622">
        <row r="203">
          <cell r="K203">
            <v>2.2364148522847514E-4</v>
          </cell>
        </row>
      </sheetData>
      <sheetData sheetId="1623">
        <row r="203">
          <cell r="K203">
            <v>2.2364148522847514E-4</v>
          </cell>
        </row>
      </sheetData>
      <sheetData sheetId="1624">
        <row r="203">
          <cell r="K203">
            <v>2.2364148522847514E-4</v>
          </cell>
        </row>
      </sheetData>
      <sheetData sheetId="1625">
        <row r="203">
          <cell r="K203">
            <v>2.2364148522847514E-4</v>
          </cell>
        </row>
      </sheetData>
      <sheetData sheetId="1626">
        <row r="203">
          <cell r="K203">
            <v>2.2364148522847514E-4</v>
          </cell>
        </row>
      </sheetData>
      <sheetData sheetId="1627">
        <row r="203">
          <cell r="K203">
            <v>2.2364148522847514E-4</v>
          </cell>
        </row>
      </sheetData>
      <sheetData sheetId="1628">
        <row r="203">
          <cell r="K203">
            <v>2.2364148522847514E-4</v>
          </cell>
        </row>
      </sheetData>
      <sheetData sheetId="1629">
        <row r="203">
          <cell r="K203">
            <v>2.2364148522847514E-4</v>
          </cell>
        </row>
      </sheetData>
      <sheetData sheetId="1630">
        <row r="203">
          <cell r="K203">
            <v>2.2364148522847514E-4</v>
          </cell>
        </row>
      </sheetData>
      <sheetData sheetId="1631">
        <row r="203">
          <cell r="K203">
            <v>2.2364148522847514E-4</v>
          </cell>
        </row>
      </sheetData>
      <sheetData sheetId="1632">
        <row r="203">
          <cell r="K203">
            <v>2.2364148522847514E-4</v>
          </cell>
        </row>
      </sheetData>
      <sheetData sheetId="1633">
        <row r="203">
          <cell r="K203">
            <v>2.2364148522847514E-4</v>
          </cell>
        </row>
      </sheetData>
      <sheetData sheetId="1634">
        <row r="203">
          <cell r="K203">
            <v>2.2364148522847514E-4</v>
          </cell>
        </row>
      </sheetData>
      <sheetData sheetId="1635">
        <row r="203">
          <cell r="K203">
            <v>2.2364148522847514E-4</v>
          </cell>
        </row>
      </sheetData>
      <sheetData sheetId="1636">
        <row r="203">
          <cell r="K203">
            <v>2.2364148522847514E-4</v>
          </cell>
        </row>
      </sheetData>
      <sheetData sheetId="1637">
        <row r="203">
          <cell r="K203">
            <v>2.2364148522847514E-4</v>
          </cell>
        </row>
      </sheetData>
      <sheetData sheetId="1638">
        <row r="203">
          <cell r="K203">
            <v>2.2364148522847514E-4</v>
          </cell>
        </row>
      </sheetData>
      <sheetData sheetId="1639">
        <row r="203">
          <cell r="K203">
            <v>2.2364148522847514E-4</v>
          </cell>
        </row>
      </sheetData>
      <sheetData sheetId="1640">
        <row r="203">
          <cell r="K203">
            <v>2.2364148522847514E-4</v>
          </cell>
        </row>
      </sheetData>
      <sheetData sheetId="1641">
        <row r="203">
          <cell r="K203">
            <v>2.2364148522847514E-4</v>
          </cell>
        </row>
      </sheetData>
      <sheetData sheetId="1642">
        <row r="203">
          <cell r="K203">
            <v>2.2364148522847514E-4</v>
          </cell>
        </row>
      </sheetData>
      <sheetData sheetId="1643">
        <row r="203">
          <cell r="K203">
            <v>2.2364148522847514E-4</v>
          </cell>
        </row>
      </sheetData>
      <sheetData sheetId="1644">
        <row r="203">
          <cell r="K203">
            <v>2.2364148522847514E-4</v>
          </cell>
        </row>
      </sheetData>
      <sheetData sheetId="1645">
        <row r="203">
          <cell r="K203">
            <v>2.2364148522847514E-4</v>
          </cell>
        </row>
      </sheetData>
      <sheetData sheetId="1646">
        <row r="203">
          <cell r="K203">
            <v>2.2364148522847514E-4</v>
          </cell>
        </row>
      </sheetData>
      <sheetData sheetId="1647">
        <row r="203">
          <cell r="K203">
            <v>2.2364148522847514E-4</v>
          </cell>
        </row>
      </sheetData>
      <sheetData sheetId="1648">
        <row r="203">
          <cell r="K203">
            <v>2.2364148522847514E-4</v>
          </cell>
        </row>
      </sheetData>
      <sheetData sheetId="1649">
        <row r="203">
          <cell r="K203">
            <v>2.2364148522847514E-4</v>
          </cell>
        </row>
      </sheetData>
      <sheetData sheetId="1650">
        <row r="203">
          <cell r="K203">
            <v>2.2364148522847514E-4</v>
          </cell>
        </row>
      </sheetData>
      <sheetData sheetId="1651">
        <row r="203">
          <cell r="K203">
            <v>2.2364148522847514E-4</v>
          </cell>
        </row>
      </sheetData>
      <sheetData sheetId="1652">
        <row r="203">
          <cell r="K203">
            <v>2.2364148522847514E-4</v>
          </cell>
        </row>
      </sheetData>
      <sheetData sheetId="1653">
        <row r="203">
          <cell r="K203">
            <v>2.2364148522847514E-4</v>
          </cell>
        </row>
      </sheetData>
      <sheetData sheetId="1654">
        <row r="203">
          <cell r="K203">
            <v>2.2364148522847514E-4</v>
          </cell>
        </row>
      </sheetData>
      <sheetData sheetId="1655">
        <row r="203">
          <cell r="K203">
            <v>2.2364148522847514E-4</v>
          </cell>
        </row>
      </sheetData>
      <sheetData sheetId="1656">
        <row r="203">
          <cell r="K203">
            <v>2.2364148522847514E-4</v>
          </cell>
        </row>
      </sheetData>
      <sheetData sheetId="1657">
        <row r="203">
          <cell r="K203">
            <v>2.2364148522847514E-4</v>
          </cell>
        </row>
      </sheetData>
      <sheetData sheetId="1658">
        <row r="203">
          <cell r="K203">
            <v>2.2364148522847514E-4</v>
          </cell>
        </row>
      </sheetData>
      <sheetData sheetId="1659">
        <row r="203">
          <cell r="K203">
            <v>2.2364148522847514E-4</v>
          </cell>
        </row>
      </sheetData>
      <sheetData sheetId="1660">
        <row r="203">
          <cell r="K203">
            <v>2.2364148522847514E-4</v>
          </cell>
        </row>
      </sheetData>
      <sheetData sheetId="1661">
        <row r="203">
          <cell r="K203">
            <v>2.2364148522847514E-4</v>
          </cell>
        </row>
      </sheetData>
      <sheetData sheetId="1662">
        <row r="203">
          <cell r="K203">
            <v>2.2364148522847514E-4</v>
          </cell>
        </row>
      </sheetData>
      <sheetData sheetId="1663">
        <row r="203">
          <cell r="K203">
            <v>2.2364148522847514E-4</v>
          </cell>
        </row>
      </sheetData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>
        <row r="203">
          <cell r="K203">
            <v>2.2364148522847514E-4</v>
          </cell>
        </row>
      </sheetData>
      <sheetData sheetId="1914">
        <row r="203">
          <cell r="K203">
            <v>2.2364148522847514E-4</v>
          </cell>
        </row>
      </sheetData>
      <sheetData sheetId="1915">
        <row r="203">
          <cell r="K203">
            <v>2.2364148522847514E-4</v>
          </cell>
        </row>
      </sheetData>
      <sheetData sheetId="1916">
        <row r="203">
          <cell r="K203">
            <v>2.2364148522847514E-4</v>
          </cell>
        </row>
      </sheetData>
      <sheetData sheetId="1917"/>
      <sheetData sheetId="1918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>
        <row r="203">
          <cell r="K203">
            <v>2.2364148522847514E-4</v>
          </cell>
        </row>
      </sheetData>
      <sheetData sheetId="2340"/>
      <sheetData sheetId="2341"/>
      <sheetData sheetId="2342"/>
      <sheetData sheetId="2343"/>
      <sheetData sheetId="2344"/>
      <sheetData sheetId="2345">
        <row r="203">
          <cell r="K203">
            <v>2.2364148522847514E-4</v>
          </cell>
        </row>
      </sheetData>
      <sheetData sheetId="2346">
        <row r="203">
          <cell r="K203">
            <v>2.2364148522847514E-4</v>
          </cell>
        </row>
      </sheetData>
      <sheetData sheetId="2347">
        <row r="203">
          <cell r="K203">
            <v>2.2364148522847514E-4</v>
          </cell>
        </row>
      </sheetData>
      <sheetData sheetId="2348">
        <row r="203">
          <cell r="K203">
            <v>2.2364148522847514E-4</v>
          </cell>
        </row>
      </sheetData>
      <sheetData sheetId="2349">
        <row r="203">
          <cell r="K203">
            <v>2.2364148522847514E-4</v>
          </cell>
        </row>
      </sheetData>
      <sheetData sheetId="2350"/>
      <sheetData sheetId="2351">
        <row r="203">
          <cell r="K203">
            <v>2.2364148522847514E-4</v>
          </cell>
        </row>
      </sheetData>
      <sheetData sheetId="2352">
        <row r="203">
          <cell r="K203">
            <v>2.2364148522847514E-4</v>
          </cell>
        </row>
      </sheetData>
      <sheetData sheetId="2353">
        <row r="203">
          <cell r="K203">
            <v>2.2364148522847514E-4</v>
          </cell>
        </row>
      </sheetData>
      <sheetData sheetId="2354">
        <row r="203">
          <cell r="K203">
            <v>2.2364148522847514E-4</v>
          </cell>
        </row>
      </sheetData>
      <sheetData sheetId="2355"/>
      <sheetData sheetId="2356"/>
      <sheetData sheetId="2357"/>
      <sheetData sheetId="2358">
        <row r="203">
          <cell r="K203">
            <v>2.2364148522847514E-4</v>
          </cell>
        </row>
      </sheetData>
      <sheetData sheetId="2359">
        <row r="203">
          <cell r="K203">
            <v>2.2364148522847514E-4</v>
          </cell>
        </row>
      </sheetData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/>
      <sheetData sheetId="3104"/>
      <sheetData sheetId="3105"/>
      <sheetData sheetId="3106">
        <row r="203">
          <cell r="K203">
            <v>19660</v>
          </cell>
        </row>
      </sheetData>
      <sheetData sheetId="3107"/>
      <sheetData sheetId="3108"/>
      <sheetData sheetId="3109">
        <row r="203">
          <cell r="K203">
            <v>19660</v>
          </cell>
        </row>
      </sheetData>
      <sheetData sheetId="3110"/>
      <sheetData sheetId="3111"/>
      <sheetData sheetId="3112" refreshError="1"/>
      <sheetData sheetId="31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Cash Flow bulana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TE TS FA LAN MATV"/>
      <sheetName val="DivVII"/>
      <sheetName val="Kolom ABCDG vGI"/>
      <sheetName val="AN Tdr"/>
      <sheetName val="bahan+upah"/>
      <sheetName val="4-MVAC"/>
      <sheetName val="Penjumlahan"/>
      <sheetName val="I-KAMAR"/>
      <sheetName val="BQ"/>
      <sheetName val="Harga Material"/>
      <sheetName val="Harga Bahan &amp; Upah "/>
      <sheetName val="Harga Satuan"/>
      <sheetName val="RAB_KL"/>
      <sheetName val="Rekap RAB_Amd"/>
      <sheetName val="RAB_Amd"/>
      <sheetName val="REKAP_Dftr_Kuan_Hrg_Amd"/>
      <sheetName val="Dftr_Kuan_Hrg Amd"/>
      <sheetName val="BAG_2"/>
      <sheetName val="str"/>
      <sheetName val="me"/>
      <sheetName val="struktur tdk dipakai"/>
      <sheetName val="AHS_LAL"/>
      <sheetName val="Currency Rate"/>
      <sheetName val="I_KAMAR"/>
      <sheetName val="AC"/>
      <sheetName val="COMM"/>
      <sheetName val="FINAL"/>
      <sheetName val="대비표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Harsat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satpek"/>
      <sheetName val="Hitung"/>
      <sheetName val="Analisa"/>
      <sheetName val="Rencana Anggaran Biaya"/>
      <sheetName val="MAP2"/>
      <sheetName val="rab"/>
      <sheetName val="61008"/>
      <sheetName val="MAP"/>
      <sheetName val="anal-mpu"/>
      <sheetName val="Bhn"/>
      <sheetName val="D7(1)"/>
      <sheetName val="BOQ"/>
      <sheetName val="5-ALAT(1)"/>
      <sheetName val="4-Basic Price"/>
      <sheetName val="61007"/>
      <sheetName val="dashboard VERSI BATUBARA"/>
      <sheetName val="inves alat"/>
      <sheetName val="Estimate"/>
      <sheetName val="schtng"/>
      <sheetName val="schbhn"/>
      <sheetName val="schalt"/>
      <sheetName val="BAG-2"/>
      <sheetName val="met bab3"/>
      <sheetName val="anal bab8"/>
      <sheetName val="Rumus"/>
      <sheetName val="61006"/>
      <sheetName val="SAP"/>
      <sheetName val="eqp-rek"/>
      <sheetName val="DIV2"/>
      <sheetName val="DIV5"/>
      <sheetName val="total"/>
      <sheetName val="HARGADASAR"/>
      <sheetName val="Rkp"/>
      <sheetName val="REKAP A BESAR"/>
      <sheetName val="VAC-1"/>
      <sheetName val="304-06"/>
      <sheetName val="95삼성급(본사)"/>
      <sheetName val="Klad Bank BNI"/>
      <sheetName val="Basic Price"/>
      <sheetName val="Kuantitas &amp; Harga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_IABK"/>
      <sheetName val="BQ-IABK"/>
      <sheetName val="BAHAN"/>
      <sheetName val="SATUAN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An Arsitektur"/>
      <sheetName val="Unit Rate (2)"/>
      <sheetName val="An Struktur"/>
      <sheetName val="ana_str"/>
      <sheetName val="Hargamat"/>
      <sheetName val="Rekapitulasi"/>
      <sheetName val="PRY01-1(2)"/>
      <sheetName val="Sheet2"/>
      <sheetName val="CH"/>
      <sheetName val="Bahan "/>
      <sheetName val="Analisa "/>
      <sheetName val="BQ Utama "/>
      <sheetName val="Upah "/>
      <sheetName val="SCHEDULE"/>
      <sheetName val="SCD-S"/>
      <sheetName val="Koordinat"/>
      <sheetName val="HRG BAHAN &amp; UPAH okk"/>
      <sheetName val="Analis Kusen okk"/>
      <sheetName val="표지"/>
      <sheetName val="설비원가"/>
      <sheetName val="grafik"/>
      <sheetName val="A"/>
      <sheetName val="EVAL_INI"/>
      <sheetName val="BA%"/>
      <sheetName val="Resume"/>
      <sheetName val="SPEC"/>
      <sheetName val="Perhit.Alat"/>
      <sheetName val=""/>
      <sheetName val="analis standar(20m)"/>
      <sheetName val="ANAL BETON"/>
      <sheetName val="inter"/>
      <sheetName val="Pekerjaan "/>
      <sheetName val="TJ1Q47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Ptjwb_Keu"/>
      <sheetName val="Particular Sch"/>
      <sheetName val="LEMBAR1"/>
      <sheetName val="DAF-5"/>
      <sheetName val="LEMBAR2"/>
      <sheetName val="LEMBAR3"/>
      <sheetName val="DAF-4"/>
      <sheetName val="rek det 1-3"/>
      <sheetName val="Steel-Twr"/>
      <sheetName val="harga bahan"/>
      <sheetName val="ELEMEN"/>
      <sheetName val="harga dasar"/>
      <sheetName val="FKT_PJK"/>
      <sheetName val="Perm. Test"/>
      <sheetName val="Analisa STR"/>
      <sheetName val="dasar"/>
      <sheetName val="Analisa Gabungan"/>
      <sheetName val="bahan-mos"/>
      <sheetName val="Isolasi Luar Dalam"/>
      <sheetName val="Isolasi Luar"/>
      <sheetName val="Engine"/>
      <sheetName val="umum"/>
      <sheetName val="PB_B_"/>
      <sheetName val="Quantity"/>
      <sheetName val="Summary"/>
      <sheetName val="B"/>
      <sheetName val="BERAT TUL."/>
      <sheetName val="Bill rekap"/>
      <sheetName val="HVAC"/>
      <sheetName val="ELECTRICAL"/>
      <sheetName val="B.O.Q"/>
      <sheetName val="ANSAT"/>
      <sheetName val="BAHAN SNI"/>
      <sheetName val="sch1"/>
      <sheetName val="Har Sat"/>
      <sheetName val="Harga Mat "/>
      <sheetName val="Panel"/>
      <sheetName val="Hargamaterial"/>
      <sheetName val="skejul"/>
      <sheetName val="FAK"/>
      <sheetName val="Master 1.0"/>
      <sheetName val="SLNK"/>
      <sheetName val="BQ-Str"/>
      <sheetName val="TOWN"/>
      <sheetName val="Analisa Harga Satuan"/>
      <sheetName val="304_06"/>
      <sheetName val="Biaya OVH"/>
      <sheetName val="Up &amp; bhn"/>
      <sheetName val="Agregat Halus &amp; Kasar"/>
      <sheetName val="DATA PROYEK"/>
      <sheetName val="Allowance"/>
      <sheetName val="SPJ"/>
      <sheetName val="Gaji"/>
      <sheetName val="HD Alat"/>
      <sheetName val="HD Bahan"/>
      <sheetName val="PRD 01-3"/>
      <sheetName val="HD Upah"/>
      <sheetName val="On Time"/>
      <sheetName val="Curup"/>
      <sheetName val="Prabu"/>
      <sheetName val="PESANTREN"/>
      <sheetName val="G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plumbing"/>
      <sheetName val="DIV 7"/>
      <sheetName val="URAIAN "/>
      <sheetName val="LS-Rutin"/>
      <sheetName val="Bill of Qty"/>
      <sheetName val="pro ra op"/>
      <sheetName val="kurva S (detail)"/>
      <sheetName val="SDM"/>
      <sheetName val="NP"/>
      <sheetName val="GR"/>
      <sheetName val="project"/>
      <sheetName val="name"/>
      <sheetName val="Bahan+Upah ALL"/>
      <sheetName val="DAF.HRG"/>
      <sheetName val="Analisa SNI"/>
      <sheetName val="anal SNI"/>
      <sheetName val="Anal"/>
      <sheetName val="RAB-NEGO"/>
      <sheetName val="G KELAS"/>
      <sheetName val="REKAP STRKTR"/>
      <sheetName val="REKAP ARSITEKTUR"/>
      <sheetName val="UPAH &amp; BAHAN "/>
      <sheetName val="Fill this out first___"/>
      <sheetName val="HB 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BAG-III"/>
      <sheetName val="BAG_III"/>
      <sheetName val="Sheet1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PNT"/>
      <sheetName val=" "/>
      <sheetName val="Analisa SNI STANDART "/>
      <sheetName val="An_1"/>
      <sheetName val="An_3"/>
      <sheetName val="An_2"/>
      <sheetName val="Data-Masukan"/>
      <sheetName val="SCH"/>
      <sheetName val="BQ-E20-02(Rp)"/>
      <sheetName val="DAF-1"/>
      <sheetName val="DHS AC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input"/>
      <sheetName val="H S D"/>
      <sheetName val="D8(1)"/>
      <sheetName val="Progress"/>
      <sheetName val="Cth"/>
      <sheetName val="Volume"/>
      <sheetName val="brd2"/>
      <sheetName val="Rate"/>
      <sheetName val="Pricing"/>
      <sheetName val="arab"/>
      <sheetName val="HS-2"/>
      <sheetName val="MAP-Prog"/>
      <sheetName val="Galian 1"/>
      <sheetName val="LEMBAR4"/>
      <sheetName val="LEMBAR5"/>
      <sheetName val="S.UPAH"/>
      <sheetName val="S.BAHAN"/>
      <sheetName val="Urai _Resap pengikat"/>
      <sheetName val="EE-PROP"/>
      <sheetName val="Mushala"/>
      <sheetName val="tulang"/>
      <sheetName val="hit.BKMM"/>
      <sheetName val="3-DIV4"/>
      <sheetName val="SAT UPAH RAPI"/>
      <sheetName val="3-DIV2"/>
      <sheetName val="AnlStr"/>
      <sheetName val="schedule real"/>
      <sheetName val="Daftar BOQ"/>
      <sheetName val="Reference"/>
      <sheetName val="FIN"/>
      <sheetName val="BAJA TUL"/>
      <sheetName val="???1"/>
      <sheetName val="Anls"/>
      <sheetName val="Hrg.Sat"/>
      <sheetName val="HSD"/>
      <sheetName val="61005"/>
      <sheetName val="OTA"/>
      <sheetName val="Peralatan"/>
      <sheetName val="railing"/>
      <sheetName val="jadw"/>
      <sheetName val="61004"/>
      <sheetName val="An Biaya"/>
      <sheetName val="lanscap_All"/>
      <sheetName val="PRD01-5"/>
      <sheetName val="合成単価作成表-BLDG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Mobilisasi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Office Jual"/>
      <sheetName val="CRA_Detail"/>
      <sheetName val="pro_ra_op"/>
      <sheetName val="Analisa_Harga_Satuan1"/>
      <sheetName val="Analisa_SNI_STANDART_"/>
      <sheetName val="Biaya_OVH"/>
      <sheetName val="Har_Sat"/>
      <sheetName val="Harga_Mat_"/>
      <sheetName val="Project_Data"/>
      <sheetName val="Confidential_PAS_HMI"/>
      <sheetName val="Rekap_2002_mod"/>
      <sheetName val="Bahan+Upah_ALL"/>
      <sheetName val="An_Biaya"/>
      <sheetName val="RPP01_6"/>
      <sheetName val="Str_BT"/>
      <sheetName val="anal_Lamp_4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Office_Jual"/>
      <sheetName val="Hsatuan-OK"/>
      <sheetName val="dasboard"/>
      <sheetName val="Rekap Addendum"/>
      <sheetName val="BILL_(2)4"/>
      <sheetName val="Alat_DC4"/>
      <sheetName val="H_Satuan5"/>
      <sheetName val="Jam_Al_Myr_Item4"/>
      <sheetName val="Jam_Alat4"/>
      <sheetName val="Tim_&amp;_Loc4"/>
      <sheetName val="Ang_Qua4"/>
      <sheetName val="Franco_BC4"/>
      <sheetName val="Alat_Qua_4"/>
      <sheetName val="DC_AM-02(baru)4"/>
      <sheetName val="Basic_Price4"/>
      <sheetName val="Cash_Flow_bulanan4"/>
      <sheetName val="HM_MEK_4"/>
      <sheetName val="P_UTMA4"/>
      <sheetName val="U,Psg_pipa4"/>
      <sheetName val="HS_KITZ4"/>
      <sheetName val="TE_TS_FA_LAN_MATV4"/>
      <sheetName val="Kolom_ABCDG_vGI4"/>
      <sheetName val="AN_Tdr4"/>
      <sheetName val="HRG_BAHAN_&amp;_UPAH_okk4"/>
      <sheetName val="Analis_Kusen_okk4"/>
      <sheetName val="Perhit_Alat4"/>
      <sheetName val="Currency_Rate4"/>
      <sheetName val="Rekap_RAB_Amd4"/>
      <sheetName val="Dftr_Kuan_Hrg_Amd4"/>
      <sheetName val="Harga_Material4"/>
      <sheetName val="Harga_Bahan_&amp;_Upah_4"/>
      <sheetName val="Harga_Satuan4"/>
      <sheetName val="Hydrant_-_ok4"/>
      <sheetName val="Air_Conditioning_ok4"/>
      <sheetName val="Telepon_OK4"/>
      <sheetName val="gondola_ok4"/>
      <sheetName val="Lift_-_ok4"/>
      <sheetName val="Plumbing_ok4"/>
      <sheetName val="STP_ok4"/>
      <sheetName val="Rencana_Anggaran_Biaya4"/>
      <sheetName val="struktur_tdk_dipakai3"/>
      <sheetName val="met_bab33"/>
      <sheetName val="anal_bab83"/>
      <sheetName val="REKAP_A_BESAR3"/>
      <sheetName val="analis_standar(20m)3"/>
      <sheetName val="ANAL_BETON3"/>
      <sheetName val="4-Basic_Price3"/>
      <sheetName val="dashboard_VERSI_BATUBARA3"/>
      <sheetName val="inves_alat3"/>
      <sheetName val="Bahan_3"/>
      <sheetName val="Pekerjaan_3"/>
      <sheetName val="Klad_Bank_BNI3"/>
      <sheetName val="Kuantitas_&amp;_Harga3"/>
      <sheetName val="An_Arsitektur3"/>
      <sheetName val="Unit_Rate_(2)3"/>
      <sheetName val="An_Struktur3"/>
      <sheetName val="dongia_(2)3"/>
      <sheetName val="THPDMoi__(2)3"/>
      <sheetName val="CHITIET_VL-NC-TT_-1p3"/>
      <sheetName val="t-h_HA_THE3"/>
      <sheetName val="TH_XL3"/>
      <sheetName val="KPVC-BD_3"/>
      <sheetName val="Particular_Sch3"/>
      <sheetName val="Statprod_gab3"/>
      <sheetName val="2-Genset_print3"/>
      <sheetName val="TONG_HOP_VL-NC3"/>
      <sheetName val="TONGKE3p_3"/>
      <sheetName val="TH_VL,_NC,_DDHT_Thanhphuoc3"/>
      <sheetName val="DON_GIA3"/>
      <sheetName val="TONG_HOP_VL-NC_TT3"/>
      <sheetName val="CHITIET_VL-NC3"/>
      <sheetName val="CHITIET_VL-NC-TT-3p3"/>
      <sheetName val="Isolasi_Luar_Dalam3"/>
      <sheetName val="Isolasi_Luar3"/>
      <sheetName val="Perm__Test3"/>
      <sheetName val="Up_&amp;_bhn1"/>
      <sheetName val="Agregat_Halus_&amp;_Kasar1"/>
      <sheetName val="BERAT_TUL_3"/>
      <sheetName val="Bill_rekap3"/>
      <sheetName val="rek_det_1-31"/>
      <sheetName val="Analisa_4"/>
      <sheetName val="BQ_Utama_3"/>
      <sheetName val="Upah_3"/>
      <sheetName val="harga_bahan1"/>
      <sheetName val="DATA_PROYEK1"/>
      <sheetName val="HD_Alat1"/>
      <sheetName val="HD_Bahan1"/>
      <sheetName val="PRD_01-31"/>
      <sheetName val="HD_Upah1"/>
      <sheetName val="Schedule_11a1"/>
      <sheetName val="Septick_tank1"/>
      <sheetName val="DIV_71"/>
      <sheetName val="URAIAN_1"/>
      <sheetName val="On_Time1"/>
      <sheetName val="Bill_of_Qty1"/>
      <sheetName val="pro_ra_op1"/>
      <sheetName val="Analisa_Harga_Satuan2"/>
      <sheetName val="kurva_S_(detail)1"/>
      <sheetName val="harga_dasar1"/>
      <sheetName val="analisa_Str1"/>
      <sheetName val="Analisa_SNI_STANDART_1"/>
      <sheetName val="kode_Baru_1"/>
      <sheetName val="_1"/>
      <sheetName val="Master_1_01"/>
      <sheetName val="BAHAN_SNI1"/>
      <sheetName val="Biaya_OVH1"/>
      <sheetName val="B_O_Q1"/>
      <sheetName val="Har_Sat1"/>
      <sheetName val="Harga_Mat_1"/>
      <sheetName val="REKAP_STRKTR1"/>
      <sheetName val="REKAP_ARSITEKTUR1"/>
      <sheetName val="UPAH_&amp;_BAHAN_1"/>
      <sheetName val="Project_Data1"/>
      <sheetName val="Confidential_PAS_HMI1"/>
      <sheetName val="Rekap_2002_mod1"/>
      <sheetName val="Bahan+Upah_ALL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An_Biaya1"/>
      <sheetName val="RPP01_61"/>
      <sheetName val="Str_BT1"/>
      <sheetName val="anal_Lamp_4a1"/>
      <sheetName val="Illustrative_Value1"/>
      <sheetName val="Stock_Price_Performance1"/>
      <sheetName val="LBO_S&amp;U_&amp;_Cap_Table1"/>
      <sheetName val="LBO_Model1"/>
      <sheetName val="Firm_Value1"/>
      <sheetName val="EPS_Analysis1"/>
      <sheetName val="ROI_Analysis1"/>
      <sheetName val="Synergy_Analysis1"/>
      <sheetName val="Office_Jual1"/>
      <sheetName val="Galian_1"/>
      <sheetName val="DHS_AC"/>
      <sheetName val="BILL_(2)5"/>
      <sheetName val="Alat_DC5"/>
      <sheetName val="H_Satuan6"/>
      <sheetName val="Jam_Al_Myr_Item5"/>
      <sheetName val="Jam_Alat5"/>
      <sheetName val="Tim_&amp;_Loc5"/>
      <sheetName val="Ang_Qua5"/>
      <sheetName val="Franco_BC5"/>
      <sheetName val="Alat_Qua_5"/>
      <sheetName val="DC_AM-02(baru)5"/>
      <sheetName val="Basic_Price5"/>
      <sheetName val="Cash_Flow_bulanan5"/>
      <sheetName val="HM_MEK_5"/>
      <sheetName val="P_UTMA5"/>
      <sheetName val="U,Psg_pipa5"/>
      <sheetName val="HS_KITZ5"/>
      <sheetName val="TE_TS_FA_LAN_MATV5"/>
      <sheetName val="Kolom_ABCDG_vGI5"/>
      <sheetName val="AN_Tdr5"/>
      <sheetName val="HRG_BAHAN_&amp;_UPAH_okk5"/>
      <sheetName val="Analis_Kusen_okk5"/>
      <sheetName val="Perhit_Alat5"/>
      <sheetName val="Currency_Rate5"/>
      <sheetName val="Rekap_RAB_Amd5"/>
      <sheetName val="Dftr_Kuan_Hrg_Amd5"/>
      <sheetName val="Harga_Material5"/>
      <sheetName val="Harga_Bahan_&amp;_Upah_5"/>
      <sheetName val="Harga_Satuan5"/>
      <sheetName val="Hydrant_-_ok5"/>
      <sheetName val="Air_Conditioning_ok5"/>
      <sheetName val="Telepon_OK5"/>
      <sheetName val="gondola_ok5"/>
      <sheetName val="Lift_-_ok5"/>
      <sheetName val="Plumbing_ok5"/>
      <sheetName val="STP_ok5"/>
      <sheetName val="Rencana_Anggaran_Biaya5"/>
      <sheetName val="struktur_tdk_dipakai4"/>
      <sheetName val="met_bab34"/>
      <sheetName val="anal_bab84"/>
      <sheetName val="REKAP_A_BESAR4"/>
      <sheetName val="analis_standar(20m)4"/>
      <sheetName val="ANAL_BETON4"/>
      <sheetName val="4-Basic_Price4"/>
      <sheetName val="dashboard_VERSI_BATUBARA4"/>
      <sheetName val="inves_alat4"/>
      <sheetName val="Bahan_4"/>
      <sheetName val="Pekerjaan_4"/>
      <sheetName val="Klad_Bank_BNI4"/>
      <sheetName val="Kuantitas_&amp;_Harga4"/>
      <sheetName val="An_Arsitektur4"/>
      <sheetName val="Unit_Rate_(2)4"/>
      <sheetName val="An_Struktur4"/>
      <sheetName val="dongia_(2)4"/>
      <sheetName val="THPDMoi__(2)4"/>
      <sheetName val="CHITIET_VL-NC-TT_-1p4"/>
      <sheetName val="t-h_HA_THE4"/>
      <sheetName val="TH_XL4"/>
      <sheetName val="KPVC-BD_4"/>
      <sheetName val="Particular_Sch4"/>
      <sheetName val="Statprod_gab4"/>
      <sheetName val="2-Genset_print4"/>
      <sheetName val="TONG_HOP_VL-NC4"/>
      <sheetName val="TONGKE3p_4"/>
      <sheetName val="TH_VL,_NC,_DDHT_Thanhphuoc4"/>
      <sheetName val="DON_GIA4"/>
      <sheetName val="TONG_HOP_VL-NC_TT4"/>
      <sheetName val="CHITIET_VL-NC4"/>
      <sheetName val="CHITIET_VL-NC-TT-3p4"/>
      <sheetName val="Isolasi_Luar_Dalam4"/>
      <sheetName val="Isolasi_Luar4"/>
      <sheetName val="Perm__Test4"/>
      <sheetName val="Up_&amp;_bhn2"/>
      <sheetName val="Agregat_Halus_&amp;_Kasar2"/>
      <sheetName val="BERAT_TUL_4"/>
      <sheetName val="Bill_rekap4"/>
      <sheetName val="rek_det_1-32"/>
      <sheetName val="Analisa_5"/>
      <sheetName val="BQ_Utama_4"/>
      <sheetName val="Upah_4"/>
      <sheetName val="harga_bahan2"/>
      <sheetName val="DATA_PROYEK2"/>
      <sheetName val="HD_Alat2"/>
      <sheetName val="HD_Bahan2"/>
      <sheetName val="PRD_01-32"/>
      <sheetName val="HD_Upah2"/>
      <sheetName val="Schedule_11a2"/>
      <sheetName val="Septick_tank2"/>
      <sheetName val="DIV_72"/>
      <sheetName val="URAIAN_2"/>
      <sheetName val="On_Time2"/>
      <sheetName val="Bill_of_Qty2"/>
      <sheetName val="pro_ra_op2"/>
      <sheetName val="Analisa_Harga_Satuan3"/>
      <sheetName val="kurva_S_(detail)2"/>
      <sheetName val="harga_dasar2"/>
      <sheetName val="analisa_Str2"/>
      <sheetName val="Analisa_SNI_STANDART_2"/>
      <sheetName val="kode_Baru_2"/>
      <sheetName val="_2"/>
      <sheetName val="Master_1_02"/>
      <sheetName val="BAHAN_SNI2"/>
      <sheetName val="Biaya_OVH2"/>
      <sheetName val="B_O_Q2"/>
      <sheetName val="Har_Sat2"/>
      <sheetName val="Harga_Mat_2"/>
      <sheetName val="REKAP_STRKTR2"/>
      <sheetName val="REKAP_ARSITEKTUR2"/>
      <sheetName val="UPAH_&amp;_BAHAN_2"/>
      <sheetName val="Project_Data2"/>
      <sheetName val="Confidential_PAS_HMI2"/>
      <sheetName val="Rekap_2002_mod2"/>
      <sheetName val="Bahan+Upah_ALL2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An_Biaya2"/>
      <sheetName val="RPP01_62"/>
      <sheetName val="Str_BT2"/>
      <sheetName val="anal_Lamp_4a2"/>
      <sheetName val="Illustrative_Value2"/>
      <sheetName val="Stock_Price_Performance2"/>
      <sheetName val="LBO_S&amp;U_&amp;_Cap_Table2"/>
      <sheetName val="LBO_Model2"/>
      <sheetName val="Firm_Value2"/>
      <sheetName val="EPS_Analysis2"/>
      <sheetName val="ROI_Analysis2"/>
      <sheetName val="Synergy_Analysis2"/>
      <sheetName val="Office_Jual2"/>
      <sheetName val="Galian_11"/>
      <sheetName val="DHS_AC1"/>
      <sheetName val="H_S_D"/>
      <sheetName val="IBASE"/>
      <sheetName val="r.tank"/>
      <sheetName val="prelim"/>
      <sheetName val="SEX"/>
      <sheetName val="breakdown bq unt smua paket"/>
      <sheetName val="Hargasatuan"/>
      <sheetName val="An Pek Per"/>
      <sheetName val="entertain-720"/>
      <sheetName val="Anls(2)-ARST-A"/>
      <sheetName val="RAB-STR-TRM-A"/>
      <sheetName val="Hsat(1)-STR-A"/>
      <sheetName val="RAB-ARS-TRM-A"/>
      <sheetName val="Des"/>
      <sheetName val="BARU (wilayah 3)"/>
      <sheetName val="BARU (wilayah 4)"/>
      <sheetName val="LAMA (wilayah 3)"/>
      <sheetName val="LAMA (wilayah 4)"/>
      <sheetName val="SAT-DAS"/>
      <sheetName val="RBP_ 2"/>
      <sheetName val="Master Edit"/>
      <sheetName val="Sat~Bahu"/>
      <sheetName val="ah sanitary"/>
      <sheetName val="DAF-3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집계표(OPTION)"/>
      <sheetName val="Hit Vol Str Jambi"/>
      <sheetName val="제출계산서"/>
      <sheetName val="2930"/>
      <sheetName val="2933"/>
      <sheetName val="2934"/>
      <sheetName val="anal_SNI"/>
      <sheetName val="HB_"/>
      <sheetName val="Analisa_SNI"/>
      <sheetName val="G_KELAS"/>
      <sheetName val="S_UPAH"/>
      <sheetName val="S_BAHAN"/>
      <sheetName val="Daftar_BOQ"/>
      <sheetName val="RAB-SPL2"/>
      <sheetName val="UPAH&amp;BHN"/>
      <sheetName val="SITE-E"/>
      <sheetName val="Daftar harga"/>
      <sheetName val="BALT"/>
      <sheetName val="Kar"/>
      <sheetName val="BASIC"/>
      <sheetName val="alat"/>
      <sheetName val="Analis"/>
      <sheetName val="Analisa-Harga"/>
      <sheetName val="gvl"/>
      <sheetName val="Du_lieu"/>
      <sheetName val="SKEDULmaterial"/>
      <sheetName val="GIAVLIEU"/>
      <sheetName val="tifico"/>
      <sheetName val="Sensitive"/>
      <sheetName val="P"/>
      <sheetName val="blanko RAB"/>
      <sheetName val="C94151"/>
      <sheetName val="Analisa HSP"/>
      <sheetName val="struktur"/>
      <sheetName val="Electrikal"/>
      <sheetName val="326BQSTC"/>
      <sheetName val="DAF-7"/>
      <sheetName val="5-Peralatan"/>
      <sheetName val="G_SUMMARY"/>
      <sheetName val="Rekap Direct Cost"/>
      <sheetName val="Public Area"/>
      <sheetName val="DIV.1"/>
      <sheetName val="REKAP BQ "/>
      <sheetName val="Daftar Harga Material"/>
      <sheetName val="pw&amp;shs"/>
      <sheetName val="ANALISA GRS TENGAH"/>
      <sheetName val="rap rinci"/>
      <sheetName val="REF.ONLY"/>
      <sheetName val="BAU"/>
      <sheetName val="DASHBOARD"/>
      <sheetName val="bilangan"/>
      <sheetName val="L 1"/>
      <sheetName val="ALAT1"/>
      <sheetName val="Terbilang"/>
      <sheetName val="Analisa Alat Berat"/>
      <sheetName val="1_BOQ"/>
      <sheetName val="Pekerjaan Utama"/>
      <sheetName val="COVER"/>
      <sheetName val="B_6"/>
      <sheetName val="B_7"/>
      <sheetName val="B_8"/>
      <sheetName val="B_9"/>
      <sheetName val="B_10 (4)"/>
      <sheetName val="AGG"/>
      <sheetName val="MT"/>
      <sheetName val="metode"/>
      <sheetName val="BQ1"/>
      <sheetName val="Ana PasBatu 7.4"/>
      <sheetName val="srt-pnwr"/>
      <sheetName val="TS"/>
      <sheetName val="___1"/>
      <sheetName val="Harga "/>
      <sheetName val="bukan PNS"/>
      <sheetName val="Eng_Hrs"/>
      <sheetName val="UNIT PRICE"/>
      <sheetName val="Aspal"/>
      <sheetName val=" EL"/>
      <sheetName val="sc ringkas"/>
      <sheetName val="mob (2)"/>
      <sheetName val="GAB"/>
      <sheetName val="Sukawati"/>
      <sheetName val="Div3"/>
      <sheetName val="rekap1"/>
      <sheetName val="Sheet3"/>
      <sheetName val="LIST HARGA BARU"/>
      <sheetName val="ListBM"/>
      <sheetName val="3-DIV3"/>
      <sheetName val="3-DIV5"/>
      <sheetName val="MAPDC"/>
      <sheetName val="351BQMCN"/>
      <sheetName val="Analisa Quarry"/>
      <sheetName val="Informasi"/>
      <sheetName val="BOM"/>
      <sheetName val="Breakdown"/>
      <sheetName val="Selling Price"/>
      <sheetName val="formminat"/>
      <sheetName val="JUNI"/>
      <sheetName val="Pricing-2"/>
      <sheetName val="jobhist"/>
      <sheetName val="tabel tul"/>
      <sheetName val="04"/>
      <sheetName val="07"/>
      <sheetName val="08"/>
      <sheetName val="05"/>
      <sheetName val="06"/>
      <sheetName val="PERALATAN PROYEK GOL III A"/>
      <sheetName val="SKEDUL AV-05"/>
      <sheetName val="BASIC-PRICE"/>
      <sheetName val="ub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HS Alat"/>
      <sheetName val="Margin"/>
      <sheetName val="DHS Bahan Material"/>
      <sheetName val="DHS Upah"/>
      <sheetName val="\\Station42\c\My Documents\acd\"/>
      <sheetName val="DATA_2015"/>
      <sheetName val="AnConW"/>
      <sheetName val="AnStoneW"/>
      <sheetName val="Input Data"/>
      <sheetName val="DATA 2009"/>
      <sheetName val="TARGET RAKER "/>
      <sheetName val="target raker 1"/>
      <sheetName val="TEKNIS"/>
      <sheetName val="RAW MATERIALS "/>
      <sheetName val="Anls FA (Inst)"/>
      <sheetName val="pldt"/>
      <sheetName val="合成単価作成表_BLDG"/>
      <sheetName val="rcnpdp"/>
      <sheetName val="compaction"/>
      <sheetName val="HARGA DASAR UPAH DAN BAHAN"/>
      <sheetName val="REK"/>
      <sheetName val="SCHDUL"/>
      <sheetName val="H.BAHAN"/>
      <sheetName val="tul"/>
      <sheetName val="SCIB_Proforma"/>
      <sheetName val="SCIB_Data"/>
      <sheetName val="TS-Pelak"/>
      <sheetName val="Surat"/>
      <sheetName val="iNT. Kotak Lt.3"/>
      <sheetName val="Ahs.2"/>
      <sheetName val="Ahs.1"/>
      <sheetName val="B&amp;U"/>
      <sheetName val="INFO UMUM"/>
      <sheetName val="DET 1"/>
      <sheetName val="DET 2"/>
      <sheetName val="QUARRY"/>
      <sheetName val="RAB AR&amp;STR"/>
      <sheetName val="6PILE  (돌출)"/>
      <sheetName val="Hrg Satuan"/>
      <sheetName val="HRG BHN"/>
      <sheetName val="REMUNERASISTANDAR"/>
      <sheetName val="TABEL-DETASIR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rog"/>
      <sheetName val="STR(CANCEL)"/>
      <sheetName val="DIV-03"/>
      <sheetName val="HARGA SAT"/>
      <sheetName val="Antek"/>
      <sheetName val="sai"/>
      <sheetName val="DIV 6"/>
      <sheetName val="Vibro_Roller"/>
      <sheetName val="SBDY"/>
      <sheetName val="Analat"/>
      <sheetName val="Harsat-Isal"/>
      <sheetName val="BQ HS"/>
      <sheetName val="REKAP."/>
      <sheetName val="MATERIAL-UPAH"/>
      <sheetName val="..."/>
      <sheetName val="."/>
      <sheetName val="CRF"/>
      <sheetName val="ANL- K "/>
      <sheetName val="Materials"/>
      <sheetName val="UPH,BHN,ALT"/>
      <sheetName val="Analis harga"/>
      <sheetName val="2.1"/>
      <sheetName val="6.3(6)tkt"/>
      <sheetName val="grpsr2"/>
      <sheetName val="Morang"/>
      <sheetName val="10"/>
      <sheetName val="5"/>
      <sheetName val="HSD (1)"/>
      <sheetName val="BAJA_TUL"/>
      <sheetName val="BARU_(wilayah_3)"/>
      <sheetName val="BARU_(wilayah_4)"/>
      <sheetName val="LAMA_(wilayah_3)"/>
      <sheetName val="LAMA_(wilayah_4)"/>
      <sheetName val="RBP__2"/>
      <sheetName val="DAF_HRG"/>
      <sheetName val="_EL"/>
      <sheetName val="Fill_this_out_first___"/>
      <sheetName val="LIST_HARGA_BARU"/>
      <sheetName val="HSD_(1)"/>
      <sheetName val="L_1"/>
      <sheetName val="Analisa_Alat_Berat"/>
      <sheetName val="Pekerjaan_Utama"/>
      <sheetName val="B_10_(4)"/>
      <sheetName val="DIV_1"/>
      <sheetName val="blanko_RAB"/>
      <sheetName val="Analisa_HSP"/>
      <sheetName val="Analisa_Gabungan"/>
      <sheetName val="BOQ "/>
      <sheetName val="Analisa Alat"/>
      <sheetName val="HARGA.SAT"/>
      <sheetName val="ANAL.HRG.SAT"/>
      <sheetName val="Demolation"/>
      <sheetName val="ALAT-1"/>
      <sheetName val="DEV-9"/>
      <sheetName val="DivVI"/>
      <sheetName val="10a"/>
      <sheetName val="Harga S Dasar"/>
      <sheetName val="D2"/>
      <sheetName val="D4"/>
      <sheetName val="D5"/>
      <sheetName val="D6"/>
      <sheetName val="D7"/>
      <sheetName val="D8"/>
      <sheetName val="H.Material, Upah &amp; Alat"/>
      <sheetName val="Analisa H.Sat.Pek."/>
      <sheetName val="B O Q"/>
      <sheetName val="BOQ_"/>
      <sheetName val="Harga_S_Dasar"/>
      <sheetName val="H_Material,_Upah_&amp;_Alat"/>
      <sheetName val="Analisa_H_Sat_Pek_"/>
      <sheetName val="Master_Edit"/>
      <sheetName val="ah_sanitary"/>
      <sheetName val="5-Analisa Peralatan"/>
      <sheetName val="UMUR ALAT"/>
      <sheetName val="FAKTOR MODAL CRF"/>
      <sheetName val="URAIAN"/>
      <sheetName val="Struk_Org"/>
      <sheetName val="MENU"/>
      <sheetName val="Rekap Biaya"/>
      <sheetName val="HGB DUMAI"/>
      <sheetName val="harga upah"/>
      <sheetName val="BAHAN1"/>
      <sheetName val="ASUMSI"/>
      <sheetName val="Pipe"/>
      <sheetName val="WF "/>
      <sheetName val="H-SAT"/>
      <sheetName val="jadwal"/>
      <sheetName val="HARGA ALAT"/>
      <sheetName val="AT 1"/>
      <sheetName val="BOX PANEL"/>
      <sheetName val="6-AGREGAT"/>
      <sheetName val="BILL_(2)6"/>
      <sheetName val="Alat_DC6"/>
      <sheetName val="H_Satuan7"/>
      <sheetName val="Jam_Al_Myr_Item6"/>
      <sheetName val="Jam_Alat6"/>
      <sheetName val="Tim_&amp;_Loc6"/>
      <sheetName val="Ang_Qua6"/>
      <sheetName val="Franco_BC6"/>
      <sheetName val="Alat_Qua_6"/>
      <sheetName val="DC_AM-02(baru)6"/>
      <sheetName val="Basic_Price6"/>
      <sheetName val="Cash_Flow_bulanan6"/>
      <sheetName val="HM_MEK_6"/>
      <sheetName val="P_UTMA6"/>
      <sheetName val="U,Psg_pipa6"/>
      <sheetName val="HS_KITZ6"/>
      <sheetName val="TE_TS_FA_LAN_MATV6"/>
      <sheetName val="Kolom_ABCDG_vGI6"/>
      <sheetName val="AN_Tdr6"/>
      <sheetName val="HRG_BAHAN_&amp;_UPAH_okk6"/>
      <sheetName val="Analis_Kusen_okk6"/>
      <sheetName val="Perhit_Alat6"/>
      <sheetName val="Currency_Rate6"/>
      <sheetName val="Rekap_RAB_Amd6"/>
      <sheetName val="Dftr_Kuan_Hrg_Amd6"/>
      <sheetName val="Harga_Material6"/>
      <sheetName val="Harga_Bahan_&amp;_Upah_6"/>
      <sheetName val="Harga_Satuan6"/>
      <sheetName val="Hydrant_-_ok6"/>
      <sheetName val="Air_Conditioning_ok6"/>
      <sheetName val="Telepon_OK6"/>
      <sheetName val="gondola_ok6"/>
      <sheetName val="Lift_-_ok6"/>
      <sheetName val="Plumbing_ok6"/>
      <sheetName val="STP_ok6"/>
      <sheetName val="Rencana_Anggaran_Biaya6"/>
      <sheetName val="struktur_tdk_dipakai5"/>
      <sheetName val="met_bab35"/>
      <sheetName val="anal_bab85"/>
      <sheetName val="REKAP_A_BESAR5"/>
      <sheetName val="analis_standar(20m)5"/>
      <sheetName val="ANAL_BETON5"/>
      <sheetName val="4-Basic_Price5"/>
      <sheetName val="dashboard_VERSI_BATUBARA5"/>
      <sheetName val="inves_alat5"/>
      <sheetName val="Bahan_5"/>
      <sheetName val="Pekerjaan_5"/>
      <sheetName val="Klad_Bank_BNI5"/>
      <sheetName val="Kuantitas_&amp;_Harga5"/>
      <sheetName val="An_Arsitektur5"/>
      <sheetName val="Unit_Rate_(2)5"/>
      <sheetName val="An_Struktur5"/>
      <sheetName val="dongia_(2)5"/>
      <sheetName val="THPDMoi__(2)5"/>
      <sheetName val="CHITIET_VL-NC-TT_-1p5"/>
      <sheetName val="t-h_HA_THE5"/>
      <sheetName val="TH_XL5"/>
      <sheetName val="KPVC-BD_5"/>
      <sheetName val="Particular_Sch5"/>
      <sheetName val="Statprod_gab5"/>
      <sheetName val="2-Genset_print5"/>
      <sheetName val="TONG_HOP_VL-NC5"/>
      <sheetName val="TONGKE3p_5"/>
      <sheetName val="TH_VL,_NC,_DDHT_Thanhphuoc5"/>
      <sheetName val="DON_GIA5"/>
      <sheetName val="TONG_HOP_VL-NC_TT5"/>
      <sheetName val="CHITIET_VL-NC5"/>
      <sheetName val="CHITIET_VL-NC-TT-3p5"/>
      <sheetName val="Isolasi_Luar_Dalam5"/>
      <sheetName val="Isolasi_Luar5"/>
      <sheetName val="Perm__Test5"/>
      <sheetName val="Up_&amp;_bhn3"/>
      <sheetName val="Agregat_Halus_&amp;_Kasar3"/>
      <sheetName val="BERAT_TUL_5"/>
      <sheetName val="Bill_rekap5"/>
      <sheetName val="rek_det_1-33"/>
      <sheetName val="Analisa_6"/>
      <sheetName val="BQ_Utama_5"/>
      <sheetName val="Upah_5"/>
      <sheetName val="harga_bahan3"/>
      <sheetName val="DATA_PROYEK3"/>
      <sheetName val="HD_Alat3"/>
      <sheetName val="HD_Bahan3"/>
      <sheetName val="PRD_01-33"/>
      <sheetName val="HD_Upah3"/>
      <sheetName val="Schedule_11a3"/>
      <sheetName val="Septick_tank3"/>
      <sheetName val="DIV_73"/>
      <sheetName val="URAIAN_3"/>
      <sheetName val="On_Time3"/>
      <sheetName val="Bill_of_Qty3"/>
      <sheetName val="pro_ra_op3"/>
      <sheetName val="Analisa_Harga_Satuan4"/>
      <sheetName val="kurva_S_(detail)3"/>
      <sheetName val="harga_dasar3"/>
      <sheetName val="analisa_Str3"/>
      <sheetName val="Analisa_SNI_STANDART_3"/>
      <sheetName val="kode_Baru_3"/>
      <sheetName val="_3"/>
      <sheetName val="Master_1_03"/>
      <sheetName val="BAHAN_SNI3"/>
      <sheetName val="Biaya_OVH3"/>
      <sheetName val="B_O_Q3"/>
      <sheetName val="Har_Sat3"/>
      <sheetName val="Harga_Mat_3"/>
      <sheetName val="REKAP_STRKTR3"/>
      <sheetName val="REKAP_ARSITEKTUR3"/>
      <sheetName val="UPAH_&amp;_BAHAN_3"/>
      <sheetName val="Project_Data3"/>
      <sheetName val="Confidential_PAS_HMI3"/>
      <sheetName val="Rekap_2002_mod3"/>
      <sheetName val="Bahan+Upah_ALL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An_Biaya3"/>
      <sheetName val="RPP01_63"/>
      <sheetName val="Str_BT3"/>
      <sheetName val="anal_Lamp_4a3"/>
      <sheetName val="Illustrative_Value3"/>
      <sheetName val="Stock_Price_Performance3"/>
      <sheetName val="LBO_S&amp;U_&amp;_Cap_Table3"/>
      <sheetName val="LBO_Model3"/>
      <sheetName val="Firm_Value3"/>
      <sheetName val="EPS_Analysis3"/>
      <sheetName val="ROI_Analysis3"/>
      <sheetName val="Synergy_Analysis3"/>
      <sheetName val="Office_Jual3"/>
      <sheetName val="Galian_12"/>
      <sheetName val="DHS_AC2"/>
      <sheetName val="H_S_D1"/>
      <sheetName val="Rekap_Addendum"/>
      <sheetName val="r_tank"/>
      <sheetName val="Urai__Resap_pengikat"/>
      <sheetName val="BA_Evaluasi"/>
      <sheetName val="Permhnan_CCO"/>
      <sheetName val="Persetujuan_CCO"/>
      <sheetName val="Rekap_MC"/>
      <sheetName val="Penyampaian_Evaluasi"/>
      <sheetName val="R__RapatCCO"/>
      <sheetName val="Hit_Vol_Str_Jambi"/>
      <sheetName val="breakdown_bq_unt_smua_paket"/>
      <sheetName val="An_Pek_Per"/>
      <sheetName val="HIT-PONDASI-batu"/>
      <sheetName val="HIT-KOLOM-Bang. D &amp; E5, C"/>
      <sheetName val="HIT-PLAT"/>
      <sheetName val="HIT-TANGGA 1"/>
      <sheetName val="KEB-TIANG PANCANG"/>
      <sheetName val="KOLOM"/>
      <sheetName val="PLAT"/>
      <sheetName val="HIT-TANGGA"/>
      <sheetName val="PIK_QUO"/>
      <sheetName val="Fin-model"/>
      <sheetName val="Multiple Spreadsheets"/>
      <sheetName val="Client AJE"/>
      <sheetName val="JSiar"/>
      <sheetName val="SetUp Data"/>
      <sheetName val="Input Areas"/>
      <sheetName val="UK GAAP Adjustments"/>
      <sheetName val="UK GAAP Purchase Price"/>
      <sheetName val="BQ Arsit"/>
      <sheetName val="An HarSatPek"/>
      <sheetName val="Sat Bah &amp; Up"/>
      <sheetName val="BoQ C4"/>
      <sheetName val="har-sat"/>
      <sheetName val="vels"/>
      <sheetName val="AnEarthW"/>
      <sheetName val="HSBU"/>
      <sheetName val="[DC AM-02(baru).XLS][DC AM-02(b"/>
      <sheetName val="[DC AM-02(baru).XLS]\\Station42"/>
      <sheetName val="kategori"/>
      <sheetName val="S_UPAH1"/>
      <sheetName val="S_BAHAN1"/>
      <sheetName val="Daftar_BOQ1"/>
      <sheetName val="anal_SNI1"/>
      <sheetName val="HB_1"/>
      <sheetName val="Analisa_SNI1"/>
      <sheetName val="G_KELAS1"/>
      <sheetName val="Hrg_Sat"/>
      <sheetName val="schedule_real"/>
      <sheetName val="tabel_tul"/>
      <sheetName val="PERALATAN_PROYEK_GOL_III_A"/>
      <sheetName val="UNIT_PRICE"/>
      <sheetName val="Selling_Price"/>
      <sheetName val="SKEDUL_AV-05"/>
      <sheetName val="Harga_"/>
      <sheetName val="Analisa_Quar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금액내역서"/>
      <sheetName val="BILL_(2)7"/>
      <sheetName val="Alat_DC7"/>
      <sheetName val="H_Satuan8"/>
      <sheetName val="Jam_Al_Myr_Item7"/>
      <sheetName val="Jam_Alat7"/>
      <sheetName val="Tim_&amp;_Loc7"/>
      <sheetName val="Ang_Qua7"/>
      <sheetName val="Franco_BC7"/>
      <sheetName val="Alat_Qua_7"/>
      <sheetName val="DC_AM-02(baru)7"/>
      <sheetName val="Basic_Price7"/>
      <sheetName val="Cash_Flow_bulanan7"/>
      <sheetName val="HM_MEK_7"/>
      <sheetName val="P_UTMA7"/>
      <sheetName val="U,Psg_pipa7"/>
      <sheetName val="HS_KITZ7"/>
      <sheetName val="TE_TS_FA_LAN_MATV7"/>
      <sheetName val="Kolom_ABCDG_vGI7"/>
      <sheetName val="AN_Tdr7"/>
      <sheetName val="HRG_BAHAN_&amp;_UPAH_okk7"/>
      <sheetName val="Analis_Kusen_okk7"/>
      <sheetName val="Perhit_Alat7"/>
      <sheetName val="Currency_Rate7"/>
      <sheetName val="Rekap_RAB_Amd7"/>
      <sheetName val="Dftr_Kuan_Hrg_Amd7"/>
      <sheetName val="Harga_Material7"/>
      <sheetName val="Harga_Bahan_&amp;_Upah_7"/>
      <sheetName val="Harga_Satuan7"/>
      <sheetName val="Hydrant_-_ok7"/>
      <sheetName val="Air_Conditioning_ok7"/>
      <sheetName val="Telepon_OK7"/>
      <sheetName val="gondola_ok7"/>
      <sheetName val="Lift_-_ok7"/>
      <sheetName val="Plumbing_ok7"/>
      <sheetName val="STP_ok7"/>
      <sheetName val="Rencana_Anggaran_Biaya7"/>
      <sheetName val="struktur_tdk_dipakai6"/>
      <sheetName val="met_bab36"/>
      <sheetName val="anal_bab86"/>
      <sheetName val="REKAP_A_BESAR6"/>
      <sheetName val="analis_standar(20m)6"/>
      <sheetName val="ANAL_BETON6"/>
      <sheetName val="4-Basic_Price6"/>
      <sheetName val="dashboard_VERSI_BATUBARA6"/>
      <sheetName val="inves_alat6"/>
      <sheetName val="Bahan_6"/>
      <sheetName val="Pekerjaan_6"/>
      <sheetName val="Particular_Sch6"/>
      <sheetName val="Klad_Bank_BNI6"/>
      <sheetName val="Kuantitas_&amp;_Harga6"/>
      <sheetName val="An_Arsitektur6"/>
      <sheetName val="Unit_Rate_(2)6"/>
      <sheetName val="An_Struktur6"/>
      <sheetName val="dongia_(2)6"/>
      <sheetName val="THPDMoi__(2)6"/>
      <sheetName val="CHITIET_VL-NC-TT_-1p6"/>
      <sheetName val="t-h_HA_THE6"/>
      <sheetName val="TH_XL6"/>
      <sheetName val="KPVC-BD_6"/>
      <sheetName val="Statprod_gab6"/>
      <sheetName val="2-Genset_print6"/>
      <sheetName val="TONG_HOP_VL-NC6"/>
      <sheetName val="TONGKE3p_6"/>
      <sheetName val="TH_VL,_NC,_DDHT_Thanhphuoc6"/>
      <sheetName val="DON_GIA6"/>
      <sheetName val="TONG_HOP_VL-NC_TT6"/>
      <sheetName val="CHITIET_VL-NC6"/>
      <sheetName val="CHITIET_VL-NC-TT-3p6"/>
      <sheetName val="Isolasi_Luar_Dalam6"/>
      <sheetName val="Isolasi_Luar6"/>
      <sheetName val="Perm__Test6"/>
      <sheetName val="BERAT_TUL_6"/>
      <sheetName val="Bill_rekap6"/>
      <sheetName val="Up_&amp;_bhn4"/>
      <sheetName val="Agregat_Halus_&amp;_Kasar4"/>
      <sheetName val="rek_det_1-34"/>
      <sheetName val="Analisa_7"/>
      <sheetName val="BQ_Utama_6"/>
      <sheetName val="Upah_6"/>
      <sheetName val="harga_bahan4"/>
      <sheetName val="DATA_PROYEK4"/>
      <sheetName val="HD_Alat4"/>
      <sheetName val="HD_Bahan4"/>
      <sheetName val="PRD_01-34"/>
      <sheetName val="HD_Upah4"/>
      <sheetName val="On_Time4"/>
      <sheetName val="Schedule_11a4"/>
      <sheetName val="Septick_tank4"/>
      <sheetName val="DIV_74"/>
      <sheetName val="URAIAN_4"/>
      <sheetName val="Bill_of_Qty4"/>
      <sheetName val="pro_ra_op4"/>
      <sheetName val="Analisa_Harga_Satuan5"/>
      <sheetName val="kurva_S_(detail)4"/>
      <sheetName val="harga_dasar4"/>
      <sheetName val="Analisa_SNI_STANDART_4"/>
      <sheetName val="analisa_Str4"/>
      <sheetName val="kode_Baru_4"/>
      <sheetName val="_4"/>
      <sheetName val="Master_1_04"/>
      <sheetName val="BAHAN_SNI4"/>
      <sheetName val="Biaya_OVH4"/>
      <sheetName val="B_O_Q4"/>
      <sheetName val="Har_Sat4"/>
      <sheetName val="Harga_Mat_4"/>
      <sheetName val="REKAP_STRKTR4"/>
      <sheetName val="REKAP_ARSITEKTUR4"/>
      <sheetName val="UPAH_&amp;_BAHAN_4"/>
      <sheetName val="Project_Data4"/>
      <sheetName val="Confidential_PAS_HMI4"/>
      <sheetName val="Rekap_2002_mod4"/>
      <sheetName val="Bahan+Upah_ALL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An_Biaya4"/>
      <sheetName val="RPP01_64"/>
      <sheetName val="Str_BT4"/>
      <sheetName val="anal_Lamp_4a4"/>
      <sheetName val="Illustrative_Value4"/>
      <sheetName val="Stock_Price_Performance4"/>
      <sheetName val="LBO_S&amp;U_&amp;_Cap_Table4"/>
      <sheetName val="LBO_Model4"/>
      <sheetName val="Firm_Value4"/>
      <sheetName val="EPS_Analysis4"/>
      <sheetName val="ROI_Analysis4"/>
      <sheetName val="Synergy_Analysis4"/>
      <sheetName val="Galian_13"/>
      <sheetName val="H_S_D2"/>
      <sheetName val="Office_Jual4"/>
      <sheetName val="DHS_AC3"/>
      <sheetName val="S_UPAH2"/>
      <sheetName val="S_BAHAN2"/>
      <sheetName val="Daftar_BOQ2"/>
      <sheetName val="anal_SNI2"/>
      <sheetName val="HB_2"/>
      <sheetName val="Analisa_SNI2"/>
      <sheetName val="G_KELAS2"/>
      <sheetName val="Rekap_Addendum1"/>
      <sheetName val="r_tank1"/>
      <sheetName val="breakdown_bq_unt_smua_paket1"/>
      <sheetName val="An_Pek_Per1"/>
      <sheetName val="BARU_(wilayah_3)1"/>
      <sheetName val="BARU_(wilayah_4)1"/>
      <sheetName val="LAMA_(wilayah_3)1"/>
      <sheetName val="LAMA_(wilayah_4)1"/>
      <sheetName val="RBP__21"/>
      <sheetName val="Master_Edit1"/>
      <sheetName val="ah_sanitary1"/>
      <sheetName val="Urai__Resap_pengikat1"/>
      <sheetName val="BA_Evaluasi1"/>
      <sheetName val="Permhnan_CCO1"/>
      <sheetName val="Persetujuan_CCO1"/>
      <sheetName val="Rekap_MC1"/>
      <sheetName val="Penyampaian_Evaluasi1"/>
      <sheetName val="R__RapatCCO1"/>
      <sheetName val="Hit_Vol_Str_Jambi1"/>
      <sheetName val="BAJA_TUL1"/>
      <sheetName val="Hrg_Sat1"/>
      <sheetName val="Fill_this_out_first___1"/>
      <sheetName val="BOQ_1"/>
      <sheetName val="schedule_real1"/>
      <sheetName val="tabel_tul1"/>
      <sheetName val="PERALATAN_PROYEK_GOL_III_A1"/>
      <sheetName val="UNIT_PRICE1"/>
      <sheetName val="DAF_HRG1"/>
      <sheetName val="Selling_Price1"/>
      <sheetName val="SKEDUL_AV-051"/>
      <sheetName val="Harga_1"/>
      <sheetName val="Analisa_Quar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kepmenaker150"/>
      <sheetName val="HS Dasar "/>
      <sheetName val="H-Dasar"/>
      <sheetName val="BETON"/>
      <sheetName val="[DC AM-02(baru).XLS]__Station_2"/>
      <sheetName val="CashFlow"/>
      <sheetName val="PP"/>
      <sheetName val="4_Basic_Price_̏_䀀榘̒_̏_䀀榘̒_̏_䀀_2"/>
      <sheetName val="bldg list"/>
      <sheetName val="ETo"/>
      <sheetName val="RAW_MATERIALS_"/>
      <sheetName val="Anls_FA_(Inst)"/>
      <sheetName val="\\Station42\c\My_Documents\acd\"/>
      <sheetName val="HRG_BHN"/>
      <sheetName val="SetUp_Data"/>
      <sheetName val="Input_Areas"/>
      <sheetName val="UK_GAAP_Adjustments"/>
      <sheetName val="UK_GAAP_Purchase_Price"/>
      <sheetName val="BQ_Arsit"/>
      <sheetName val="An_HarSatPek"/>
      <sheetName val="Sat_Bah_&amp;_Up"/>
      <sheetName val="BoQ_C4"/>
      <sheetName val="Multiple_Spreadsheets"/>
      <sheetName val="Client_AJE"/>
      <sheetName val="[DC_AM-02(baru)_XLS][DC_AM-02(b"/>
      <sheetName val="[DC_AM-02(baru)_XLS]\\Station42"/>
      <sheetName val="UPH BHN"/>
      <sheetName val="UPAH DAN BAHAN"/>
      <sheetName val="BBM-03"/>
      <sheetName val="BPS"/>
      <sheetName val="S_Suramadu"/>
      <sheetName val="Agg Halus &amp; Kasar"/>
      <sheetName val="Divisi 8(1)"/>
      <sheetName val="satbahu"/>
      <sheetName val="Analis tambahan"/>
      <sheetName val="[DC AM-02(baru).XLS]__Station_3"/>
      <sheetName val="Bangunan Utama"/>
      <sheetName val="FORM X COST"/>
      <sheetName val="[DC AM-02(baru).XLS]_DC_AM_02_2"/>
      <sheetName val="[DC AM-02(baru).XLS]__Station_4"/>
      <sheetName val="[DC AM-02(baru).XLS]_DC_AM_02_3"/>
      <sheetName val="[DC AM-02(baru).XLS]__Station_5"/>
      <sheetName val="[DC AM-02(baru).XLS]_DC_AM_02_4"/>
      <sheetName val="Sat. Pek."/>
      <sheetName val="PROTECTION "/>
      <sheetName val="00-MEMO"/>
      <sheetName val="D-ANALISA"/>
      <sheetName val="Hrg"/>
      <sheetName val="div7-1"/>
      <sheetName val="Bill 4.1"/>
      <sheetName val="Project_P"/>
      <sheetName val="ANL_TEK.6"/>
      <sheetName val="Rekap Mekanikal"/>
      <sheetName val="Rekap Mekanikal (2)"/>
      <sheetName val="PLUMBING "/>
      <sheetName val="LISTRIK TAMBAHAN"/>
      <sheetName val="HYDRANT"/>
      <sheetName val="ELEVATOR"/>
      <sheetName val="DFTR GARDIST"/>
      <sheetName val="SPP"/>
      <sheetName val="Uph-Bhn-Alt&amp;Anal"/>
      <sheetName val="EAS"/>
      <sheetName val="CALC"/>
      <sheetName val="CBP4S5D"/>
      <sheetName val="ANAL lump sum"/>
      <sheetName val="RAP"/>
      <sheetName val="B.U.A"/>
      <sheetName val="DC"/>
      <sheetName val="Daftar Kuantitas &amp; Harga"/>
      <sheetName val="AnaB"/>
      <sheetName val="Huruf"/>
      <sheetName val="INFO"/>
      <sheetName val="610.05"/>
      <sheetName val="Df-Kuan"/>
      <sheetName val="Hsat-A"/>
      <sheetName val="Sec I ML"/>
      <sheetName val="DbCost"/>
      <sheetName val="5.1-5.4(1)-5.4(2)"/>
      <sheetName val="HPP X Q'TY"/>
      <sheetName val="RINCIAN-SC"/>
      <sheetName val="GeneralInfo"/>
      <sheetName val="amtek"/>
      <sheetName val="Konfirm"/>
      <sheetName val="RINCI"/>
      <sheetName val="Anls-Um"/>
      <sheetName val="412src2"/>
      <sheetName val="ANAL_WK"/>
      <sheetName val="AHS-8FO"/>
      <sheetName val="AHS-8UP"/>
      <sheetName val="MAR"/>
      <sheetName val="Daftar Kuantitas dan Harga"/>
      <sheetName val="BoQ Total_lama"/>
      <sheetName val="ANSTRUK"/>
      <sheetName val="Rekap 1"/>
      <sheetName val="RPP01 3"/>
      <sheetName val="Monthly Budget Summary"/>
      <sheetName val="GP-WB"/>
      <sheetName val="DASH"/>
      <sheetName val="New MADC"/>
      <sheetName val="HRG UPAH BAHAN"/>
      <sheetName val="Stay Cable PDMR2"/>
      <sheetName val="hasat"/>
      <sheetName val="Parameter"/>
      <sheetName val="Sales Parameter"/>
      <sheetName val="Ana. PU"/>
      <sheetName val="prog-mgu"/>
      <sheetName val="villa"/>
      <sheetName val="DIV.3"/>
      <sheetName val="DIV.9"/>
      <sheetName val="Monthly"/>
      <sheetName val="F1771-V"/>
      <sheetName val="work shop"/>
      <sheetName val="PE-F-42 Rev 01 Manpower"/>
      <sheetName val="PEF25_0I_mnhr"/>
      <sheetName val="DIVISI 3"/>
      <sheetName val="k250"/>
      <sheetName val="PO-2"/>
      <sheetName val="L_TIGA"/>
      <sheetName val="L-TIGA"/>
      <sheetName val="EQ_an"/>
      <sheetName val="AN.BTNCOT (2)"/>
      <sheetName val="DAF-2"/>
      <sheetName val="G5c-G41"/>
      <sheetName val="analisa el"/>
      <sheetName val="analisa mek"/>
      <sheetName val="[DC AM-02(baru).XLS]__Station_6"/>
      <sheetName val="[DC AM-02(baru).XLS]_DC_AM_02_5"/>
      <sheetName val="[DC AM-02(baru).XLS]__Station_7"/>
      <sheetName val="[DC AM-02(baru).XLS]_DC_AM_02_6"/>
      <sheetName val="AHS"/>
      <sheetName val="__Station42_c_My Documents_acd_"/>
      <sheetName val="_DC AM-02(baru).XLS__DC AM-02(b"/>
      <sheetName val="_DC AM-02(baru).XLS___Station42"/>
      <sheetName val="_DC AM-02(baru).XLS___Station_2"/>
      <sheetName val="__Station42_c_My_Documents_acd_"/>
      <sheetName val="_DC_AM-02(baru)_XLS__DC_AM-02(b"/>
      <sheetName val="_DC_AM-02(baru)_XLS___Station42"/>
      <sheetName val="_DC AM-02(baru).XLS___Station_3"/>
      <sheetName val="_DC AM-02(baru).XLS__DC_AM_02_2"/>
      <sheetName val="_DC AM-02(baru).XLS___Station_4"/>
      <sheetName val="Rekap Harga"/>
      <sheetName val="hs-str"/>
      <sheetName val="hs_str"/>
      <sheetName val="[DC AM-02(baru).XLS]_DC_AM_02_7"/>
      <sheetName val="FORM BQ TL PRATU 4cct"/>
      <sheetName val="anal_alat"/>
      <sheetName val="18.Lateral Pipe"/>
      <sheetName val="14.Irr.Canal Work"/>
      <sheetName val="13.Nangakara Weir"/>
      <sheetName val="DIV1"/>
      <sheetName val="ANALISA ALAT ANGKUT"/>
      <sheetName val="DHSP"/>
      <sheetName val="갑지"/>
      <sheetName val="영동(D)"/>
      <sheetName val="Total for Check"/>
      <sheetName val="L. Hr"/>
      <sheetName val="EQT-ESTN"/>
      <sheetName val="PRD 01-6(I-II)"/>
      <sheetName val="Prod15-8"/>
      <sheetName val="BQ-Marga Tiga"/>
      <sheetName val="5-Analisa Peralatan (1)"/>
      <sheetName val="keb-BHN"/>
      <sheetName val="BAHAN-2"/>
      <sheetName val="rab-str-TAHAP.1-PC"/>
      <sheetName val="UPAH-2"/>
      <sheetName val="Lantai 1 ME"/>
      <sheetName val="BAHAN MEP"/>
      <sheetName val="BREAKER"/>
      <sheetName val="SAT-UP"/>
      <sheetName val="Upah&amp;bahan"/>
      <sheetName val="U&amp;B"/>
      <sheetName val="harga dasar T-M-A"/>
      <sheetName val="I-ME"/>
      <sheetName val="Inputdata"/>
      <sheetName val="TRNS-C1"/>
      <sheetName val="Persiapan"/>
      <sheetName val="[DC AM-02(baru).XLS]__Station_8"/>
      <sheetName val="[DC AM-02(baru).XLS]_DC_AM_02_8"/>
      <sheetName val="[DC AM-02(baru).XLS]__Station_9"/>
      <sheetName val="[DC AM-02(baru).XLS]_DC_AM_02_9"/>
      <sheetName val="[DC AM-02(baru).XLS]__Statio_10"/>
      <sheetName val="[DC AM-02(baru).XLS]_DC_AM_0_10"/>
      <sheetName val="ANAL.BOW"/>
      <sheetName val="DIV 2"/>
      <sheetName val="DIV 5"/>
      <sheetName val="8"/>
      <sheetName val="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/>
      <sheetData sheetId="1131"/>
      <sheetData sheetId="1132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/>
      <sheetData sheetId="1705" refreshError="1"/>
      <sheetData sheetId="1706" refreshError="1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/>
      <sheetData sheetId="1751"/>
      <sheetData sheetId="1752"/>
      <sheetData sheetId="1753"/>
      <sheetData sheetId="1754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/>
      <sheetData sheetId="1878"/>
      <sheetData sheetId="1879" refreshError="1"/>
      <sheetData sheetId="1880" refreshError="1"/>
      <sheetData sheetId="1881" refreshError="1"/>
      <sheetData sheetId="1882" refreshError="1"/>
      <sheetData sheetId="188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TE TS FA LAN MATV"/>
      <sheetName val="bd pabx"/>
      <sheetName val="BQ blat"/>
      <sheetName val="Nego 2006"/>
      <sheetName val="FINISHING"/>
      <sheetName val="Harga Satuan"/>
      <sheetName val="SAT-BHN"/>
      <sheetName val="Panel,feeder,elek"/>
      <sheetName val="CBD"/>
      <sheetName val="Bill sipil"/>
      <sheetName val="COA"/>
      <sheetName val="Upah_Bahan"/>
      <sheetName val="Analisa"/>
      <sheetName val="Bahan "/>
      <sheetName val="Upah"/>
      <sheetName val="Pekerjaan "/>
      <sheetName val="rekap1"/>
      <sheetName val="A+Supl."/>
      <sheetName val="7"/>
      <sheetName val="DAF-2"/>
      <sheetName val="Bag_1"/>
      <sheetName val="DAFTAR 7"/>
      <sheetName val="DAF_1"/>
      <sheetName val="DAFTAR_8"/>
      <sheetName val="H.Satuan"/>
      <sheetName val="Material"/>
      <sheetName val="UPH,BHN,ALT"/>
      <sheetName val="Analis harga"/>
      <sheetName val="SAT_BHN"/>
      <sheetName val="rab"/>
      <sheetName val="Koef"/>
      <sheetName val="anal"/>
      <sheetName val="Cover"/>
      <sheetName val="Beton"/>
      <sheetName val="Aspal (2)"/>
      <sheetName val="Relok-PJU"/>
      <sheetName val="Listrik"/>
      <sheetName val="Harga "/>
      <sheetName val="BQ_E20_02_Rp_"/>
      <sheetName val="analisa alat berat"/>
      <sheetName val="HARGA ALAT"/>
      <sheetName val="BASIC"/>
      <sheetName val="ALAT-1"/>
      <sheetName val="AGG, C"/>
      <sheetName val="UMUM"/>
      <sheetName val="BAG_2"/>
      <sheetName val="CIVIL WORKS"/>
      <sheetName val="Ch"/>
      <sheetName val="AHSbj"/>
      <sheetName val="I_KAMAR"/>
      <sheetName val="BQ-E20-02(Rp)"/>
      <sheetName val="PaintBreak"/>
      <sheetName val="INSSUBCON"/>
      <sheetName val="H_Satuan"/>
      <sheetName val="baladewa"/>
      <sheetName val="Lampiran"/>
      <sheetName val="REKAB"/>
      <sheetName val="Time schedulle"/>
      <sheetName val="jadwal alat"/>
      <sheetName val="Analis teknik"/>
      <sheetName val="Methode"/>
      <sheetName val="Surat"/>
      <sheetName val="I-KAMAR"/>
      <sheetName val="Analisa 2"/>
      <sheetName val="8LT 12"/>
      <sheetName val="Mall"/>
      <sheetName val="KURS-K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6">
          <cell r="F66">
            <v>15100000</v>
          </cell>
        </row>
        <row r="89">
          <cell r="F89">
            <v>850000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Kantor"/>
      <sheetName val="Workshop"/>
      <sheetName val="AHSP"/>
      <sheetName val="Analisa 22"/>
      <sheetName val="Bahan"/>
      <sheetName val="Upah"/>
      <sheetName val="K3 Gedung"/>
      <sheetName val="Tabel Fc"/>
      <sheetName val="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E7" t="str">
            <v>Talang Ubi</v>
          </cell>
          <cell r="F7" t="str">
            <v>Tanah Abang</v>
          </cell>
          <cell r="G7" t="str">
            <v>Abab</v>
          </cell>
          <cell r="H7" t="str">
            <v>Penukal</v>
          </cell>
          <cell r="I7" t="str">
            <v>Penukal Utara</v>
          </cell>
        </row>
        <row r="10">
          <cell r="C10" t="str">
            <v xml:space="preserve"> Air</v>
          </cell>
          <cell r="D10" t="str">
            <v>Liter</v>
          </cell>
        </row>
        <row r="11">
          <cell r="C11" t="str">
            <v xml:space="preserve"> Ampelas</v>
          </cell>
          <cell r="D11" t="str">
            <v>Lbr</v>
          </cell>
        </row>
        <row r="12">
          <cell r="C12" t="str">
            <v xml:space="preserve"> Bambu diameter 6-8/600cm</v>
          </cell>
          <cell r="D12" t="str">
            <v>Batang</v>
          </cell>
        </row>
        <row r="13">
          <cell r="C13" t="str">
            <v xml:space="preserve"> Batu Pecah</v>
          </cell>
          <cell r="D13" t="str">
            <v>m3</v>
          </cell>
        </row>
        <row r="14">
          <cell r="C14" t="str">
            <v xml:space="preserve"> Dolken Kayu 8/10cm Panjang 4m</v>
          </cell>
          <cell r="D14" t="str">
            <v>Batang</v>
          </cell>
        </row>
        <row r="15">
          <cell r="C15" t="str">
            <v xml:space="preserve"> Dolken Kayu 10/12cm Panjang 4m</v>
          </cell>
          <cell r="D15" t="str">
            <v>Batang</v>
          </cell>
        </row>
        <row r="16">
          <cell r="C16" t="str">
            <v xml:space="preserve"> Batu Belah</v>
          </cell>
          <cell r="D16" t="str">
            <v>m3</v>
          </cell>
        </row>
        <row r="17">
          <cell r="C17" t="str">
            <v xml:space="preserve"> Ijuk</v>
          </cell>
          <cell r="D17" t="str">
            <v>Kg</v>
          </cell>
        </row>
        <row r="18">
          <cell r="C18" t="str">
            <v xml:space="preserve"> Kapur Pasang</v>
          </cell>
          <cell r="D18" t="str">
            <v>m3</v>
          </cell>
        </row>
        <row r="19">
          <cell r="C19" t="str">
            <v xml:space="preserve"> Kawat Duri</v>
          </cell>
          <cell r="D19" t="str">
            <v>m1</v>
          </cell>
        </row>
        <row r="20">
          <cell r="C20" t="str">
            <v xml:space="preserve"> Kawat Jaring</v>
          </cell>
          <cell r="D20" t="str">
            <v>Lbr</v>
          </cell>
        </row>
        <row r="21">
          <cell r="C21" t="str">
            <v xml:space="preserve"> Kawat Jaring</v>
          </cell>
          <cell r="D21" t="str">
            <v>Kg</v>
          </cell>
        </row>
        <row r="22">
          <cell r="C22" t="str">
            <v xml:space="preserve"> Kerikil</v>
          </cell>
          <cell r="D22" t="str">
            <v>m3</v>
          </cell>
        </row>
        <row r="23">
          <cell r="C23" t="str">
            <v xml:space="preserve"> Kerikil (2cm/3cm)</v>
          </cell>
          <cell r="D23" t="str">
            <v>m3</v>
          </cell>
        </row>
        <row r="24">
          <cell r="C24" t="str">
            <v xml:space="preserve"> Kerikil (Maks 30mm)</v>
          </cell>
          <cell r="D24" t="str">
            <v>m3</v>
          </cell>
        </row>
        <row r="25">
          <cell r="C25" t="str">
            <v xml:space="preserve"> Kerikil (Maks 30mm)</v>
          </cell>
          <cell r="D25" t="str">
            <v>Kg</v>
          </cell>
        </row>
        <row r="26">
          <cell r="C26" t="str">
            <v xml:space="preserve"> Pasir Beton</v>
          </cell>
          <cell r="D26" t="str">
            <v>m3</v>
          </cell>
        </row>
        <row r="27">
          <cell r="C27" t="str">
            <v xml:space="preserve"> Pasir Beton</v>
          </cell>
          <cell r="D27" t="str">
            <v>Kg</v>
          </cell>
        </row>
        <row r="28">
          <cell r="C28" t="str">
            <v xml:space="preserve"> Pasir Urug</v>
          </cell>
          <cell r="D28" t="str">
            <v>m3</v>
          </cell>
        </row>
        <row r="29">
          <cell r="C29" t="str">
            <v xml:space="preserve"> Pasir Pasang</v>
          </cell>
          <cell r="D29" t="str">
            <v>m3</v>
          </cell>
        </row>
        <row r="30">
          <cell r="C30" t="str">
            <v xml:space="preserve"> Pasir Pasang </v>
          </cell>
          <cell r="D30" t="str">
            <v>Kg</v>
          </cell>
        </row>
        <row r="31">
          <cell r="C31" t="str">
            <v xml:space="preserve"> Semen Mortar</v>
          </cell>
          <cell r="D31" t="str">
            <v>m3</v>
          </cell>
        </row>
        <row r="32">
          <cell r="C32" t="str">
            <v xml:space="preserve"> Semen Portland</v>
          </cell>
          <cell r="D32" t="str">
            <v>Sak</v>
          </cell>
        </row>
        <row r="33">
          <cell r="C33" t="str">
            <v xml:space="preserve"> Semen Portland</v>
          </cell>
          <cell r="D33" t="str">
            <v>Kg</v>
          </cell>
        </row>
        <row r="34">
          <cell r="C34" t="str">
            <v xml:space="preserve"> Bata Merah</v>
          </cell>
          <cell r="D34" t="str">
            <v>Buah</v>
          </cell>
        </row>
        <row r="35">
          <cell r="C35" t="str">
            <v xml:space="preserve"> Bata Merah</v>
          </cell>
          <cell r="D35" t="str">
            <v>m3</v>
          </cell>
        </row>
        <row r="36">
          <cell r="C36" t="str">
            <v xml:space="preserve"> Bata Berongga</v>
          </cell>
          <cell r="D36" t="str">
            <v>Buah</v>
          </cell>
        </row>
        <row r="37">
          <cell r="C37" t="str">
            <v xml:space="preserve"> Bata Pelapis</v>
          </cell>
          <cell r="D37" t="str">
            <v>Buah</v>
          </cell>
        </row>
        <row r="38">
          <cell r="C38" t="str">
            <v xml:space="preserve"> Bata Ringan Tebal 10cm</v>
          </cell>
          <cell r="D38" t="str">
            <v>Buah</v>
          </cell>
        </row>
        <row r="39">
          <cell r="C39" t="str">
            <v xml:space="preserve"> Bata Ringan Tebal 7.5cm</v>
          </cell>
          <cell r="D39" t="str">
            <v>Buah</v>
          </cell>
        </row>
        <row r="40">
          <cell r="C40" t="str">
            <v xml:space="preserve"> Bata Rooster</v>
          </cell>
          <cell r="D40" t="str">
            <v>Buah</v>
          </cell>
        </row>
        <row r="41">
          <cell r="C41" t="str">
            <v xml:space="preserve"> Bata Terawang</v>
          </cell>
          <cell r="D41" t="str">
            <v>Buah</v>
          </cell>
        </row>
        <row r="42">
          <cell r="C42" t="str">
            <v xml:space="preserve"> Cat Dasar</v>
          </cell>
          <cell r="D42" t="str">
            <v>Kg</v>
          </cell>
        </row>
        <row r="43">
          <cell r="C43" t="str">
            <v xml:space="preserve"> Cat Kanstein</v>
          </cell>
          <cell r="D43" t="str">
            <v>Kg</v>
          </cell>
        </row>
        <row r="44">
          <cell r="C44" t="str">
            <v xml:space="preserve"> Cat Flexy Coat/Waterponding</v>
          </cell>
          <cell r="D44" t="str">
            <v>Kg</v>
          </cell>
        </row>
        <row r="45">
          <cell r="C45" t="str">
            <v xml:space="preserve"> Paku</v>
          </cell>
          <cell r="D45" t="str">
            <v>Kg</v>
          </cell>
        </row>
        <row r="46">
          <cell r="C46" t="str">
            <v xml:space="preserve"> Paku 1 - 2.5cm</v>
          </cell>
          <cell r="D46" t="str">
            <v>Kg</v>
          </cell>
        </row>
        <row r="47">
          <cell r="C47" t="str">
            <v xml:space="preserve"> Paku 5 - 7cm</v>
          </cell>
          <cell r="D47" t="str">
            <v>Kg</v>
          </cell>
        </row>
        <row r="48">
          <cell r="C48" t="str">
            <v xml:space="preserve"> Paku 5 - 10cm</v>
          </cell>
          <cell r="D48" t="str">
            <v>Kg</v>
          </cell>
        </row>
        <row r="49">
          <cell r="C49" t="str">
            <v xml:space="preserve"> Paku 5 - 12cm</v>
          </cell>
          <cell r="D49" t="str">
            <v>Kg</v>
          </cell>
        </row>
        <row r="50">
          <cell r="C50" t="str">
            <v xml:space="preserve"> Paku 7 - 10cm</v>
          </cell>
          <cell r="D50" t="str">
            <v>Kg</v>
          </cell>
        </row>
        <row r="51">
          <cell r="C51" t="str">
            <v xml:space="preserve"> Paku Payung</v>
          </cell>
          <cell r="D51" t="str">
            <v>Kg</v>
          </cell>
        </row>
        <row r="52">
          <cell r="C52" t="str">
            <v xml:space="preserve"> Paku Sekrup</v>
          </cell>
          <cell r="D52" t="str">
            <v>Kg</v>
          </cell>
        </row>
        <row r="53">
          <cell r="C53" t="str">
            <v xml:space="preserve"> Paku Tripleks</v>
          </cell>
          <cell r="D53" t="str">
            <v>Kg</v>
          </cell>
        </row>
        <row r="54">
          <cell r="C54" t="str">
            <v xml:space="preserve"> Paku Tembak, F.15, F.30/Paku Rivet</v>
          </cell>
          <cell r="D54" t="str">
            <v>Kotak</v>
          </cell>
        </row>
        <row r="55">
          <cell r="C55" t="str">
            <v xml:space="preserve"> Kuas</v>
          </cell>
          <cell r="D55" t="str">
            <v>Buah</v>
          </cell>
        </row>
        <row r="56">
          <cell r="C56" t="str">
            <v xml:space="preserve"> Lem Karet</v>
          </cell>
          <cell r="D56" t="str">
            <v>Kg</v>
          </cell>
        </row>
        <row r="57">
          <cell r="C57" t="str">
            <v xml:space="preserve"> Lem Kayu</v>
          </cell>
          <cell r="D57" t="str">
            <v>Kg</v>
          </cell>
        </row>
        <row r="58">
          <cell r="C58" t="str">
            <v xml:space="preserve"> Lem Kuning 168</v>
          </cell>
          <cell r="D58" t="str">
            <v>Kg</v>
          </cell>
        </row>
        <row r="59">
          <cell r="C59" t="str">
            <v xml:space="preserve"> Menie Besi</v>
          </cell>
          <cell r="D59" t="str">
            <v>Kg</v>
          </cell>
        </row>
        <row r="60">
          <cell r="C60" t="str">
            <v xml:space="preserve"> Menie Kayu</v>
          </cell>
          <cell r="D60" t="str">
            <v>Kg</v>
          </cell>
        </row>
        <row r="61">
          <cell r="C61" t="str">
            <v xml:space="preserve"> Minyak Bekisting</v>
          </cell>
          <cell r="D61" t="str">
            <v>Liter</v>
          </cell>
        </row>
        <row r="62">
          <cell r="C62" t="str">
            <v xml:space="preserve"> Mortar Siap Pakai</v>
          </cell>
          <cell r="D62" t="str">
            <v>Kg</v>
          </cell>
        </row>
        <row r="63">
          <cell r="C63" t="str">
            <v xml:space="preserve"> Penjaga Jarak Bekisting/Spacer</v>
          </cell>
          <cell r="D63" t="str">
            <v>Buah</v>
          </cell>
        </row>
        <row r="64">
          <cell r="C64" t="str">
            <v xml:space="preserve"> Tinner</v>
          </cell>
          <cell r="D64" t="str">
            <v>Liter</v>
          </cell>
        </row>
        <row r="65">
          <cell r="C65" t="str">
            <v xml:space="preserve"> Pengencer</v>
          </cell>
          <cell r="D65" t="str">
            <v>L</v>
          </cell>
        </row>
        <row r="66">
          <cell r="C66" t="str">
            <v xml:space="preserve"> Plywood 4mm 90x220cm</v>
          </cell>
          <cell r="D66" t="str">
            <v>Lembar</v>
          </cell>
        </row>
        <row r="67">
          <cell r="C67" t="str">
            <v xml:space="preserve"> Plywood 4mm 120x240cm</v>
          </cell>
          <cell r="D67" t="str">
            <v>Lembar</v>
          </cell>
        </row>
        <row r="68">
          <cell r="C68" t="str">
            <v xml:space="preserve"> Plywood 4mm 120x240cm</v>
          </cell>
          <cell r="D68" t="str">
            <v>m2</v>
          </cell>
        </row>
        <row r="69">
          <cell r="C69" t="str">
            <v xml:space="preserve"> Plywood 6mm</v>
          </cell>
          <cell r="D69" t="str">
            <v>Lbr</v>
          </cell>
        </row>
        <row r="70">
          <cell r="C70" t="str">
            <v xml:space="preserve"> Plywood Tebal 9mm</v>
          </cell>
          <cell r="D70" t="str">
            <v>Lbr</v>
          </cell>
        </row>
        <row r="71">
          <cell r="C71" t="str">
            <v xml:space="preserve"> Plywood Tebal 12mm</v>
          </cell>
          <cell r="D71" t="str">
            <v>Lbr</v>
          </cell>
        </row>
        <row r="72">
          <cell r="C72" t="str">
            <v xml:space="preserve"> Plywood Tebal 12mm</v>
          </cell>
          <cell r="D72" t="str">
            <v>m2</v>
          </cell>
        </row>
        <row r="73">
          <cell r="C73" t="str">
            <v xml:space="preserve"> Triplek 3mm</v>
          </cell>
          <cell r="D73" t="str">
            <v>Lbr</v>
          </cell>
        </row>
        <row r="74">
          <cell r="C74" t="str">
            <v xml:space="preserve"> Triplek 3mm</v>
          </cell>
          <cell r="D74" t="str">
            <v>m2</v>
          </cell>
        </row>
        <row r="75">
          <cell r="C75" t="str">
            <v xml:space="preserve"> Besi Hollow 3x3</v>
          </cell>
          <cell r="D75" t="str">
            <v>Btg</v>
          </cell>
        </row>
        <row r="76">
          <cell r="C76" t="str">
            <v xml:space="preserve"> Besi Hollow 3x3</v>
          </cell>
          <cell r="D76" t="str">
            <v>m1</v>
          </cell>
        </row>
        <row r="77">
          <cell r="C77" t="str">
            <v xml:space="preserve"> Hollow Galvanis 4x4 (Plafond)</v>
          </cell>
          <cell r="D77" t="str">
            <v>m1</v>
          </cell>
        </row>
        <row r="78">
          <cell r="C78" t="str">
            <v xml:space="preserve"> Aksesoris Hollow Galvanis 4x4 (Plafond)</v>
          </cell>
          <cell r="D78" t="str">
            <v>%</v>
          </cell>
        </row>
        <row r="79">
          <cell r="C79" t="str">
            <v xml:space="preserve"> Hollow Galvanis 4x4 (Alluminium Composite Panel)</v>
          </cell>
          <cell r="D79" t="str">
            <v>m1</v>
          </cell>
        </row>
        <row r="80">
          <cell r="C80" t="str">
            <v xml:space="preserve"> Residu atau Ter</v>
          </cell>
          <cell r="D80" t="str">
            <v>L</v>
          </cell>
        </row>
        <row r="81">
          <cell r="C81" t="str">
            <v xml:space="preserve"> Semen Warna</v>
          </cell>
          <cell r="D81" t="str">
            <v>Kg</v>
          </cell>
        </row>
        <row r="82">
          <cell r="C82" t="str">
            <v xml:space="preserve"> Sirtu</v>
          </cell>
          <cell r="D82" t="str">
            <v>m3</v>
          </cell>
        </row>
        <row r="83">
          <cell r="C83" t="str">
            <v xml:space="preserve"> Plamur</v>
          </cell>
          <cell r="D83" t="str">
            <v>Kg</v>
          </cell>
        </row>
        <row r="84">
          <cell r="C84" t="str">
            <v xml:space="preserve"> Plamur Kayu</v>
          </cell>
          <cell r="D84" t="str">
            <v>Kg</v>
          </cell>
        </row>
        <row r="85">
          <cell r="C85" t="str">
            <v xml:space="preserve"> Cat Kayu</v>
          </cell>
          <cell r="D85" t="str">
            <v>Kg</v>
          </cell>
        </row>
        <row r="86">
          <cell r="C86" t="str">
            <v xml:space="preserve"> Cat Menie</v>
          </cell>
          <cell r="D86" t="str">
            <v>Kg</v>
          </cell>
        </row>
        <row r="87">
          <cell r="C87" t="str">
            <v xml:space="preserve"> Cat Penutup Interior</v>
          </cell>
          <cell r="D87" t="str">
            <v>Kg</v>
          </cell>
        </row>
        <row r="88">
          <cell r="C88" t="str">
            <v xml:space="preserve"> Cat Penutup Eksterior</v>
          </cell>
          <cell r="D88" t="str">
            <v>Kg</v>
          </cell>
        </row>
        <row r="89">
          <cell r="C89" t="str">
            <v xml:space="preserve"> Cat Besi</v>
          </cell>
          <cell r="D89" t="str">
            <v>Kg</v>
          </cell>
        </row>
        <row r="90">
          <cell r="C90" t="str">
            <v xml:space="preserve"> Tanah Timbunan</v>
          </cell>
          <cell r="D90" t="str">
            <v>m3</v>
          </cell>
        </row>
        <row r="91">
          <cell r="C91" t="str">
            <v xml:space="preserve"> Tanah Humus</v>
          </cell>
          <cell r="D91" t="str">
            <v>m3</v>
          </cell>
        </row>
        <row r="92">
          <cell r="C92" t="str">
            <v xml:space="preserve"> Pupuk Kandang</v>
          </cell>
          <cell r="D92" t="str">
            <v>m3</v>
          </cell>
        </row>
        <row r="93">
          <cell r="C93" t="str">
            <v xml:space="preserve"> Soda Api</v>
          </cell>
          <cell r="D93" t="str">
            <v>Kg</v>
          </cell>
        </row>
        <row r="94">
          <cell r="C94" t="str">
            <v xml:space="preserve"> Teak Oil</v>
          </cell>
          <cell r="D94" t="str">
            <v>L</v>
          </cell>
        </row>
        <row r="95">
          <cell r="C95" t="str">
            <v xml:space="preserve"> Politur</v>
          </cell>
          <cell r="D95" t="str">
            <v>L</v>
          </cell>
        </row>
        <row r="96">
          <cell r="C96" t="str">
            <v xml:space="preserve"> Politur Jadi</v>
          </cell>
          <cell r="D96" t="str">
            <v>L</v>
          </cell>
        </row>
        <row r="97">
          <cell r="C97" t="str">
            <v xml:space="preserve"> Vernis</v>
          </cell>
          <cell r="D97" t="str">
            <v>L</v>
          </cell>
        </row>
        <row r="98">
          <cell r="C98" t="str">
            <v xml:space="preserve"> Dempul</v>
          </cell>
          <cell r="D98" t="str">
            <v>Kg</v>
          </cell>
        </row>
        <row r="99">
          <cell r="C99" t="str">
            <v xml:space="preserve"> Kalkarium</v>
          </cell>
          <cell r="D99" t="str">
            <v>Kg</v>
          </cell>
        </row>
        <row r="100">
          <cell r="C100" t="str">
            <v xml:space="preserve"> Kapur Sirih</v>
          </cell>
          <cell r="D100" t="str">
            <v>Kg</v>
          </cell>
        </row>
        <row r="101">
          <cell r="C101" t="str">
            <v xml:space="preserve"> Alang-alang</v>
          </cell>
          <cell r="D101" t="str">
            <v>Ikat</v>
          </cell>
        </row>
        <row r="102">
          <cell r="C102" t="str">
            <v xml:space="preserve"> Wallpaper</v>
          </cell>
          <cell r="D102" t="str">
            <v>m2</v>
          </cell>
        </row>
        <row r="103">
          <cell r="C103" t="str">
            <v xml:space="preserve"> Kanstein Type DKI, Uk. 60x30x20x25cm</v>
          </cell>
          <cell r="D103" t="str">
            <v>Buah</v>
          </cell>
        </row>
        <row r="104">
          <cell r="C104" t="str">
            <v xml:space="preserve"> Kanstein Type DKI, Uk. 60x30x20x25cm</v>
          </cell>
          <cell r="D104" t="str">
            <v>m1</v>
          </cell>
        </row>
        <row r="105">
          <cell r="C105" t="str">
            <v xml:space="preserve"> Tanaman Hias</v>
          </cell>
          <cell r="D105" t="str">
            <v>Rumpun</v>
          </cell>
        </row>
        <row r="106">
          <cell r="C106" t="str">
            <v xml:space="preserve"> Colour Harderner</v>
          </cell>
          <cell r="D106" t="str">
            <v>Kg</v>
          </cell>
        </row>
        <row r="107">
          <cell r="C107" t="str">
            <v xml:space="preserve"> Powdered Antique Release</v>
          </cell>
          <cell r="D107" t="str">
            <v>Kg</v>
          </cell>
        </row>
        <row r="108">
          <cell r="C108" t="str">
            <v xml:space="preserve"> Clear Sealer Solven Base</v>
          </cell>
          <cell r="D108" t="str">
            <v>Kg</v>
          </cell>
        </row>
        <row r="109">
          <cell r="C109" t="str">
            <v xml:space="preserve"> Lem Perekat Beton Sika </v>
          </cell>
          <cell r="D109" t="str">
            <v>Tube</v>
          </cell>
        </row>
        <row r="118">
          <cell r="C118" t="str">
            <v>URAIAN</v>
          </cell>
          <cell r="D118" t="str">
            <v>SATUAN</v>
          </cell>
        </row>
        <row r="121">
          <cell r="C121" t="str">
            <v xml:space="preserve"> HARGA BAHAN ARSITEKTURAL</v>
          </cell>
        </row>
        <row r="122">
          <cell r="C122" t="str">
            <v xml:space="preserve"> Akustik Uk. 30x30cm</v>
          </cell>
          <cell r="D122" t="str">
            <v>Lembar</v>
          </cell>
        </row>
        <row r="123">
          <cell r="C123" t="str">
            <v xml:space="preserve"> Akustik Uk. 30x60cm</v>
          </cell>
          <cell r="D123" t="str">
            <v>Lembar</v>
          </cell>
        </row>
        <row r="124">
          <cell r="C124" t="str">
            <v xml:space="preserve"> Akustik Uk. 60x120cm</v>
          </cell>
          <cell r="D124" t="str">
            <v>Lembar</v>
          </cell>
        </row>
        <row r="125">
          <cell r="C125" t="str">
            <v xml:space="preserve"> Akustik 60 x 120</v>
          </cell>
          <cell r="D125" t="str">
            <v>Lembar</v>
          </cell>
        </row>
        <row r="126">
          <cell r="C126" t="str">
            <v xml:space="preserve"> Aluminium Foil</v>
          </cell>
          <cell r="D126" t="str">
            <v>m2</v>
          </cell>
        </row>
        <row r="127">
          <cell r="C127" t="str">
            <v xml:space="preserve"> Aluminium Gelombang Uk. 95x180cm</v>
          </cell>
          <cell r="D127" t="str">
            <v>Lbr</v>
          </cell>
        </row>
        <row r="128">
          <cell r="C128" t="str">
            <v xml:space="preserve"> Aluminium Strip</v>
          </cell>
          <cell r="D128" t="str">
            <v>m1</v>
          </cell>
        </row>
        <row r="129">
          <cell r="C129" t="str">
            <v xml:space="preserve"> Batu Paras</v>
          </cell>
          <cell r="D129" t="str">
            <v>Buah</v>
          </cell>
        </row>
        <row r="130">
          <cell r="C130" t="str">
            <v xml:space="preserve"> Batu Tempel Hitam</v>
          </cell>
          <cell r="D130" t="str">
            <v>m2</v>
          </cell>
        </row>
        <row r="131">
          <cell r="C131" t="str">
            <v xml:space="preserve"> Bubung Setel Gel.</v>
          </cell>
          <cell r="D131" t="str">
            <v>Lbr</v>
          </cell>
        </row>
        <row r="132">
          <cell r="C132" t="str">
            <v xml:space="preserve"> Formika 120x240</v>
          </cell>
          <cell r="D132" t="str">
            <v>Lembar</v>
          </cell>
        </row>
        <row r="133">
          <cell r="C133" t="str">
            <v xml:space="preserve"> Genteng Aspal Uk. 0.8x1m</v>
          </cell>
          <cell r="D133" t="str">
            <v>Buah</v>
          </cell>
        </row>
        <row r="134">
          <cell r="C134" t="str">
            <v xml:space="preserve"> Genteng Beton</v>
          </cell>
          <cell r="D134" t="str">
            <v>Buah</v>
          </cell>
        </row>
        <row r="135">
          <cell r="C135" t="str">
            <v xml:space="preserve"> Genteng Bubung</v>
          </cell>
          <cell r="D135" t="str">
            <v>Buah</v>
          </cell>
        </row>
        <row r="136">
          <cell r="C136" t="str">
            <v xml:space="preserve"> Genteng Kodok</v>
          </cell>
          <cell r="D136" t="str">
            <v>Buah</v>
          </cell>
        </row>
        <row r="137">
          <cell r="C137" t="str">
            <v xml:space="preserve"> Genteng Palentong</v>
          </cell>
          <cell r="D137" t="str">
            <v>Buah</v>
          </cell>
        </row>
        <row r="138">
          <cell r="C138" t="str">
            <v xml:space="preserve"> Genteng Palentong Besar (Morando)</v>
          </cell>
          <cell r="D138" t="str">
            <v>Buah</v>
          </cell>
        </row>
        <row r="139">
          <cell r="C139" t="str">
            <v xml:space="preserve"> HB-10</v>
          </cell>
          <cell r="D139" t="str">
            <v>Buah</v>
          </cell>
        </row>
        <row r="140">
          <cell r="C140" t="str">
            <v xml:space="preserve"> HB-15</v>
          </cell>
          <cell r="D140" t="str">
            <v>Buah</v>
          </cell>
        </row>
        <row r="141">
          <cell r="C141" t="str">
            <v xml:space="preserve"> HB-20</v>
          </cell>
          <cell r="D141" t="str">
            <v>Buah</v>
          </cell>
        </row>
        <row r="142">
          <cell r="C142" t="str">
            <v xml:space="preserve"> Internal Cove</v>
          </cell>
          <cell r="D142" t="str">
            <v>Bh</v>
          </cell>
        </row>
        <row r="143">
          <cell r="C143" t="str">
            <v xml:space="preserve"> Jendela Nako (Rangka + Kaca 5mm. Lebar 15cm)</v>
          </cell>
          <cell r="D143" t="str">
            <v>m2</v>
          </cell>
        </row>
        <row r="144">
          <cell r="C144" t="str">
            <v xml:space="preserve"> Karpet</v>
          </cell>
          <cell r="D144" t="str">
            <v>m2</v>
          </cell>
        </row>
        <row r="145">
          <cell r="C145" t="str">
            <v xml:space="preserve"> Keramik</v>
          </cell>
          <cell r="D145" t="str">
            <v>Buah</v>
          </cell>
        </row>
        <row r="146">
          <cell r="C146" t="str">
            <v xml:space="preserve"> Keramik Uk. 20x20cm</v>
          </cell>
          <cell r="D146" t="str">
            <v>Buah</v>
          </cell>
        </row>
        <row r="147">
          <cell r="C147" t="str">
            <v xml:space="preserve"> Keramik Uk. 40x40cm</v>
          </cell>
          <cell r="D147" t="str">
            <v>Buah</v>
          </cell>
        </row>
        <row r="148">
          <cell r="C148" t="str">
            <v xml:space="preserve"> Keramik Artistik</v>
          </cell>
          <cell r="D148" t="str">
            <v>Buah</v>
          </cell>
        </row>
        <row r="149">
          <cell r="C149" t="str">
            <v xml:space="preserve"> List Kayu 2x4cm</v>
          </cell>
          <cell r="D149" t="str">
            <v>m3</v>
          </cell>
        </row>
        <row r="150">
          <cell r="C150" t="str">
            <v xml:space="preserve"> List Kayu Profil</v>
          </cell>
          <cell r="D150" t="str">
            <v>m1</v>
          </cell>
        </row>
        <row r="151">
          <cell r="C151" t="str">
            <v xml:space="preserve"> List Gypsum Sedang</v>
          </cell>
          <cell r="D151" t="str">
            <v>m1</v>
          </cell>
        </row>
        <row r="152">
          <cell r="C152" t="str">
            <v xml:space="preserve"> List Profil PVC</v>
          </cell>
          <cell r="D152" t="str">
            <v>m1</v>
          </cell>
        </row>
        <row r="153">
          <cell r="C153" t="str">
            <v xml:space="preserve"> Marmer</v>
          </cell>
          <cell r="D153" t="str">
            <v>Buah</v>
          </cell>
        </row>
        <row r="154">
          <cell r="C154" t="str">
            <v xml:space="preserve"> Nok Genteng Aspal</v>
          </cell>
          <cell r="D154" t="str">
            <v>Buah</v>
          </cell>
        </row>
        <row r="155">
          <cell r="C155" t="str">
            <v xml:space="preserve"> Nok Genteng Beton</v>
          </cell>
          <cell r="D155" t="str">
            <v>Buah</v>
          </cell>
        </row>
        <row r="156">
          <cell r="C156" t="str">
            <v xml:space="preserve"> Nok Genteng Metal Panjang 100cm</v>
          </cell>
          <cell r="D156" t="str">
            <v>Buah</v>
          </cell>
        </row>
        <row r="157">
          <cell r="C157" t="str">
            <v xml:space="preserve"> Nok Paten 105cm</v>
          </cell>
          <cell r="D157" t="str">
            <v>Lbr</v>
          </cell>
        </row>
        <row r="158">
          <cell r="C158" t="str">
            <v xml:space="preserve"> Nok Paten 108cm</v>
          </cell>
          <cell r="D158" t="str">
            <v>Lbr</v>
          </cell>
        </row>
        <row r="159">
          <cell r="C159" t="str">
            <v xml:space="preserve"> Nok Paten 92cm</v>
          </cell>
          <cell r="D159" t="str">
            <v>Lbr</v>
          </cell>
        </row>
        <row r="160">
          <cell r="C160" t="str">
            <v xml:space="preserve"> Nok setel rata 92cm</v>
          </cell>
          <cell r="D160" t="str">
            <v>Lbr</v>
          </cell>
        </row>
        <row r="161">
          <cell r="C161" t="str">
            <v xml:space="preserve"> Nok Setel Rata 105cm</v>
          </cell>
          <cell r="D161" t="str">
            <v>Lbr</v>
          </cell>
        </row>
        <row r="162">
          <cell r="C162" t="str">
            <v xml:space="preserve"> Nok Standar</v>
          </cell>
          <cell r="D162" t="str">
            <v>Buah</v>
          </cell>
        </row>
        <row r="163">
          <cell r="C163" t="str">
            <v xml:space="preserve"> Parquet Gymfloor</v>
          </cell>
          <cell r="D163" t="str">
            <v>m2</v>
          </cell>
        </row>
        <row r="164">
          <cell r="C164" t="str">
            <v xml:space="preserve"> Parquet Kayu</v>
          </cell>
          <cell r="D164" t="str">
            <v>m2</v>
          </cell>
        </row>
        <row r="165">
          <cell r="C165" t="str">
            <v xml:space="preserve"> Pavingblock 6cm</v>
          </cell>
          <cell r="D165" t="str">
            <v>m2</v>
          </cell>
        </row>
        <row r="166">
          <cell r="C166" t="str">
            <v xml:space="preserve"> Pavingblock 6cm Berwarna</v>
          </cell>
          <cell r="D166" t="str">
            <v>m2</v>
          </cell>
        </row>
        <row r="167">
          <cell r="C167" t="str">
            <v xml:space="preserve"> Pavingblock 8cm Natural</v>
          </cell>
          <cell r="D167" t="str">
            <v>m2</v>
          </cell>
        </row>
        <row r="168">
          <cell r="C168" t="str">
            <v xml:space="preserve"> Pavingblock 8cm Berwarna</v>
          </cell>
          <cell r="D168" t="str">
            <v>m2</v>
          </cell>
        </row>
        <row r="169">
          <cell r="C169" t="str">
            <v xml:space="preserve"> Pintu Aluminium</v>
          </cell>
          <cell r="D169" t="str">
            <v>m1</v>
          </cell>
        </row>
        <row r="170">
          <cell r="C170" t="str">
            <v xml:space="preserve"> Pintu Gulung Besi</v>
          </cell>
          <cell r="D170" t="str">
            <v>m2</v>
          </cell>
        </row>
        <row r="171">
          <cell r="C171" t="str">
            <v xml:space="preserve"> Pintu Lipat</v>
          </cell>
          <cell r="D171" t="str">
            <v>m2</v>
          </cell>
        </row>
        <row r="172">
          <cell r="C172" t="str">
            <v xml:space="preserve"> Plint Keramik</v>
          </cell>
          <cell r="D172" t="str">
            <v>Bh</v>
          </cell>
        </row>
        <row r="173">
          <cell r="C173" t="str">
            <v xml:space="preserve"> Plint Teralux Kerang</v>
          </cell>
          <cell r="D173" t="str">
            <v>Bh</v>
          </cell>
        </row>
        <row r="174">
          <cell r="C174" t="str">
            <v xml:space="preserve"> Plint Teralux Marmer</v>
          </cell>
          <cell r="D174" t="str">
            <v>Bh</v>
          </cell>
        </row>
        <row r="175">
          <cell r="C175" t="str">
            <v xml:space="preserve"> Plint Ubin Granit</v>
          </cell>
          <cell r="D175" t="str">
            <v>Bh</v>
          </cell>
        </row>
        <row r="176">
          <cell r="C176" t="str">
            <v xml:space="preserve"> Plint Ubin PC</v>
          </cell>
          <cell r="D176" t="str">
            <v>Bh</v>
          </cell>
        </row>
        <row r="177">
          <cell r="C177" t="str">
            <v xml:space="preserve"> Plint Ubin Teraso</v>
          </cell>
          <cell r="D177" t="str">
            <v>Bh</v>
          </cell>
        </row>
        <row r="178">
          <cell r="C178" t="str">
            <v xml:space="preserve"> Plint Ubin Warna</v>
          </cell>
          <cell r="D178" t="str">
            <v>Bh</v>
          </cell>
        </row>
        <row r="179">
          <cell r="C179" t="str">
            <v xml:space="preserve"> Profil Alum ”T”</v>
          </cell>
          <cell r="D179" t="str">
            <v>m1</v>
          </cell>
        </row>
        <row r="180">
          <cell r="C180" t="str">
            <v xml:space="preserve"> Ubin Abu-abu</v>
          </cell>
          <cell r="D180" t="str">
            <v>Bh</v>
          </cell>
        </row>
        <row r="181">
          <cell r="C181" t="str">
            <v xml:space="preserve"> Ubin Granit</v>
          </cell>
          <cell r="D181" t="str">
            <v>Bh</v>
          </cell>
        </row>
        <row r="182">
          <cell r="C182" t="str">
            <v xml:space="preserve"> Ubin Keramik</v>
          </cell>
          <cell r="D182" t="str">
            <v>Dus</v>
          </cell>
        </row>
        <row r="183">
          <cell r="C183" t="str">
            <v xml:space="preserve"> Ubin Keramik</v>
          </cell>
          <cell r="D183" t="str">
            <v>Bh</v>
          </cell>
        </row>
        <row r="184">
          <cell r="C184" t="str">
            <v xml:space="preserve"> Ubin Porselen 20x20cm</v>
          </cell>
          <cell r="D184" t="str">
            <v>Buah</v>
          </cell>
        </row>
        <row r="185">
          <cell r="C185" t="str">
            <v xml:space="preserve"> Ubin Teralux</v>
          </cell>
          <cell r="D185" t="str">
            <v>Bh</v>
          </cell>
        </row>
        <row r="186">
          <cell r="C186" t="str">
            <v xml:space="preserve"> Ubin Teralux Marmer</v>
          </cell>
          <cell r="D186" t="str">
            <v>Bh</v>
          </cell>
        </row>
        <row r="187">
          <cell r="C187" t="str">
            <v xml:space="preserve"> Ubin Teraso</v>
          </cell>
          <cell r="D187" t="str">
            <v>Bh</v>
          </cell>
        </row>
        <row r="188">
          <cell r="C188" t="str">
            <v xml:space="preserve"> Ubin Warna</v>
          </cell>
          <cell r="D188" t="str">
            <v>Bh</v>
          </cell>
        </row>
        <row r="189">
          <cell r="C189" t="str">
            <v xml:space="preserve"> Ramset</v>
          </cell>
          <cell r="D189" t="str">
            <v>Buah</v>
          </cell>
        </row>
        <row r="190">
          <cell r="C190" t="str">
            <v xml:space="preserve"> Rooflight 90x180</v>
          </cell>
          <cell r="D190" t="str">
            <v>Lbr</v>
          </cell>
        </row>
        <row r="191">
          <cell r="C191" t="str">
            <v xml:space="preserve"> Seng gel 3”x6”</v>
          </cell>
          <cell r="D191" t="str">
            <v>Lbr</v>
          </cell>
        </row>
        <row r="192">
          <cell r="C192" t="str">
            <v xml:space="preserve"> Seng Pelat</v>
          </cell>
          <cell r="D192" t="str">
            <v>m1</v>
          </cell>
        </row>
        <row r="193">
          <cell r="C193" t="str">
            <v xml:space="preserve"> Seng pelat 3’x6’ 90x180cm</v>
          </cell>
          <cell r="D193" t="str">
            <v>Lbr</v>
          </cell>
        </row>
        <row r="194">
          <cell r="C194" t="str">
            <v xml:space="preserve"> Seng Pelat 3”x6” BJLS28</v>
          </cell>
          <cell r="D194" t="str">
            <v>Lbr</v>
          </cell>
        </row>
        <row r="195">
          <cell r="C195" t="str">
            <v xml:space="preserve"> Serat Semen</v>
          </cell>
          <cell r="D195" t="str">
            <v>m2</v>
          </cell>
        </row>
        <row r="196">
          <cell r="C196" t="str">
            <v xml:space="preserve"> Serat Semen Gel 105x150</v>
          </cell>
          <cell r="D196" t="str">
            <v>Lbr</v>
          </cell>
        </row>
        <row r="197">
          <cell r="C197" t="str">
            <v xml:space="preserve"> Serat Semen Gel 105x210</v>
          </cell>
          <cell r="D197" t="str">
            <v>Lbr</v>
          </cell>
        </row>
        <row r="198">
          <cell r="C198" t="str">
            <v xml:space="preserve"> Serat Semen Gel 105x240</v>
          </cell>
          <cell r="D198" t="str">
            <v>Lbr</v>
          </cell>
        </row>
        <row r="199">
          <cell r="C199" t="str">
            <v xml:space="preserve"> Serat Semen Gel 105x270</v>
          </cell>
          <cell r="D199" t="str">
            <v>Lbr</v>
          </cell>
        </row>
        <row r="200">
          <cell r="C200" t="str">
            <v xml:space="preserve"> Serat Semen Gel 105x300</v>
          </cell>
          <cell r="D200" t="str">
            <v>Lbr</v>
          </cell>
        </row>
        <row r="201">
          <cell r="C201" t="str">
            <v xml:space="preserve"> Serat Semen Gel 108x180</v>
          </cell>
          <cell r="D201" t="str">
            <v>Lbr</v>
          </cell>
        </row>
        <row r="202">
          <cell r="C202" t="str">
            <v xml:space="preserve"> Serat Semen Gel 108x210</v>
          </cell>
          <cell r="D202" t="str">
            <v>Lbr</v>
          </cell>
        </row>
        <row r="203">
          <cell r="C203" t="str">
            <v xml:space="preserve"> Serat Semen Gel 108x240</v>
          </cell>
          <cell r="D203" t="str">
            <v>Lbr</v>
          </cell>
        </row>
        <row r="204">
          <cell r="C204" t="str">
            <v xml:space="preserve"> Serat Semen Gel 108x270</v>
          </cell>
          <cell r="D204" t="str">
            <v>Lbr</v>
          </cell>
        </row>
        <row r="205">
          <cell r="C205" t="str">
            <v xml:space="preserve"> Serat Semen Gel 108x300</v>
          </cell>
          <cell r="D205" t="str">
            <v>Lbr</v>
          </cell>
        </row>
        <row r="206">
          <cell r="C206" t="str">
            <v xml:space="preserve"> Serat Semen Gel 92x180</v>
          </cell>
          <cell r="D206" t="str">
            <v>Lbr</v>
          </cell>
        </row>
        <row r="207">
          <cell r="C207" t="str">
            <v xml:space="preserve"> Serat Semen Gel 92x200</v>
          </cell>
          <cell r="D207" t="str">
            <v>Lbr</v>
          </cell>
        </row>
        <row r="208">
          <cell r="C208" t="str">
            <v xml:space="preserve"> Serat Semen Gel 92x225</v>
          </cell>
          <cell r="D208" t="str">
            <v>Lbr</v>
          </cell>
        </row>
        <row r="209">
          <cell r="C209" t="str">
            <v xml:space="preserve"> Serat Semen Gel 92x250</v>
          </cell>
          <cell r="D209" t="str">
            <v>Lbr</v>
          </cell>
        </row>
        <row r="210">
          <cell r="C210" t="str">
            <v xml:space="preserve"> Serbuk Batu Granit</v>
          </cell>
          <cell r="D210" t="str">
            <v>Kg</v>
          </cell>
        </row>
        <row r="211">
          <cell r="C211" t="str">
            <v xml:space="preserve"> Serbuk Batu Traso</v>
          </cell>
          <cell r="D211" t="str">
            <v>Kg</v>
          </cell>
        </row>
        <row r="212">
          <cell r="C212" t="str">
            <v xml:space="preserve"> Sunscreen Aluminium</v>
          </cell>
          <cell r="D212" t="str">
            <v>m2</v>
          </cell>
        </row>
        <row r="213">
          <cell r="C213" t="str">
            <v xml:space="preserve"> Underlayer</v>
          </cell>
          <cell r="D213" t="str">
            <v>m2</v>
          </cell>
        </row>
        <row r="214">
          <cell r="C214" t="str">
            <v xml:space="preserve"> Venetions Blinds dan Vertical Blinds (Tirai)</v>
          </cell>
          <cell r="D214" t="str">
            <v>m2</v>
          </cell>
        </row>
        <row r="215">
          <cell r="C215" t="str">
            <v xml:space="preserve"> Vynil</v>
          </cell>
          <cell r="D215" t="str">
            <v>Buah</v>
          </cell>
        </row>
        <row r="216">
          <cell r="C216" t="str">
            <v xml:space="preserve"> Wallpaper</v>
          </cell>
          <cell r="D216" t="str">
            <v>m1</v>
          </cell>
        </row>
        <row r="217">
          <cell r="C217" t="str">
            <v xml:space="preserve"> Teraso Cor</v>
          </cell>
          <cell r="D217" t="str">
            <v>m3</v>
          </cell>
        </row>
        <row r="218">
          <cell r="C218" t="str">
            <v xml:space="preserve"> Kalsiboard 3.5mm 120x240cm</v>
          </cell>
          <cell r="D218" t="str">
            <v>Lbr</v>
          </cell>
        </row>
        <row r="219">
          <cell r="C219" t="str">
            <v xml:space="preserve"> Aluminum Composite Panel (ACP) Ex. Seven</v>
          </cell>
          <cell r="D219" t="str">
            <v>m2</v>
          </cell>
        </row>
        <row r="220">
          <cell r="C220" t="str">
            <v xml:space="preserve"> Daun Pintu Teakwood Rangkap + Finishing HPL</v>
          </cell>
          <cell r="D220" t="str">
            <v>m2</v>
          </cell>
        </row>
        <row r="221">
          <cell r="C221" t="str">
            <v xml:space="preserve"> Dinding Batu Alam Andesit 15x30cm</v>
          </cell>
          <cell r="D221" t="str">
            <v>m2</v>
          </cell>
        </row>
        <row r="222">
          <cell r="C222" t="str">
            <v xml:space="preserve"> Granit Uk. 60x60cm UnPolished</v>
          </cell>
          <cell r="D222" t="str">
            <v>Kotak</v>
          </cell>
        </row>
        <row r="223">
          <cell r="C223" t="str">
            <v xml:space="preserve"> Granit Uk. 60x60cm UnPolished</v>
          </cell>
          <cell r="D223" t="str">
            <v>Buah</v>
          </cell>
        </row>
        <row r="224">
          <cell r="C224" t="str">
            <v xml:space="preserve"> Homogeneous Tile Anak Tangga</v>
          </cell>
          <cell r="D224" t="str">
            <v>m1</v>
          </cell>
        </row>
        <row r="225">
          <cell r="C225" t="str">
            <v xml:space="preserve"> Homogeneous Tile Uk. 60x60cm Polished</v>
          </cell>
          <cell r="D225" t="str">
            <v>Kotak</v>
          </cell>
        </row>
        <row r="226">
          <cell r="C226" t="str">
            <v xml:space="preserve"> Homogeneous Tile Uk. 60x60cm Polished</v>
          </cell>
          <cell r="D226" t="str">
            <v>Buah</v>
          </cell>
        </row>
        <row r="227">
          <cell r="C227" t="str">
            <v xml:space="preserve"> Homogeneous Tile Uk. 60x60cm UnPolished</v>
          </cell>
          <cell r="D227" t="str">
            <v>Kotak</v>
          </cell>
        </row>
        <row r="228">
          <cell r="C228" t="str">
            <v xml:space="preserve"> Homogeneous Tile Uk. 60x60cm UnPolished</v>
          </cell>
          <cell r="D228" t="str">
            <v>Buah</v>
          </cell>
        </row>
        <row r="229">
          <cell r="C229" t="str">
            <v xml:space="preserve"> Keramik 20x25cm (Polished)</v>
          </cell>
          <cell r="D229" t="str">
            <v>Buah</v>
          </cell>
        </row>
        <row r="230">
          <cell r="C230" t="str">
            <v xml:space="preserve"> Keramik 25x40cm (UnPolished)</v>
          </cell>
          <cell r="D230" t="str">
            <v>Buah</v>
          </cell>
        </row>
        <row r="231">
          <cell r="C231" t="str">
            <v xml:space="preserve"> Logo Akrilik Uk. 120x160cm</v>
          </cell>
          <cell r="D231" t="str">
            <v>Buah</v>
          </cell>
        </row>
        <row r="232">
          <cell r="C232" t="str">
            <v xml:space="preserve"> Huruf Akrilik</v>
          </cell>
          <cell r="D232" t="str">
            <v>Buah</v>
          </cell>
        </row>
        <row r="233">
          <cell r="C233" t="str">
            <v xml:space="preserve"> Huruf Akrilik Tinggi 25cm</v>
          </cell>
          <cell r="D233" t="str">
            <v>Buah</v>
          </cell>
        </row>
        <row r="234">
          <cell r="C234" t="str">
            <v xml:space="preserve"> Huruf Akrilik Tinggi 30cm</v>
          </cell>
          <cell r="D234" t="str">
            <v>Buah</v>
          </cell>
        </row>
        <row r="235">
          <cell r="C235" t="str">
            <v xml:space="preserve"> Kalsiplank</v>
          </cell>
          <cell r="D235" t="str">
            <v>Batang</v>
          </cell>
        </row>
        <row r="236">
          <cell r="C236" t="str">
            <v xml:space="preserve"> Atap Spandek 0.45mm</v>
          </cell>
          <cell r="D236" t="str">
            <v>m2</v>
          </cell>
        </row>
        <row r="237">
          <cell r="C237" t="str">
            <v xml:space="preserve"> Atap Spandek Berpasir 0.45mm</v>
          </cell>
          <cell r="D237" t="str">
            <v>m2</v>
          </cell>
        </row>
        <row r="238">
          <cell r="C238" t="str">
            <v xml:space="preserve"> Nok Atap Spandek</v>
          </cell>
          <cell r="D238" t="str">
            <v>Buah</v>
          </cell>
        </row>
        <row r="239">
          <cell r="C239" t="str">
            <v xml:space="preserve"> Nok Atap Spandek</v>
          </cell>
          <cell r="D239" t="str">
            <v>m1</v>
          </cell>
        </row>
        <row r="240">
          <cell r="C240" t="str">
            <v xml:space="preserve"> Profil C 75.100</v>
          </cell>
          <cell r="D240" t="str">
            <v>Batang</v>
          </cell>
        </row>
        <row r="241">
          <cell r="C241" t="str">
            <v xml:space="preserve"> Profil C 75.100</v>
          </cell>
          <cell r="D241" t="str">
            <v>m1</v>
          </cell>
        </row>
        <row r="242">
          <cell r="C242" t="str">
            <v xml:space="preserve"> Reng R 40.45 Tebal 0.6mm</v>
          </cell>
          <cell r="D242" t="str">
            <v>Btg</v>
          </cell>
        </row>
        <row r="243">
          <cell r="C243" t="str">
            <v xml:space="preserve"> Reng R 40.45 Tebal 0.6mm</v>
          </cell>
          <cell r="D243" t="str">
            <v>m1</v>
          </cell>
        </row>
        <row r="244">
          <cell r="C244" t="str">
            <v xml:space="preserve"> Screw </v>
          </cell>
          <cell r="D244" t="str">
            <v>Buah</v>
          </cell>
        </row>
        <row r="245">
          <cell r="C245" t="str">
            <v xml:space="preserve"> Dynabolt</v>
          </cell>
          <cell r="D245" t="str">
            <v>Buah</v>
          </cell>
        </row>
        <row r="246">
          <cell r="C246" t="str">
            <v xml:space="preserve"> Besi Hollow Stainless 40.40.1</v>
          </cell>
          <cell r="D246" t="str">
            <v>m1</v>
          </cell>
        </row>
        <row r="247">
          <cell r="C247" t="str">
            <v xml:space="preserve"> Besi Hollow 40.20.1</v>
          </cell>
          <cell r="D247" t="str">
            <v>m1</v>
          </cell>
        </row>
        <row r="248">
          <cell r="C248" t="str">
            <v xml:space="preserve"> Partisi Kubikel Phenolit</v>
          </cell>
          <cell r="D248" t="str">
            <v>m2</v>
          </cell>
        </row>
        <row r="249">
          <cell r="C249" t="str">
            <v xml:space="preserve"> Porselen Uk. 11x11cm</v>
          </cell>
          <cell r="D249" t="str">
            <v>Buah</v>
          </cell>
        </row>
        <row r="250">
          <cell r="C250" t="str">
            <v xml:space="preserve"> Porselen Uk. 11x11cm</v>
          </cell>
          <cell r="D250" t="str">
            <v>Dus</v>
          </cell>
        </row>
        <row r="251">
          <cell r="C251" t="str">
            <v xml:space="preserve"> Porselen Uk. 10x20cm</v>
          </cell>
          <cell r="D251" t="str">
            <v>Buah</v>
          </cell>
        </row>
        <row r="252">
          <cell r="C252" t="str">
            <v xml:space="preserve"> Porselen Uk. 20x20cm</v>
          </cell>
          <cell r="D252" t="str">
            <v>Buah</v>
          </cell>
        </row>
        <row r="253">
          <cell r="C253" t="str">
            <v xml:space="preserve"> Membran Tension 720 Ex. Dickson</v>
          </cell>
          <cell r="D253" t="str">
            <v>m2</v>
          </cell>
        </row>
        <row r="254">
          <cell r="C254" t="str">
            <v xml:space="preserve"> Lapis HPL 3mm</v>
          </cell>
          <cell r="D254" t="str">
            <v>Lembar</v>
          </cell>
        </row>
        <row r="255">
          <cell r="C255" t="str">
            <v xml:space="preserve"> Lapis HPL 3mm</v>
          </cell>
          <cell r="D255" t="str">
            <v>m2</v>
          </cell>
        </row>
        <row r="256">
          <cell r="C256" t="str">
            <v xml:space="preserve"> Guiding Block/Difable Line</v>
          </cell>
          <cell r="D256" t="str">
            <v>m2</v>
          </cell>
        </row>
        <row r="257">
          <cell r="C257" t="str">
            <v xml:space="preserve"> Bangku Taman Iron Cast</v>
          </cell>
          <cell r="D257" t="str">
            <v>Unit</v>
          </cell>
        </row>
        <row r="258">
          <cell r="C258" t="str">
            <v xml:space="preserve"> Pot Bunga Beton Dia. 50cm</v>
          </cell>
          <cell r="D258" t="str">
            <v>Unit</v>
          </cell>
        </row>
        <row r="259">
          <cell r="C259" t="str">
            <v xml:space="preserve"> Dudukan Pot Bunga Tinggi 50cm Finishing Ornament GRC Tempel</v>
          </cell>
          <cell r="D259" t="str">
            <v>Unit</v>
          </cell>
        </row>
        <row r="260">
          <cell r="C260" t="str">
            <v xml:space="preserve"> Relief GRC, Uk. 40x40 cm (Menempel Pada Dinding)</v>
          </cell>
          <cell r="D260" t="str">
            <v>m2</v>
          </cell>
        </row>
        <row r="261">
          <cell r="C261" t="str">
            <v xml:space="preserve"> Wood Plastic Composite (WPC) Uk. 150x2900x25 mm</v>
          </cell>
          <cell r="D261" t="str">
            <v>Pcs</v>
          </cell>
        </row>
        <row r="262">
          <cell r="C262" t="str">
            <v xml:space="preserve"> Joint J 01 ST Uk. 2900x50x25 mm</v>
          </cell>
          <cell r="D262" t="str">
            <v>Pcs</v>
          </cell>
        </row>
        <row r="263">
          <cell r="C263" t="str">
            <v xml:space="preserve"> Siku/List Uk. 2900x80x10 mm</v>
          </cell>
          <cell r="D263" t="str">
            <v>Pcs</v>
          </cell>
        </row>
        <row r="264">
          <cell r="C264" t="str">
            <v xml:space="preserve"> Steinless Steel Clip + Screw</v>
          </cell>
          <cell r="D264" t="str">
            <v>Bh</v>
          </cell>
        </row>
        <row r="265">
          <cell r="C265" t="str">
            <v xml:space="preserve"> Fisher + Screw</v>
          </cell>
          <cell r="D265" t="str">
            <v>Bh</v>
          </cell>
        </row>
        <row r="266">
          <cell r="C266" t="str">
            <v xml:space="preserve"> Starting Clip</v>
          </cell>
          <cell r="D266" t="str">
            <v>Bh</v>
          </cell>
        </row>
        <row r="274">
          <cell r="C274" t="str">
            <v>URAIAN</v>
          </cell>
          <cell r="D274" t="str">
            <v>SATUAN</v>
          </cell>
        </row>
        <row r="277">
          <cell r="C277" t="str">
            <v xml:space="preserve"> HARGA BAHAN SISTEM MANAJEMEN KESELAMATAN KONSTRUKSI</v>
          </cell>
        </row>
        <row r="278">
          <cell r="C278" t="str">
            <v xml:space="preserve"> Topi Pelindung (Safety Helmet) </v>
          </cell>
          <cell r="D278" t="str">
            <v>Buah</v>
          </cell>
        </row>
        <row r="279">
          <cell r="C279" t="str">
            <v xml:space="preserve"> Pelindung Mata (Goggles,Spectacles)</v>
          </cell>
          <cell r="D279" t="str">
            <v>Buah</v>
          </cell>
        </row>
        <row r="280">
          <cell r="C280" t="str">
            <v xml:space="preserve"> Pelindung Telinga (Ear Plug, Ear Muff) </v>
          </cell>
          <cell r="D280" t="str">
            <v>Buah</v>
          </cell>
        </row>
        <row r="281">
          <cell r="C281" t="str">
            <v xml:space="preserve"> Pelindung Pernafasan dan Mulut (Masker, Masker Respirator)</v>
          </cell>
          <cell r="D281" t="str">
            <v>Buah</v>
          </cell>
        </row>
        <row r="282">
          <cell r="C282" t="str">
            <v xml:space="preserve"> Sepatu Keselamatan (Safety Shoes, Rubber Safety Shoes and Toe Cap)</v>
          </cell>
          <cell r="D282" t="str">
            <v>Buah</v>
          </cell>
        </row>
        <row r="283">
          <cell r="C283" t="str">
            <v xml:space="preserve"> Penunjang seluruh tubuh (Full Body Harness)</v>
          </cell>
          <cell r="D283" t="str">
            <v>Set</v>
          </cell>
        </row>
        <row r="284">
          <cell r="C284" t="str">
            <v xml:space="preserve"> Rompi keselamatan (Safety Vest) </v>
          </cell>
          <cell r="D284" t="str">
            <v>Buah</v>
          </cell>
        </row>
        <row r="285">
          <cell r="C285" t="str">
            <v xml:space="preserve"> Kotak P3K</v>
          </cell>
          <cell r="D285" t="str">
            <v>Set</v>
          </cell>
        </row>
        <row r="291">
          <cell r="C291" t="str">
            <v>URAIAN</v>
          </cell>
          <cell r="D291" t="str">
            <v>SATUAN</v>
          </cell>
        </row>
        <row r="294">
          <cell r="C294" t="str">
            <v xml:space="preserve"> HARGA BAHAN BESI DAN ALUMINIUM</v>
          </cell>
        </row>
        <row r="295">
          <cell r="C295" t="str">
            <v xml:space="preserve"> Baja Profil</v>
          </cell>
          <cell r="D295" t="str">
            <v>Kg</v>
          </cell>
        </row>
        <row r="296">
          <cell r="C296" t="str">
            <v xml:space="preserve"> Baja Ringan Canai Dingin C75</v>
          </cell>
          <cell r="D296" t="str">
            <v>btg</v>
          </cell>
        </row>
        <row r="297">
          <cell r="C297" t="str">
            <v xml:space="preserve"> Baja Ringan Canai Dingin C75</v>
          </cell>
          <cell r="D297" t="str">
            <v>Kg</v>
          </cell>
        </row>
        <row r="298">
          <cell r="C298" t="str">
            <v xml:space="preserve"> Baja Strip 0.2x2cm</v>
          </cell>
          <cell r="D298" t="str">
            <v>Kg</v>
          </cell>
        </row>
        <row r="299">
          <cell r="C299" t="str">
            <v xml:space="preserve"> Baja Tulangan</v>
          </cell>
          <cell r="D299" t="str">
            <v>Kg</v>
          </cell>
        </row>
        <row r="300">
          <cell r="C300" t="str">
            <v xml:space="preserve"> Dinabolt Ø12mm Uk. 10 - 15cm</v>
          </cell>
          <cell r="D300" t="str">
            <v>Buah</v>
          </cell>
        </row>
        <row r="301">
          <cell r="C301" t="str">
            <v xml:space="preserve"> Besi Angker Diameter 8</v>
          </cell>
          <cell r="D301" t="str">
            <v>Kg</v>
          </cell>
        </row>
        <row r="302">
          <cell r="C302" t="str">
            <v xml:space="preserve"> Besi Hollow 50x50x3mm</v>
          </cell>
          <cell r="D302" t="str">
            <v>Kg</v>
          </cell>
        </row>
        <row r="303">
          <cell r="C303" t="str">
            <v xml:space="preserve"> Besi Strip</v>
          </cell>
          <cell r="D303" t="str">
            <v>Kg</v>
          </cell>
        </row>
        <row r="304">
          <cell r="C304" t="str">
            <v xml:space="preserve"> Besi Strip</v>
          </cell>
          <cell r="D304" t="str">
            <v>m1</v>
          </cell>
        </row>
        <row r="305">
          <cell r="C305" t="str">
            <v xml:space="preserve"> Besi Strip Tebal 5mm</v>
          </cell>
          <cell r="D305" t="str">
            <v>Kg</v>
          </cell>
        </row>
        <row r="306">
          <cell r="C306" t="str">
            <v xml:space="preserve"> Breaket Siku</v>
          </cell>
          <cell r="D306" t="str">
            <v>Batang</v>
          </cell>
        </row>
        <row r="307">
          <cell r="C307" t="str">
            <v xml:space="preserve"> Casing Borepile</v>
          </cell>
          <cell r="D307" t="str">
            <v>m2</v>
          </cell>
        </row>
        <row r="308">
          <cell r="C308" t="str">
            <v xml:space="preserve"> Jaring Anyaman Tulangan Tunggal M6-M8</v>
          </cell>
          <cell r="D308" t="str">
            <v>Kg</v>
          </cell>
        </row>
        <row r="309">
          <cell r="C309" t="str">
            <v xml:space="preserve"> Wiremesh</v>
          </cell>
          <cell r="D309" t="str">
            <v>Kg</v>
          </cell>
        </row>
        <row r="310">
          <cell r="C310" t="str">
            <v xml:space="preserve"> Kawat Bendrat</v>
          </cell>
          <cell r="D310" t="str">
            <v>Kg</v>
          </cell>
        </row>
        <row r="311">
          <cell r="C311" t="str">
            <v xml:space="preserve"> Kawat Las</v>
          </cell>
          <cell r="D311" t="str">
            <v>Kg</v>
          </cell>
        </row>
        <row r="312">
          <cell r="C312" t="str">
            <v xml:space="preserve"> Kawat Nyamuk</v>
          </cell>
          <cell r="D312" t="str">
            <v>m2</v>
          </cell>
        </row>
        <row r="313">
          <cell r="C313" t="str">
            <v xml:space="preserve"> Kawat Ø4mm</v>
          </cell>
          <cell r="D313" t="str">
            <v>Kg</v>
          </cell>
        </row>
        <row r="314">
          <cell r="C314" t="str">
            <v xml:space="preserve"> Pengelasan</v>
          </cell>
          <cell r="D314" t="str">
            <v>Cm</v>
          </cell>
        </row>
        <row r="315">
          <cell r="C315" t="str">
            <v xml:space="preserve"> Besi Angkur Dia=10mm Pjg=25cm dengan Baut dan Mur</v>
          </cell>
          <cell r="D315" t="str">
            <v>Buah</v>
          </cell>
        </row>
        <row r="316">
          <cell r="C316" t="str">
            <v xml:space="preserve"> Besi Angkur Dia=22mm Pjg=60cm dengan Baut dan Mur</v>
          </cell>
          <cell r="D316" t="str">
            <v>Bh</v>
          </cell>
        </row>
        <row r="317">
          <cell r="C317" t="str">
            <v xml:space="preserve"> Besi As Drat Dia=22mm dengan Baut dan Mur</v>
          </cell>
          <cell r="D317" t="str">
            <v>Buah</v>
          </cell>
        </row>
        <row r="318">
          <cell r="C318" t="str">
            <v xml:space="preserve"> Plat Besi t=3mm</v>
          </cell>
          <cell r="D318" t="str">
            <v>Kg</v>
          </cell>
        </row>
        <row r="319">
          <cell r="C319" t="str">
            <v xml:space="preserve"> Besi Siku 40.40</v>
          </cell>
          <cell r="D319" t="str">
            <v>Kg</v>
          </cell>
        </row>
        <row r="320">
          <cell r="C320" t="str">
            <v xml:space="preserve"> Handle Besi</v>
          </cell>
          <cell r="D320" t="str">
            <v>Buah</v>
          </cell>
        </row>
        <row r="321">
          <cell r="C321" t="str">
            <v xml:space="preserve"> Pipa Ventilasi Dia. 1.5 Inch</v>
          </cell>
          <cell r="D321" t="str">
            <v>Buah</v>
          </cell>
        </row>
        <row r="322">
          <cell r="C322" t="str">
            <v xml:space="preserve"> Besi Siku L 30.30.3</v>
          </cell>
          <cell r="D322" t="str">
            <v>Kg</v>
          </cell>
        </row>
        <row r="323">
          <cell r="C323" t="str">
            <v xml:space="preserve"> Besi Pelat Baja</v>
          </cell>
          <cell r="D323" t="str">
            <v>Kg</v>
          </cell>
        </row>
        <row r="324">
          <cell r="C324" t="str">
            <v xml:space="preserve"> Besi Scuare Tube</v>
          </cell>
          <cell r="D324" t="str">
            <v>m1</v>
          </cell>
        </row>
        <row r="325">
          <cell r="C325" t="str">
            <v xml:space="preserve"> Besi Lis Kaca 1x1cm</v>
          </cell>
          <cell r="D325" t="str">
            <v>m1</v>
          </cell>
        </row>
        <row r="326">
          <cell r="C326" t="str">
            <v xml:space="preserve"> Plat Bondek 0.75mm</v>
          </cell>
          <cell r="D326" t="str">
            <v>m2</v>
          </cell>
        </row>
        <row r="327">
          <cell r="C327" t="str">
            <v xml:space="preserve"> Baut Hight Tensile Bolts (HTB) M8</v>
          </cell>
          <cell r="D327" t="str">
            <v>Buah</v>
          </cell>
        </row>
        <row r="328">
          <cell r="C328" t="str">
            <v xml:space="preserve"> Baut Hight Tensile Bolts (HTB) M10</v>
          </cell>
          <cell r="D328" t="str">
            <v>Buah</v>
          </cell>
        </row>
        <row r="329">
          <cell r="C329" t="str">
            <v xml:space="preserve"> Baut Hight Tensile Bolts (HTB) M16</v>
          </cell>
          <cell r="D329" t="str">
            <v>Buah</v>
          </cell>
        </row>
        <row r="330">
          <cell r="C330" t="str">
            <v xml:space="preserve"> Besi Profil Siku dan CNP</v>
          </cell>
          <cell r="D330" t="str">
            <v>Kg</v>
          </cell>
        </row>
        <row r="331">
          <cell r="C331" t="str">
            <v xml:space="preserve"> Jarum Keras m5</v>
          </cell>
          <cell r="D331" t="str">
            <v>Buah</v>
          </cell>
        </row>
        <row r="332">
          <cell r="C332" t="str">
            <v xml:space="preserve"> Jarum Keras m10</v>
          </cell>
          <cell r="D332" t="str">
            <v>Buah</v>
          </cell>
        </row>
        <row r="333">
          <cell r="C333" t="str">
            <v xml:space="preserve"> Sling Baja Dia. 6mm</v>
          </cell>
          <cell r="D333" t="str">
            <v>m1</v>
          </cell>
        </row>
        <row r="334">
          <cell r="C334" t="str">
            <v xml:space="preserve"> Sling Baja Dia. 8mm</v>
          </cell>
          <cell r="D334" t="str">
            <v>m1</v>
          </cell>
        </row>
        <row r="335">
          <cell r="C335" t="str">
            <v xml:space="preserve"> Sling Baja Dia. 10mm</v>
          </cell>
          <cell r="D335" t="str">
            <v>m1</v>
          </cell>
        </row>
        <row r="336">
          <cell r="C336" t="str">
            <v xml:space="preserve"> Klem Sling/Kuku Macan M10</v>
          </cell>
          <cell r="D336" t="str">
            <v>Buah</v>
          </cell>
        </row>
        <row r="337">
          <cell r="C337" t="str">
            <v xml:space="preserve"> Grill Besi Penutup Saluran</v>
          </cell>
          <cell r="D337" t="str">
            <v>m1</v>
          </cell>
        </row>
        <row r="338">
          <cell r="C338" t="str">
            <v xml:space="preserve"> Trekstang ∅12mm</v>
          </cell>
          <cell r="D338" t="str">
            <v>Bh</v>
          </cell>
        </row>
        <row r="339">
          <cell r="C339" t="str">
            <v xml:space="preserve"> Plat Besi Tebal 1mm</v>
          </cell>
          <cell r="D339" t="str">
            <v>Kg</v>
          </cell>
        </row>
        <row r="340">
          <cell r="C340" t="str">
            <v xml:space="preserve"> Plat Besi Tebal 1,2mm</v>
          </cell>
          <cell r="D340" t="str">
            <v>Kg</v>
          </cell>
        </row>
        <row r="341">
          <cell r="C341" t="str">
            <v xml:space="preserve"> Plat Besi Tebal 3mm</v>
          </cell>
          <cell r="D341" t="str">
            <v>Kg</v>
          </cell>
        </row>
        <row r="342">
          <cell r="C342" t="str">
            <v xml:space="preserve"> Plat Besi Tebal 4mm</v>
          </cell>
          <cell r="D342" t="str">
            <v>Kg</v>
          </cell>
        </row>
        <row r="343">
          <cell r="C343" t="str">
            <v xml:space="preserve"> Upah Cutting Plat</v>
          </cell>
          <cell r="D343" t="str">
            <v>m2</v>
          </cell>
        </row>
        <row r="344">
          <cell r="C344" t="str">
            <v xml:space="preserve"> Upah Bending Pipa</v>
          </cell>
          <cell r="D344" t="str">
            <v>m1</v>
          </cell>
        </row>
        <row r="345">
          <cell r="C345" t="str">
            <v xml:space="preserve"> Penutup Plat Besi Uk. 40x40cm Tebal 10mm</v>
          </cell>
          <cell r="D345" t="str">
            <v>Unit</v>
          </cell>
        </row>
        <row r="351">
          <cell r="C351" t="str">
            <v>URAIAN</v>
          </cell>
          <cell r="D351" t="str">
            <v>SATUAN</v>
          </cell>
        </row>
        <row r="354">
          <cell r="C354" t="str">
            <v xml:space="preserve"> HARGA BAHAN KAYU DAN PAPAN</v>
          </cell>
        </row>
        <row r="355">
          <cell r="C355" t="str">
            <v xml:space="preserve"> Balok Kayu</v>
          </cell>
          <cell r="D355" t="str">
            <v>m3</v>
          </cell>
        </row>
        <row r="356">
          <cell r="C356" t="str">
            <v xml:space="preserve"> Balok Kayu. 6 x 12</v>
          </cell>
          <cell r="D356" t="str">
            <v>m3</v>
          </cell>
        </row>
        <row r="357">
          <cell r="C357" t="str">
            <v xml:space="preserve"> Kaso-kaso 5 x 7cm</v>
          </cell>
          <cell r="D357" t="str">
            <v>m3</v>
          </cell>
        </row>
        <row r="358">
          <cell r="C358" t="str">
            <v xml:space="preserve"> Kayu Balok Borneo</v>
          </cell>
          <cell r="D358" t="str">
            <v>m3</v>
          </cell>
        </row>
        <row r="359">
          <cell r="C359" t="str">
            <v xml:space="preserve"> Kayu Bekisting</v>
          </cell>
          <cell r="D359" t="str">
            <v>m2</v>
          </cell>
        </row>
        <row r="360">
          <cell r="C360" t="str">
            <v xml:space="preserve"> Kayu Kelas I</v>
          </cell>
          <cell r="D360" t="str">
            <v>m3</v>
          </cell>
        </row>
        <row r="361">
          <cell r="C361" t="str">
            <v xml:space="preserve"> Kayu Kelas II</v>
          </cell>
          <cell r="D361" t="str">
            <v>m3</v>
          </cell>
        </row>
        <row r="362">
          <cell r="C362" t="str">
            <v xml:space="preserve"> Kayu Kelas III</v>
          </cell>
          <cell r="D362" t="str">
            <v>m3</v>
          </cell>
        </row>
        <row r="363">
          <cell r="C363" t="str">
            <v xml:space="preserve"> Kayu Kelas IV</v>
          </cell>
          <cell r="D363" t="str">
            <v>m3</v>
          </cell>
        </row>
        <row r="364">
          <cell r="C364" t="str">
            <v xml:space="preserve"> Kayu Lapis</v>
          </cell>
          <cell r="D364" t="str">
            <v>Lembar</v>
          </cell>
        </row>
        <row r="365">
          <cell r="C365" t="str">
            <v xml:space="preserve"> Kayu Lapis 4mm</v>
          </cell>
          <cell r="D365" t="str">
            <v>Lembar</v>
          </cell>
        </row>
        <row r="366">
          <cell r="C366" t="str">
            <v xml:space="preserve"> Kayu Papan</v>
          </cell>
          <cell r="D366" t="str">
            <v>m3</v>
          </cell>
        </row>
        <row r="367">
          <cell r="C367" t="str">
            <v xml:space="preserve"> Papan Cor</v>
          </cell>
          <cell r="D367" t="str">
            <v>m3</v>
          </cell>
        </row>
        <row r="368">
          <cell r="C368" t="str">
            <v xml:space="preserve"> Papan Gipsum 120x240cm</v>
          </cell>
          <cell r="D368" t="str">
            <v>Lembar</v>
          </cell>
        </row>
        <row r="369">
          <cell r="C369" t="str">
            <v xml:space="preserve"> Papan Kayu</v>
          </cell>
          <cell r="D369" t="str">
            <v>m3</v>
          </cell>
        </row>
        <row r="370">
          <cell r="C370" t="str">
            <v xml:space="preserve"> Plafond PVC Ex. Shunda Plafond</v>
          </cell>
          <cell r="D370" t="str">
            <v>m2</v>
          </cell>
        </row>
        <row r="371">
          <cell r="C371" t="str">
            <v xml:space="preserve"> Reng (3 x 4) cm</v>
          </cell>
          <cell r="D371" t="str">
            <v>m3</v>
          </cell>
        </row>
        <row r="372">
          <cell r="C372" t="str">
            <v xml:space="preserve"> Reng 2 x 3 cm</v>
          </cell>
          <cell r="D372" t="str">
            <v>m3</v>
          </cell>
        </row>
        <row r="373">
          <cell r="C373" t="str">
            <v xml:space="preserve"> Teakwood 4mm 90x220cm</v>
          </cell>
          <cell r="D373" t="str">
            <v>Lembar</v>
          </cell>
        </row>
        <row r="374">
          <cell r="C374" t="str">
            <v xml:space="preserve"> Atap Sirap Kayu Ulin</v>
          </cell>
          <cell r="D374" t="str">
            <v>Ikat</v>
          </cell>
        </row>
        <row r="375">
          <cell r="C375" t="str">
            <v xml:space="preserve"> Atap Sirap Kayu Ulin</v>
          </cell>
          <cell r="D375" t="str">
            <v>m2</v>
          </cell>
        </row>
        <row r="382">
          <cell r="C382" t="str">
            <v>URAIAN</v>
          </cell>
          <cell r="D382" t="str">
            <v>SATUAN</v>
          </cell>
        </row>
        <row r="385">
          <cell r="C385" t="str">
            <v xml:space="preserve"> HARGA BAHAN PINTU KUSEN DAN JENDELA</v>
          </cell>
        </row>
        <row r="386">
          <cell r="C386" t="str">
            <v xml:space="preserve"> Daun Pintu Kayu Kelas I</v>
          </cell>
          <cell r="D386" t="str">
            <v>m2</v>
          </cell>
        </row>
        <row r="387">
          <cell r="C387" t="str">
            <v xml:space="preserve"> Daun Pintu Kayu Kelas II</v>
          </cell>
          <cell r="D387" t="str">
            <v>m2</v>
          </cell>
        </row>
        <row r="388">
          <cell r="C388" t="str">
            <v xml:space="preserve"> Daun Pintu Plywood + Finishing HPL</v>
          </cell>
          <cell r="D388" t="str">
            <v>m2</v>
          </cell>
        </row>
        <row r="389">
          <cell r="C389" t="str">
            <v xml:space="preserve"> Door Closer</v>
          </cell>
          <cell r="D389" t="str">
            <v>Set</v>
          </cell>
        </row>
        <row r="390">
          <cell r="C390" t="str">
            <v xml:space="preserve"> Door Holder</v>
          </cell>
          <cell r="D390" t="str">
            <v>Buah</v>
          </cell>
        </row>
        <row r="391">
          <cell r="C391" t="str">
            <v xml:space="preserve"> Door Stop</v>
          </cell>
          <cell r="D391" t="str">
            <v>Buah</v>
          </cell>
        </row>
        <row r="392">
          <cell r="C392" t="str">
            <v xml:space="preserve"> Engsel</v>
          </cell>
          <cell r="D392" t="str">
            <v>Buah</v>
          </cell>
        </row>
        <row r="393">
          <cell r="C393" t="str">
            <v xml:space="preserve"> Engsel Angin</v>
          </cell>
          <cell r="D393" t="str">
            <v>Buah</v>
          </cell>
        </row>
        <row r="394">
          <cell r="C394" t="str">
            <v xml:space="preserve"> Engsel Casement 8 Inch</v>
          </cell>
          <cell r="D394" t="str">
            <v>Set</v>
          </cell>
        </row>
        <row r="395">
          <cell r="C395" t="str">
            <v xml:space="preserve"> Engsel Casement 10 Inch</v>
          </cell>
          <cell r="D395" t="str">
            <v>Set</v>
          </cell>
        </row>
        <row r="396">
          <cell r="C396" t="str">
            <v xml:space="preserve"> Engsel Casement 12 Inch</v>
          </cell>
          <cell r="D396" t="str">
            <v>Set</v>
          </cell>
        </row>
        <row r="397">
          <cell r="C397" t="str">
            <v xml:space="preserve"> Engsel Casement 14 Inch</v>
          </cell>
          <cell r="D397" t="str">
            <v>Set</v>
          </cell>
        </row>
        <row r="398">
          <cell r="C398" t="str">
            <v xml:space="preserve"> Engsel Casement 16 Inch</v>
          </cell>
          <cell r="D398" t="str">
            <v>Set</v>
          </cell>
        </row>
        <row r="399">
          <cell r="C399" t="str">
            <v xml:space="preserve"> Engsel Casement 20 Inch</v>
          </cell>
          <cell r="D399" t="str">
            <v>Set</v>
          </cell>
        </row>
        <row r="400">
          <cell r="C400" t="str">
            <v xml:space="preserve"> Engsel Pintu Floor Hinge Ex. Dekson</v>
          </cell>
          <cell r="D400" t="str">
            <v>Set</v>
          </cell>
        </row>
        <row r="401">
          <cell r="C401" t="str">
            <v xml:space="preserve"> Engsel Kupu-kupu 3 Inch</v>
          </cell>
          <cell r="D401" t="str">
            <v>Buah</v>
          </cell>
        </row>
        <row r="402">
          <cell r="C402" t="str">
            <v xml:space="preserve"> Engsel Kupu-kupu 4 Inch</v>
          </cell>
          <cell r="D402" t="str">
            <v>Buah</v>
          </cell>
        </row>
        <row r="403">
          <cell r="C403" t="str">
            <v xml:space="preserve"> Engsel Pintu</v>
          </cell>
          <cell r="D403" t="str">
            <v>Buah</v>
          </cell>
        </row>
        <row r="404">
          <cell r="C404" t="str">
            <v xml:space="preserve"> Engsel Pintu Lipat</v>
          </cell>
          <cell r="D404" t="str">
            <v>Buah</v>
          </cell>
        </row>
        <row r="405">
          <cell r="C405" t="str">
            <v xml:space="preserve"> Folding Door PVC</v>
          </cell>
          <cell r="D405" t="str">
            <v>m2</v>
          </cell>
        </row>
        <row r="406">
          <cell r="C406" t="str">
            <v xml:space="preserve"> Folding Gate 0.8mm</v>
          </cell>
          <cell r="D406" t="str">
            <v>m2</v>
          </cell>
        </row>
        <row r="407">
          <cell r="C407" t="str">
            <v xml:space="preserve"> Kaca Buram 5mm</v>
          </cell>
          <cell r="D407" t="str">
            <v>m2</v>
          </cell>
        </row>
        <row r="408">
          <cell r="C408" t="str">
            <v xml:space="preserve"> Kaca Buram 12mm</v>
          </cell>
          <cell r="D408" t="str">
            <v>m2</v>
          </cell>
        </row>
        <row r="409">
          <cell r="C409" t="str">
            <v xml:space="preserve"> Kaca Cermin 5mm</v>
          </cell>
          <cell r="D409" t="str">
            <v>m2</v>
          </cell>
        </row>
        <row r="410">
          <cell r="C410" t="str">
            <v xml:space="preserve"> Kaca Cermin 8mm</v>
          </cell>
          <cell r="D410" t="str">
            <v>m2</v>
          </cell>
        </row>
        <row r="411">
          <cell r="C411" t="str">
            <v xml:space="preserve"> Kaca Patri 5mm</v>
          </cell>
          <cell r="D411" t="str">
            <v>m2</v>
          </cell>
        </row>
        <row r="412">
          <cell r="C412" t="str">
            <v xml:space="preserve"> Kaca Polos 5mm</v>
          </cell>
          <cell r="D412" t="str">
            <v>m2</v>
          </cell>
        </row>
        <row r="413">
          <cell r="C413" t="str">
            <v xml:space="preserve"> Kaca Polos 8mm</v>
          </cell>
          <cell r="D413" t="str">
            <v>m2</v>
          </cell>
        </row>
        <row r="414">
          <cell r="C414" t="str">
            <v xml:space="preserve"> Kaca Tebal 3mm</v>
          </cell>
          <cell r="D414" t="str">
            <v>m2</v>
          </cell>
        </row>
        <row r="415">
          <cell r="C415" t="str">
            <v xml:space="preserve"> Kaca Tebal 5mm</v>
          </cell>
          <cell r="D415" t="str">
            <v>m2</v>
          </cell>
        </row>
        <row r="416">
          <cell r="C416" t="str">
            <v xml:space="preserve"> Kaca Tebal 8mm</v>
          </cell>
          <cell r="D416" t="str">
            <v>m2</v>
          </cell>
        </row>
        <row r="417">
          <cell r="C417" t="str">
            <v xml:space="preserve"> Kaca Tempered 8mm</v>
          </cell>
          <cell r="D417" t="str">
            <v>m2</v>
          </cell>
        </row>
        <row r="418">
          <cell r="C418" t="str">
            <v xml:space="preserve"> Kaca Tempered 12mm</v>
          </cell>
          <cell r="D418" t="str">
            <v>m2</v>
          </cell>
        </row>
        <row r="419">
          <cell r="C419" t="str">
            <v xml:space="preserve"> Kaca Wireglassed 5mm</v>
          </cell>
          <cell r="D419" t="str">
            <v>m2</v>
          </cell>
        </row>
        <row r="420">
          <cell r="C420" t="str">
            <v xml:space="preserve"> Kait Angin</v>
          </cell>
          <cell r="D420" t="str">
            <v>Buah</v>
          </cell>
        </row>
        <row r="421">
          <cell r="C421" t="str">
            <v xml:space="preserve"> Kunci Grendel Jendela</v>
          </cell>
          <cell r="D421" t="str">
            <v>Buah</v>
          </cell>
        </row>
        <row r="422">
          <cell r="C422" t="str">
            <v xml:space="preserve"> Kunci Lemari</v>
          </cell>
          <cell r="D422" t="str">
            <v>Set</v>
          </cell>
        </row>
        <row r="423">
          <cell r="C423" t="str">
            <v xml:space="preserve"> Kunci Silinder</v>
          </cell>
          <cell r="D423" t="str">
            <v>Buah</v>
          </cell>
        </row>
        <row r="424">
          <cell r="C424" t="str">
            <v xml:space="preserve"> Kunci Silinder 2 Slaag</v>
          </cell>
          <cell r="D424" t="str">
            <v>Set</v>
          </cell>
        </row>
        <row r="425">
          <cell r="C425" t="str">
            <v xml:space="preserve"> Kunci Slot</v>
          </cell>
          <cell r="D425" t="str">
            <v>Buah</v>
          </cell>
        </row>
        <row r="426">
          <cell r="C426" t="str">
            <v xml:space="preserve"> Kunci Tanam Antik</v>
          </cell>
          <cell r="D426" t="str">
            <v>Buah</v>
          </cell>
        </row>
        <row r="427">
          <cell r="C427" t="str">
            <v xml:space="preserve"> Kunci Tanam Biasa</v>
          </cell>
          <cell r="D427" t="str">
            <v>Buah</v>
          </cell>
        </row>
        <row r="428">
          <cell r="C428" t="str">
            <v xml:space="preserve"> Kunci Tanam KM</v>
          </cell>
          <cell r="D428" t="str">
            <v>Buah</v>
          </cell>
        </row>
        <row r="429">
          <cell r="C429" t="str">
            <v xml:space="preserve"> Kusen Aluminium 3 Inch</v>
          </cell>
          <cell r="D429" t="str">
            <v>m1</v>
          </cell>
        </row>
        <row r="430">
          <cell r="C430" t="str">
            <v xml:space="preserve"> Kusen Aluminium 4 Inch</v>
          </cell>
          <cell r="D430" t="str">
            <v>m1</v>
          </cell>
        </row>
        <row r="431">
          <cell r="C431" t="str">
            <v xml:space="preserve"> Profil Aluminium</v>
          </cell>
          <cell r="D431" t="str">
            <v>m1</v>
          </cell>
        </row>
        <row r="432">
          <cell r="C432" t="str">
            <v xml:space="preserve"> Profil Aluminium 4 Inch</v>
          </cell>
          <cell r="D432" t="str">
            <v>m1</v>
          </cell>
        </row>
        <row r="433">
          <cell r="C433" t="str">
            <v xml:space="preserve"> Profil Kaca</v>
          </cell>
          <cell r="D433" t="str">
            <v>m1</v>
          </cell>
        </row>
        <row r="434">
          <cell r="C434" t="str">
            <v xml:space="preserve"> Rel Pintu Lipat</v>
          </cell>
          <cell r="D434" t="str">
            <v>m1</v>
          </cell>
        </row>
        <row r="435">
          <cell r="C435" t="str">
            <v xml:space="preserve"> Rel Pintu Sorong</v>
          </cell>
          <cell r="D435" t="str">
            <v>Set</v>
          </cell>
        </row>
        <row r="436">
          <cell r="C436" t="str">
            <v xml:space="preserve"> Roda Pintu Lipat</v>
          </cell>
          <cell r="D436" t="str">
            <v>Buah</v>
          </cell>
        </row>
        <row r="437">
          <cell r="C437" t="str">
            <v xml:space="preserve"> Rolling Door Aluminium</v>
          </cell>
          <cell r="D437" t="str">
            <v>m2</v>
          </cell>
        </row>
        <row r="438">
          <cell r="C438" t="str">
            <v xml:space="preserve"> Rolling Door Besi</v>
          </cell>
          <cell r="D438" t="str">
            <v>m2</v>
          </cell>
        </row>
        <row r="439">
          <cell r="C439" t="str">
            <v xml:space="preserve"> Sealant</v>
          </cell>
          <cell r="D439" t="str">
            <v>Tube</v>
          </cell>
        </row>
        <row r="440">
          <cell r="C440" t="str">
            <v xml:space="preserve"> Sealtape</v>
          </cell>
          <cell r="D440" t="str">
            <v>Buah</v>
          </cell>
        </row>
        <row r="441">
          <cell r="C441" t="str">
            <v xml:space="preserve"> Silicone Sealant 300 ml</v>
          </cell>
          <cell r="D441" t="str">
            <v>Tube</v>
          </cell>
        </row>
        <row r="442">
          <cell r="C442" t="str">
            <v xml:space="preserve"> Sirap Kayu</v>
          </cell>
          <cell r="D442" t="str">
            <v>Buah</v>
          </cell>
        </row>
        <row r="443">
          <cell r="C443" t="str">
            <v xml:space="preserve"> Skrup Fixer</v>
          </cell>
          <cell r="D443" t="str">
            <v>Buah</v>
          </cell>
        </row>
        <row r="444">
          <cell r="C444" t="str">
            <v xml:space="preserve"> Spring knip</v>
          </cell>
          <cell r="D444" t="str">
            <v>Buah</v>
          </cell>
        </row>
        <row r="445">
          <cell r="C445" t="str">
            <v xml:space="preserve"> Handle Pintu Tarik Steinless</v>
          </cell>
          <cell r="D445" t="str">
            <v>Set</v>
          </cell>
        </row>
        <row r="446">
          <cell r="C446" t="str">
            <v xml:space="preserve"> Patch Fitting Komplit Set Dekkson (PT10, PT20, US10)</v>
          </cell>
          <cell r="D446" t="str">
            <v>Set</v>
          </cell>
        </row>
        <row r="447">
          <cell r="C447" t="str">
            <v xml:space="preserve"> Cylinder Bottom Patch Lock</v>
          </cell>
          <cell r="D447" t="str">
            <v>Set</v>
          </cell>
        </row>
        <row r="448">
          <cell r="C448" t="str">
            <v xml:space="preserve"> Frame Jendela Aluminium 3 Inch</v>
          </cell>
          <cell r="D448" t="str">
            <v>m1</v>
          </cell>
        </row>
        <row r="449">
          <cell r="C449" t="str">
            <v xml:space="preserve"> Frame Pintu Aluminium 4 Inch</v>
          </cell>
          <cell r="D449" t="str">
            <v>m1</v>
          </cell>
        </row>
        <row r="450">
          <cell r="C450" t="str">
            <v xml:space="preserve"> Rambuncis</v>
          </cell>
          <cell r="D450" t="str">
            <v>Buah</v>
          </cell>
        </row>
        <row r="451">
          <cell r="C451" t="str">
            <v xml:space="preserve"> Pintu WC Aluminium</v>
          </cell>
          <cell r="D451" t="str">
            <v>Unit</v>
          </cell>
        </row>
        <row r="452">
          <cell r="C452" t="str">
            <v xml:space="preserve"> Pintu Upvc Uk. 90x220cm</v>
          </cell>
          <cell r="D452" t="str">
            <v>Unit</v>
          </cell>
        </row>
        <row r="466">
          <cell r="C466" t="str">
            <v>URAIAN</v>
          </cell>
          <cell r="D466" t="str">
            <v>SATUAN</v>
          </cell>
        </row>
        <row r="469">
          <cell r="C469" t="str">
            <v xml:space="preserve"> HARGA BAHAN ELEKTRIKAL</v>
          </cell>
        </row>
        <row r="470">
          <cell r="C470" t="str">
            <v xml:space="preserve"> Fitting</v>
          </cell>
          <cell r="D470" t="str">
            <v>Buah</v>
          </cell>
        </row>
        <row r="471">
          <cell r="C471" t="str">
            <v xml:space="preserve"> Kabel</v>
          </cell>
          <cell r="D471" t="str">
            <v>m1</v>
          </cell>
        </row>
        <row r="472">
          <cell r="C472" t="str">
            <v xml:space="preserve"> Klem</v>
          </cell>
          <cell r="D472" t="str">
            <v>Buah</v>
          </cell>
        </row>
        <row r="473">
          <cell r="C473" t="str">
            <v xml:space="preserve"> Klem Biasa</v>
          </cell>
          <cell r="D473" t="str">
            <v>Buah</v>
          </cell>
        </row>
        <row r="474">
          <cell r="C474" t="str">
            <v xml:space="preserve"> L Bow</v>
          </cell>
          <cell r="D474" t="str">
            <v>Buah</v>
          </cell>
        </row>
        <row r="475">
          <cell r="C475" t="str">
            <v xml:space="preserve"> Las Dop</v>
          </cell>
          <cell r="D475" t="str">
            <v>Buah</v>
          </cell>
        </row>
        <row r="476">
          <cell r="C476" t="str">
            <v xml:space="preserve"> MCB</v>
          </cell>
          <cell r="D476" t="str">
            <v>Buah</v>
          </cell>
        </row>
        <row r="477">
          <cell r="C477" t="str">
            <v xml:space="preserve"> MCCB (Boks MCB)</v>
          </cell>
          <cell r="D477" t="str">
            <v>Buah</v>
          </cell>
        </row>
        <row r="478">
          <cell r="C478" t="str">
            <v xml:space="preserve"> Mongkok</v>
          </cell>
          <cell r="D478" t="str">
            <v>Buah</v>
          </cell>
        </row>
        <row r="479">
          <cell r="C479" t="str">
            <v xml:space="preserve"> Pipa listrik 5/8”</v>
          </cell>
          <cell r="D479" t="str">
            <v>Btg</v>
          </cell>
        </row>
        <row r="480">
          <cell r="C480" t="str">
            <v xml:space="preserve"> Saklar</v>
          </cell>
          <cell r="D480" t="str">
            <v>Buah</v>
          </cell>
        </row>
        <row r="481">
          <cell r="C481" t="str">
            <v xml:space="preserve"> T Dus</v>
          </cell>
          <cell r="D481" t="str">
            <v>Buah</v>
          </cell>
        </row>
        <row r="482">
          <cell r="C482" t="str">
            <v xml:space="preserve"> Socket Pipa</v>
          </cell>
          <cell r="D482" t="str">
            <v>Buah</v>
          </cell>
        </row>
        <row r="483">
          <cell r="C483" t="str">
            <v xml:space="preserve"> Fisher Paku</v>
          </cell>
          <cell r="D483" t="str">
            <v>Buah</v>
          </cell>
        </row>
        <row r="484">
          <cell r="C484" t="str">
            <v xml:space="preserve"> Isolasi Ban/Isolasi Listrik</v>
          </cell>
          <cell r="D484" t="str">
            <v>Buah</v>
          </cell>
        </row>
        <row r="485">
          <cell r="C485" t="str">
            <v xml:space="preserve"> Stop Kontak AC</v>
          </cell>
          <cell r="D485" t="str">
            <v>Buah</v>
          </cell>
        </row>
        <row r="486">
          <cell r="C486" t="str">
            <v xml:space="preserve"> Panel Distribusi 60x80x25cm</v>
          </cell>
          <cell r="D486" t="str">
            <v>Unit</v>
          </cell>
        </row>
        <row r="487">
          <cell r="C487" t="str">
            <v xml:space="preserve"> Downlight Inbow 4 Inch Ex. Phillips</v>
          </cell>
          <cell r="D487" t="str">
            <v>Buah</v>
          </cell>
        </row>
        <row r="488">
          <cell r="C488" t="str">
            <v xml:space="preserve"> Stop Kontak Listrik</v>
          </cell>
          <cell r="D488" t="str">
            <v>Buah</v>
          </cell>
        </row>
        <row r="489">
          <cell r="C489" t="str">
            <v xml:space="preserve"> Saklar Tunggal</v>
          </cell>
          <cell r="D489" t="str">
            <v>Buah</v>
          </cell>
        </row>
        <row r="490">
          <cell r="C490" t="str">
            <v xml:space="preserve"> Saklar Ganda</v>
          </cell>
          <cell r="D490" t="str">
            <v>Buah</v>
          </cell>
        </row>
        <row r="491">
          <cell r="C491" t="str">
            <v xml:space="preserve"> Kabel Tray 200x100mm</v>
          </cell>
          <cell r="D491" t="str">
            <v>m1</v>
          </cell>
        </row>
        <row r="492">
          <cell r="C492" t="str">
            <v xml:space="preserve"> Material Tambahan Kabel Tray</v>
          </cell>
          <cell r="D492" t="str">
            <v>Ls</v>
          </cell>
        </row>
        <row r="493">
          <cell r="C493" t="str">
            <v xml:space="preserve"> Pemasangan Daya Listrik Baru 2.200 VA</v>
          </cell>
          <cell r="D493" t="str">
            <v>Unit</v>
          </cell>
        </row>
        <row r="494">
          <cell r="C494" t="str">
            <v xml:space="preserve"> Pemasangan Daya Listrik Baru 4.400 VA</v>
          </cell>
          <cell r="D494" t="str">
            <v>Unit</v>
          </cell>
        </row>
        <row r="495">
          <cell r="C495" t="str">
            <v xml:space="preserve"> Kabel Tanah NYFGBY 2x4mm</v>
          </cell>
          <cell r="D495" t="str">
            <v>m1</v>
          </cell>
        </row>
        <row r="496">
          <cell r="C496" t="str">
            <v xml:space="preserve"> Timer Switch</v>
          </cell>
          <cell r="D496" t="str">
            <v>Buah</v>
          </cell>
        </row>
        <row r="497">
          <cell r="C497" t="str">
            <v xml:space="preserve"> Box MCB, 4 Group</v>
          </cell>
          <cell r="D497" t="str">
            <v>Buah</v>
          </cell>
        </row>
        <row r="498">
          <cell r="C498" t="str">
            <v xml:space="preserve"> Lampu Sorot LED 30 Watt (RGB)</v>
          </cell>
          <cell r="D498" t="str">
            <v>Buah</v>
          </cell>
        </row>
        <row r="499">
          <cell r="C499" t="str">
            <v xml:space="preserve"> Lampu TL 18 Watt</v>
          </cell>
          <cell r="D499" t="str">
            <v>Buah</v>
          </cell>
        </row>
        <row r="500">
          <cell r="C500" t="str">
            <v xml:space="preserve"> Lampu TL 36 Watt</v>
          </cell>
          <cell r="D500" t="str">
            <v>Buah</v>
          </cell>
        </row>
        <row r="501">
          <cell r="C501" t="str">
            <v xml:space="preserve"> Kap Lampu TL LED 2x18 Watt</v>
          </cell>
          <cell r="D501" t="str">
            <v>Buah</v>
          </cell>
        </row>
        <row r="502">
          <cell r="C502" t="str">
            <v xml:space="preserve"> Kap Lampu TL LED 2x36 Watt</v>
          </cell>
          <cell r="D502" t="str">
            <v>Buah</v>
          </cell>
        </row>
        <row r="508">
          <cell r="C508" t="str">
            <v>URAIAN</v>
          </cell>
          <cell r="D508" t="str">
            <v>SATUAN</v>
          </cell>
        </row>
        <row r="511">
          <cell r="C511" t="str">
            <v xml:space="preserve"> HARGA BAHAN MEKANIKAL &amp; PLUMBING</v>
          </cell>
        </row>
        <row r="512">
          <cell r="C512" t="str">
            <v xml:space="preserve"> Bak Air Fibreglass 0.3 m3</v>
          </cell>
          <cell r="D512" t="str">
            <v>Unit</v>
          </cell>
        </row>
        <row r="513">
          <cell r="C513" t="str">
            <v xml:space="preserve"> Perlengkapan Bak Air Fibreglass 0.3 m3</v>
          </cell>
          <cell r="D513" t="str">
            <v>%</v>
          </cell>
        </row>
        <row r="514">
          <cell r="C514" t="str">
            <v xml:space="preserve"> Bak Air Fibreglass 1 m3</v>
          </cell>
          <cell r="D514" t="str">
            <v>Unit</v>
          </cell>
        </row>
        <row r="515">
          <cell r="C515" t="str">
            <v xml:space="preserve"> Perlengkapan Bak Air Fibreglass 1 m3</v>
          </cell>
          <cell r="D515" t="str">
            <v>%</v>
          </cell>
        </row>
        <row r="516">
          <cell r="C516" t="str">
            <v xml:space="preserve"> Bak Cuci Piring</v>
          </cell>
          <cell r="D516" t="str">
            <v>Unit</v>
          </cell>
        </row>
        <row r="517">
          <cell r="C517" t="str">
            <v xml:space="preserve"> Bak Teraso</v>
          </cell>
          <cell r="D517" t="str">
            <v>Unit</v>
          </cell>
        </row>
        <row r="518">
          <cell r="C518" t="str">
            <v xml:space="preserve"> Perlengkapan Bak Mandi Teraso</v>
          </cell>
          <cell r="D518" t="str">
            <v>%</v>
          </cell>
        </row>
        <row r="519">
          <cell r="C519" t="str">
            <v xml:space="preserve"> Bathtub Porselen</v>
          </cell>
          <cell r="D519" t="str">
            <v>Unit</v>
          </cell>
        </row>
        <row r="520">
          <cell r="C520" t="str">
            <v xml:space="preserve"> Closet Duduk</v>
          </cell>
          <cell r="D520" t="str">
            <v>Unit</v>
          </cell>
        </row>
        <row r="521">
          <cell r="C521" t="str">
            <v xml:space="preserve"> Closet Jongkok Porselen</v>
          </cell>
          <cell r="D521" t="str">
            <v>Unit</v>
          </cell>
        </row>
        <row r="522">
          <cell r="C522" t="str">
            <v xml:space="preserve"> Closet Jongkok Teraso</v>
          </cell>
          <cell r="D522" t="str">
            <v>Unit</v>
          </cell>
        </row>
        <row r="523">
          <cell r="C523" t="str">
            <v xml:space="preserve"> Floor Drain</v>
          </cell>
          <cell r="D523" t="str">
            <v>Unit</v>
          </cell>
        </row>
        <row r="524">
          <cell r="C524" t="str">
            <v xml:space="preserve"> Floor Harderner</v>
          </cell>
          <cell r="D524" t="str">
            <v>Kg</v>
          </cell>
        </row>
        <row r="525">
          <cell r="C525" t="str">
            <v xml:space="preserve"> Kran Air</v>
          </cell>
          <cell r="D525" t="str">
            <v>Buah</v>
          </cell>
        </row>
        <row r="526">
          <cell r="C526" t="str">
            <v xml:space="preserve"> Wastafel Lengkap</v>
          </cell>
          <cell r="D526" t="str">
            <v>Unit</v>
          </cell>
        </row>
        <row r="527">
          <cell r="C527" t="str">
            <v xml:space="preserve"> Waterdrain</v>
          </cell>
          <cell r="D527" t="str">
            <v>Buah</v>
          </cell>
        </row>
        <row r="528">
          <cell r="C528" t="str">
            <v xml:space="preserve"> Pipa Besi Dia. 1/2 Inch</v>
          </cell>
          <cell r="D528" t="str">
            <v>Btg</v>
          </cell>
        </row>
        <row r="529">
          <cell r="C529" t="str">
            <v xml:space="preserve"> Pipa Besi Dia. 1/2 Inch</v>
          </cell>
          <cell r="D529" t="str">
            <v>m1</v>
          </cell>
        </row>
        <row r="530">
          <cell r="C530" t="str">
            <v xml:space="preserve"> Pipa Galvanis ½”</v>
          </cell>
          <cell r="D530" t="str">
            <v>m1</v>
          </cell>
        </row>
        <row r="531">
          <cell r="C531" t="str">
            <v xml:space="preserve"> Perlengkapan Pipa Galvanis Diameter ½”</v>
          </cell>
          <cell r="D531" t="str">
            <v>%</v>
          </cell>
        </row>
        <row r="532">
          <cell r="C532" t="str">
            <v xml:space="preserve"> Pipa Galvanis 3/4”</v>
          </cell>
          <cell r="D532" t="str">
            <v>m1</v>
          </cell>
        </row>
        <row r="533">
          <cell r="C533" t="str">
            <v xml:space="preserve"> Perlengkapan Pipa Galvanis 3/4”</v>
          </cell>
          <cell r="D533" t="str">
            <v>%</v>
          </cell>
        </row>
        <row r="534">
          <cell r="C534" t="str">
            <v xml:space="preserve"> Pipa Galvanis 1”</v>
          </cell>
          <cell r="D534" t="str">
            <v>m1</v>
          </cell>
        </row>
        <row r="535">
          <cell r="C535" t="str">
            <v xml:space="preserve"> Perlengkapan Pipa Galvanis 1”</v>
          </cell>
          <cell r="D535" t="str">
            <v>%</v>
          </cell>
        </row>
        <row r="536">
          <cell r="C536" t="str">
            <v xml:space="preserve"> Pipa Galvanis 1 1/2”</v>
          </cell>
          <cell r="D536" t="str">
            <v>m1</v>
          </cell>
        </row>
        <row r="537">
          <cell r="C537" t="str">
            <v xml:space="preserve"> Perlengkapan Pipa Galvanis 1 1/2”</v>
          </cell>
          <cell r="D537" t="str">
            <v>%</v>
          </cell>
        </row>
        <row r="538">
          <cell r="C538" t="str">
            <v xml:space="preserve"> Pipa Galvanis 3”</v>
          </cell>
          <cell r="D538" t="str">
            <v>m1</v>
          </cell>
        </row>
        <row r="539">
          <cell r="C539" t="str">
            <v xml:space="preserve"> Perlengkapan Pipa Galvanis 3”</v>
          </cell>
          <cell r="D539" t="str">
            <v>%</v>
          </cell>
        </row>
        <row r="540">
          <cell r="C540" t="str">
            <v xml:space="preserve"> Pipa Galvanis 4”</v>
          </cell>
          <cell r="D540" t="str">
            <v>m1</v>
          </cell>
        </row>
        <row r="541">
          <cell r="C541" t="str">
            <v xml:space="preserve"> Perlengkapan Pipa Galvanis 4”</v>
          </cell>
          <cell r="D541" t="str">
            <v>%</v>
          </cell>
        </row>
        <row r="542">
          <cell r="C542" t="str">
            <v xml:space="preserve"> Pipa Galvanis 6”</v>
          </cell>
          <cell r="D542" t="str">
            <v>m1</v>
          </cell>
        </row>
        <row r="543">
          <cell r="C543" t="str">
            <v xml:space="preserve"> Perlengkapan Pipa Galvanis 6”</v>
          </cell>
          <cell r="D543" t="str">
            <v>%</v>
          </cell>
        </row>
        <row r="544">
          <cell r="C544" t="str">
            <v xml:space="preserve"> Pipa PVC 1/2”</v>
          </cell>
          <cell r="D544" t="str">
            <v>m1</v>
          </cell>
        </row>
        <row r="545">
          <cell r="C545" t="str">
            <v xml:space="preserve"> Perlengkapan Pipa PVC 1/2”</v>
          </cell>
          <cell r="D545" t="str">
            <v>%</v>
          </cell>
        </row>
        <row r="546">
          <cell r="C546" t="str">
            <v xml:space="preserve"> Pipa PVC 3/4”</v>
          </cell>
          <cell r="D546" t="str">
            <v>m1</v>
          </cell>
        </row>
        <row r="547">
          <cell r="C547" t="str">
            <v xml:space="preserve"> Perlengkapan Pipa PVC 3/4”</v>
          </cell>
          <cell r="D547" t="str">
            <v>%</v>
          </cell>
        </row>
        <row r="548">
          <cell r="C548" t="str">
            <v xml:space="preserve"> Pipa PVC 1”</v>
          </cell>
          <cell r="D548" t="str">
            <v>m1</v>
          </cell>
        </row>
        <row r="549">
          <cell r="C549" t="str">
            <v xml:space="preserve"> Perlengkapan Pipa PVC 1”</v>
          </cell>
          <cell r="D549" t="str">
            <v>%</v>
          </cell>
        </row>
        <row r="550">
          <cell r="C550" t="str">
            <v xml:space="preserve"> Pipa PVC 1 1/2”</v>
          </cell>
          <cell r="D550" t="str">
            <v>m1</v>
          </cell>
        </row>
        <row r="551">
          <cell r="C551" t="str">
            <v xml:space="preserve"> Perlengkapan Pipa PVC 1 1/2”</v>
          </cell>
          <cell r="D551" t="str">
            <v>%</v>
          </cell>
        </row>
        <row r="552">
          <cell r="C552" t="str">
            <v xml:space="preserve"> Pipa PVC 2”</v>
          </cell>
          <cell r="D552" t="str">
            <v>m1</v>
          </cell>
        </row>
        <row r="553">
          <cell r="C553" t="str">
            <v xml:space="preserve"> Perlengkapan Pipa PVC 2”</v>
          </cell>
          <cell r="D553" t="str">
            <v>%</v>
          </cell>
        </row>
        <row r="554">
          <cell r="C554" t="str">
            <v xml:space="preserve"> Pipa PVC 2 1/2”</v>
          </cell>
          <cell r="D554" t="str">
            <v>m1</v>
          </cell>
        </row>
        <row r="555">
          <cell r="C555" t="str">
            <v xml:space="preserve"> Perlengkapan Pipa PVC 2 1/2”</v>
          </cell>
          <cell r="D555" t="str">
            <v>%</v>
          </cell>
        </row>
        <row r="556">
          <cell r="C556" t="str">
            <v xml:space="preserve"> Pipa PVC 3”</v>
          </cell>
          <cell r="D556" t="str">
            <v>m1</v>
          </cell>
        </row>
        <row r="557">
          <cell r="C557" t="str">
            <v xml:space="preserve"> Perlengkapan Pipa PVC 3”</v>
          </cell>
          <cell r="D557" t="str">
            <v>%</v>
          </cell>
        </row>
        <row r="558">
          <cell r="C558" t="str">
            <v xml:space="preserve"> Pipa PVC 4”</v>
          </cell>
          <cell r="D558" t="str">
            <v>m1</v>
          </cell>
        </row>
        <row r="559">
          <cell r="C559" t="str">
            <v xml:space="preserve"> Perlengkapan Pipa PVC 4”</v>
          </cell>
          <cell r="D559" t="str">
            <v>%</v>
          </cell>
        </row>
        <row r="560">
          <cell r="C560" t="str">
            <v xml:space="preserve"> Pipa PVC 6”</v>
          </cell>
          <cell r="D560" t="str">
            <v>m1</v>
          </cell>
        </row>
        <row r="561">
          <cell r="C561" t="str">
            <v xml:space="preserve"> Pipa Tanah</v>
          </cell>
          <cell r="D561" t="str">
            <v>m1</v>
          </cell>
        </row>
        <row r="562">
          <cell r="C562" t="str">
            <v xml:space="preserve"> Pipa Tanah Dia. 15</v>
          </cell>
          <cell r="D562" t="str">
            <v>Buah</v>
          </cell>
        </row>
        <row r="563">
          <cell r="C563" t="str">
            <v xml:space="preserve"> Pipa Tanah Dia. 15</v>
          </cell>
          <cell r="D563" t="str">
            <v>m1</v>
          </cell>
        </row>
        <row r="564">
          <cell r="C564" t="str">
            <v xml:space="preserve"> Urinoir Ex. Toto U57</v>
          </cell>
          <cell r="D564" t="str">
            <v>Unit</v>
          </cell>
        </row>
        <row r="565">
          <cell r="C565" t="str">
            <v xml:space="preserve"> Cornis</v>
          </cell>
          <cell r="D565" t="str">
            <v>Kg</v>
          </cell>
        </row>
        <row r="566">
          <cell r="C566" t="str">
            <v xml:space="preserve"> Textile Tape</v>
          </cell>
          <cell r="D566" t="str">
            <v>Roll</v>
          </cell>
        </row>
        <row r="567">
          <cell r="C567" t="str">
            <v xml:space="preserve"> Closet Jongkok Standar</v>
          </cell>
          <cell r="D567" t="str">
            <v>Unit</v>
          </cell>
        </row>
        <row r="568">
          <cell r="C568" t="str">
            <v xml:space="preserve"> Closet Duduk Ex. Toto CW637J/SW637JP</v>
          </cell>
          <cell r="D568" t="str">
            <v>Unit</v>
          </cell>
        </row>
        <row r="569">
          <cell r="C569" t="str">
            <v xml:space="preserve"> Perlengkapan Closet Duduk</v>
          </cell>
          <cell r="D569" t="str">
            <v>%</v>
          </cell>
        </row>
        <row r="570">
          <cell r="C570" t="str">
            <v xml:space="preserve"> Head Shower</v>
          </cell>
          <cell r="D570" t="str">
            <v>Unit</v>
          </cell>
        </row>
        <row r="571">
          <cell r="C571" t="str">
            <v xml:space="preserve"> Perlengkapan Head Shower</v>
          </cell>
          <cell r="D571" t="str">
            <v>%</v>
          </cell>
        </row>
        <row r="572">
          <cell r="C572" t="str">
            <v xml:space="preserve"> Jet Shower Spray Ex. Toto THX20NB</v>
          </cell>
          <cell r="D572" t="str">
            <v>Unit</v>
          </cell>
        </row>
        <row r="573">
          <cell r="C573" t="str">
            <v xml:space="preserve"> Perlengkapan Jet Shower Spray</v>
          </cell>
          <cell r="D573" t="str">
            <v>%</v>
          </cell>
        </row>
        <row r="574">
          <cell r="C574" t="str">
            <v xml:space="preserve"> Floor Drain Ex. AmStand</v>
          </cell>
          <cell r="D574" t="str">
            <v>Unit</v>
          </cell>
        </row>
        <row r="575">
          <cell r="C575" t="str">
            <v xml:space="preserve"> Paper Holder Ex. Toto TX703AQV1</v>
          </cell>
          <cell r="D575" t="str">
            <v>Unit</v>
          </cell>
        </row>
        <row r="576">
          <cell r="C576" t="str">
            <v xml:space="preserve"> Perlengkapan Paper Holder</v>
          </cell>
          <cell r="D576" t="str">
            <v>%</v>
          </cell>
        </row>
        <row r="577">
          <cell r="C577" t="str">
            <v xml:space="preserve"> Wastafel Ex. Toto LW625J</v>
          </cell>
          <cell r="D577" t="str">
            <v>Unit</v>
          </cell>
        </row>
        <row r="578">
          <cell r="C578" t="str">
            <v xml:space="preserve"> Perlengkapan Wastafel Ex. Toto LW625J</v>
          </cell>
          <cell r="D578" t="str">
            <v>%</v>
          </cell>
        </row>
        <row r="579">
          <cell r="C579" t="str">
            <v xml:space="preserve"> Robe Hook Ex. Toto TX704AES</v>
          </cell>
          <cell r="D579" t="str">
            <v>Unit</v>
          </cell>
        </row>
        <row r="580">
          <cell r="C580" t="str">
            <v xml:space="preserve"> Perlengkapan Robe Hook</v>
          </cell>
          <cell r="D580" t="str">
            <v>%</v>
          </cell>
        </row>
        <row r="581">
          <cell r="C581" t="str">
            <v xml:space="preserve"> Kran Dinding</v>
          </cell>
          <cell r="D581" t="str">
            <v>Unit</v>
          </cell>
        </row>
        <row r="582">
          <cell r="C582" t="str">
            <v xml:space="preserve"> Kran Shower</v>
          </cell>
          <cell r="D582" t="str">
            <v>Unit</v>
          </cell>
        </row>
        <row r="583">
          <cell r="C583" t="str">
            <v xml:space="preserve"> Pompa Air Listrik Ex. Shimizu Jetpump Pc 375 Bit/Complete Set</v>
          </cell>
          <cell r="D583" t="str">
            <v>Unit</v>
          </cell>
        </row>
        <row r="584">
          <cell r="C584" t="str">
            <v xml:space="preserve"> Box Pengaman Pompa</v>
          </cell>
          <cell r="D584" t="str">
            <v>Unit</v>
          </cell>
        </row>
        <row r="585">
          <cell r="C585" t="str">
            <v xml:space="preserve"> Roof Drain Lapis Steinless 4 Inch</v>
          </cell>
          <cell r="D585" t="str">
            <v>Buah</v>
          </cell>
        </row>
        <row r="586">
          <cell r="C586" t="str">
            <v xml:space="preserve"> Tandon Air Kap. 2000L</v>
          </cell>
          <cell r="D586" t="str">
            <v>Unit</v>
          </cell>
        </row>
        <row r="587">
          <cell r="C587" t="str">
            <v xml:space="preserve"> Septictank Bio Tank Kap. 800 Liter</v>
          </cell>
          <cell r="D587" t="str">
            <v>Unit</v>
          </cell>
        </row>
        <row r="597">
          <cell r="C597" t="str">
            <v>URAIAN</v>
          </cell>
          <cell r="D597" t="str">
            <v>SATUAN</v>
          </cell>
        </row>
        <row r="600">
          <cell r="C600" t="str">
            <v xml:space="preserve"> HARGA BAHAN TANAMAN</v>
          </cell>
        </row>
        <row r="601">
          <cell r="C601" t="str">
            <v xml:space="preserve"> Rumput Gajah Mini</v>
          </cell>
          <cell r="D601" t="str">
            <v>m2</v>
          </cell>
        </row>
        <row r="602">
          <cell r="C602" t="str">
            <v xml:space="preserve"> Tanaman Airis</v>
          </cell>
          <cell r="D602" t="str">
            <v>Rumpun</v>
          </cell>
        </row>
        <row r="603">
          <cell r="C603" t="str">
            <v xml:space="preserve"> Sambang Dara</v>
          </cell>
          <cell r="D603" t="str">
            <v>Rumpun</v>
          </cell>
        </row>
        <row r="627">
          <cell r="C627" t="str">
            <v>URAIAN</v>
          </cell>
          <cell r="D627" t="str">
            <v>SATUAN</v>
          </cell>
        </row>
        <row r="630">
          <cell r="C630" t="str">
            <v xml:space="preserve"> HARGA BAHAN LAIN-LAIN</v>
          </cell>
        </row>
        <row r="631">
          <cell r="C631" t="str">
            <v xml:space="preserve"> Sabun</v>
          </cell>
          <cell r="D631" t="str">
            <v>Kg</v>
          </cell>
        </row>
        <row r="632">
          <cell r="C632" t="str">
            <v xml:space="preserve"> Tali Ijuk</v>
          </cell>
          <cell r="D632" t="str">
            <v>m3</v>
          </cell>
        </row>
        <row r="633">
          <cell r="C633" t="str">
            <v xml:space="preserve"> Kolom Beton Pracetak</v>
          </cell>
          <cell r="D633" t="str">
            <v>Batang</v>
          </cell>
        </row>
        <row r="634">
          <cell r="C634" t="str">
            <v xml:space="preserve"> Panel Beton Pracetak</v>
          </cell>
          <cell r="D634" t="str">
            <v>Lbr</v>
          </cell>
        </row>
        <row r="635">
          <cell r="C635" t="str">
            <v xml:space="preserve"> Bilik Bambu</v>
          </cell>
          <cell r="D635" t="str">
            <v>m2</v>
          </cell>
        </row>
        <row r="636">
          <cell r="C636" t="str">
            <v xml:space="preserve"> Phenol Film 12mm</v>
          </cell>
          <cell r="D636" t="str">
            <v>Lbr</v>
          </cell>
        </row>
        <row r="637">
          <cell r="C637" t="str">
            <v xml:space="preserve"> Plastik Aerator</v>
          </cell>
          <cell r="D637" t="str">
            <v>Buah</v>
          </cell>
        </row>
        <row r="638">
          <cell r="C638" t="str">
            <v xml:space="preserve"> Strorox - 100</v>
          </cell>
          <cell r="D638" t="str">
            <v>Kg</v>
          </cell>
        </row>
        <row r="639">
          <cell r="C639" t="str">
            <v xml:space="preserve"> Oli</v>
          </cell>
          <cell r="D639" t="str">
            <v>liter</v>
          </cell>
        </row>
        <row r="640">
          <cell r="C640" t="str">
            <v xml:space="preserve"> Kapur Padam</v>
          </cell>
          <cell r="D640" t="str">
            <v>m3</v>
          </cell>
        </row>
        <row r="641">
          <cell r="C641" t="str">
            <v xml:space="preserve"> Tanah Liat</v>
          </cell>
          <cell r="D641" t="str">
            <v>m3</v>
          </cell>
        </row>
        <row r="642">
          <cell r="C642" t="str">
            <v xml:space="preserve"> Kapur</v>
          </cell>
          <cell r="D642" t="str">
            <v>m3</v>
          </cell>
        </row>
        <row r="643">
          <cell r="C643" t="str">
            <v xml:space="preserve"> Waterstop Lebar 150 mm</v>
          </cell>
          <cell r="D643" t="str">
            <v>m1</v>
          </cell>
        </row>
        <row r="644">
          <cell r="C644" t="str">
            <v xml:space="preserve"> Waterstop Lebar 200 mm</v>
          </cell>
          <cell r="D644" t="str">
            <v>m1</v>
          </cell>
        </row>
        <row r="645">
          <cell r="C645" t="str">
            <v xml:space="preserve"> Waterstop Lebar 230 mm - 320 mm</v>
          </cell>
          <cell r="D645" t="str">
            <v>m1</v>
          </cell>
        </row>
        <row r="646">
          <cell r="C646" t="str">
            <v xml:space="preserve"> Screening</v>
          </cell>
          <cell r="D646" t="str">
            <v>Kg</v>
          </cell>
        </row>
        <row r="647">
          <cell r="C647" t="str">
            <v xml:space="preserve"> Semen Grout</v>
          </cell>
          <cell r="D647" t="str">
            <v>Kg</v>
          </cell>
        </row>
        <row r="648">
          <cell r="C648" t="str">
            <v xml:space="preserve"> Solar</v>
          </cell>
          <cell r="D648" t="str">
            <v>Liter</v>
          </cell>
        </row>
        <row r="649">
          <cell r="C649" t="str">
            <v xml:space="preserve"> Minyak Pelumas</v>
          </cell>
          <cell r="D649" t="str">
            <v>Liter</v>
          </cell>
        </row>
        <row r="656">
          <cell r="C656" t="str">
            <v>URAIAN</v>
          </cell>
          <cell r="D656" t="str">
            <v>SATUAN</v>
          </cell>
        </row>
        <row r="659">
          <cell r="C659" t="str">
            <v>HARGA SEWA ALAT</v>
          </cell>
        </row>
        <row r="660">
          <cell r="C660" t="str">
            <v xml:space="preserve"> Sewa Pipe Support</v>
          </cell>
          <cell r="D660" t="str">
            <v>Hari</v>
          </cell>
        </row>
        <row r="661">
          <cell r="C661" t="str">
            <v xml:space="preserve"> Sewa Crane</v>
          </cell>
          <cell r="D661" t="str">
            <v>Hari</v>
          </cell>
        </row>
        <row r="662">
          <cell r="C662" t="str">
            <v xml:space="preserve"> Sewa Scaffolding</v>
          </cell>
          <cell r="D662" t="str">
            <v>Hari</v>
          </cell>
        </row>
        <row r="663">
          <cell r="C663" t="str">
            <v xml:space="preserve"> Bore Pile</v>
          </cell>
          <cell r="D663" t="str">
            <v>Jam</v>
          </cell>
        </row>
        <row r="664">
          <cell r="C664" t="str">
            <v xml:space="preserve"> Concrete Pump</v>
          </cell>
          <cell r="D664" t="str">
            <v>Jam</v>
          </cell>
        </row>
        <row r="665">
          <cell r="C665" t="str">
            <v xml:space="preserve"> Alat Bantu Borepile</v>
          </cell>
          <cell r="D665" t="str">
            <v>Ls</v>
          </cell>
        </row>
        <row r="666">
          <cell r="C666" t="str">
            <v xml:space="preserve"> Sewa alat</v>
          </cell>
          <cell r="D666" t="str">
            <v>Jam</v>
          </cell>
        </row>
        <row r="667">
          <cell r="C667" t="str">
            <v xml:space="preserve"> Compressor</v>
          </cell>
          <cell r="D667" t="str">
            <v>Jam</v>
          </cell>
        </row>
        <row r="668">
          <cell r="C668" t="str">
            <v xml:space="preserve"> Mobile crane  3 ton</v>
          </cell>
          <cell r="D668" t="str">
            <v>Hari</v>
          </cell>
        </row>
        <row r="669">
          <cell r="C669" t="str">
            <v xml:space="preserve"> Peralatan potong pipa T2/mekanik/cilinder saw</v>
          </cell>
          <cell r="D669" t="str">
            <v>Hari</v>
          </cell>
        </row>
        <row r="670">
          <cell r="C670" t="str">
            <v xml:space="preserve"> Peralatan potong pipa T1/manual (gergaji)saw</v>
          </cell>
          <cell r="D670" t="str">
            <v>Hari</v>
          </cell>
        </row>
        <row r="671">
          <cell r="C671" t="str">
            <v xml:space="preserve"> Sewa excavator type 225 kapasitas 0.5 - 3 1.0 m</v>
          </cell>
          <cell r="D671" t="str">
            <v>Hari</v>
          </cell>
        </row>
        <row r="672">
          <cell r="C672" t="str">
            <v xml:space="preserve"> Sewa Pompa 3 Submersible 3m /h</v>
          </cell>
          <cell r="D672" t="str">
            <v>Hari</v>
          </cell>
        </row>
        <row r="673">
          <cell r="C673" t="str">
            <v xml:space="preserve"> Sewa Tripot/Tackel &amp; handle crane 2 T</v>
          </cell>
          <cell r="D673" t="str">
            <v>Hari</v>
          </cell>
        </row>
        <row r="674">
          <cell r="C674" t="str">
            <v xml:space="preserve"> Sewa Genset 1500 watt</v>
          </cell>
          <cell r="D674" t="str">
            <v>Hari</v>
          </cell>
        </row>
        <row r="675">
          <cell r="C675" t="str">
            <v xml:space="preserve"> Crane On Track 35 Ton</v>
          </cell>
          <cell r="D675" t="str">
            <v>Jam</v>
          </cell>
        </row>
        <row r="676">
          <cell r="C676" t="str">
            <v xml:space="preserve"> Trailer 20 Ton; 320 HP</v>
          </cell>
          <cell r="D676" t="str">
            <v>Jam</v>
          </cell>
        </row>
        <row r="677">
          <cell r="C677" t="str">
            <v xml:space="preserve"> Alat Bantu Tiang Pancang</v>
          </cell>
          <cell r="D677" t="str">
            <v>Ls</v>
          </cell>
        </row>
        <row r="678">
          <cell r="C678" t="str">
            <v xml:space="preserve"> Sewa Jack Hammer</v>
          </cell>
          <cell r="D678" t="str">
            <v>Jam</v>
          </cell>
        </row>
        <row r="679">
          <cell r="C679" t="str">
            <v xml:space="preserve"> Pile Driver Hammer (3.5-5.0) ton; 300 HP</v>
          </cell>
          <cell r="D679" t="str">
            <v>Jam</v>
          </cell>
        </row>
        <row r="680">
          <cell r="C680" t="str">
            <v xml:space="preserve"> Crane On Track (10-15) Ton; 260 HP</v>
          </cell>
          <cell r="D680" t="str">
            <v>Jam</v>
          </cell>
        </row>
        <row r="681">
          <cell r="C681" t="str">
            <v xml:space="preserve"> Welding Set</v>
          </cell>
          <cell r="D681" t="str">
            <v>Jam</v>
          </cell>
        </row>
        <row r="682">
          <cell r="C682" t="str">
            <v xml:space="preserve"> Alat Bantu Pemancangan</v>
          </cell>
          <cell r="D682" t="str">
            <v>Ls</v>
          </cell>
        </row>
        <row r="683">
          <cell r="C683" t="str">
            <v xml:space="preserve"> Excavator 80-140 HP</v>
          </cell>
          <cell r="D683" t="str">
            <v>Jam</v>
          </cell>
        </row>
        <row r="684">
          <cell r="C684" t="str">
            <v xml:space="preserve"> Dump Truck 3.5 TON</v>
          </cell>
          <cell r="D684" t="str">
            <v>Jam</v>
          </cell>
        </row>
        <row r="685">
          <cell r="C685" t="str">
            <v xml:space="preserve"> Alat Bantu Galian Tanah</v>
          </cell>
          <cell r="D685" t="str">
            <v>Ls</v>
          </cell>
        </row>
        <row r="686">
          <cell r="C686" t="str">
            <v xml:space="preserve"> Wheel Loader 1.0-1.6 m3</v>
          </cell>
          <cell r="D686" t="str">
            <v>Jam</v>
          </cell>
        </row>
        <row r="687">
          <cell r="C687" t="str">
            <v xml:space="preserve"> Motor Grader &gt;100 HP</v>
          </cell>
          <cell r="D687" t="str">
            <v>Jam</v>
          </cell>
        </row>
        <row r="688">
          <cell r="C688" t="str">
            <v xml:space="preserve"> Tandem Roller 6-8 T.</v>
          </cell>
          <cell r="D688" t="str">
            <v>Jam</v>
          </cell>
        </row>
        <row r="689">
          <cell r="C689" t="str">
            <v xml:space="preserve"> Water Tanker 3000-4500 L.</v>
          </cell>
          <cell r="D689" t="str">
            <v>Jam</v>
          </cell>
        </row>
        <row r="690">
          <cell r="C690" t="str">
            <v xml:space="preserve"> Tiang Pancang Uk. 30x30cm Mutu K450</v>
          </cell>
          <cell r="D690" t="str">
            <v>m1</v>
          </cell>
        </row>
        <row r="691">
          <cell r="C691" t="str">
            <v xml:space="preserve"> Biaya Pengiriman Tiang Pancang</v>
          </cell>
          <cell r="D691" t="str">
            <v>m1</v>
          </cell>
        </row>
        <row r="692">
          <cell r="C692" t="str">
            <v xml:space="preserve"> Cutting Beton</v>
          </cell>
          <cell r="D692" t="str">
            <v>Jam</v>
          </cell>
        </row>
        <row r="693">
          <cell r="C693" t="str">
            <v xml:space="preserve"> Alat Bantu Pemotongan Tiang Pancang</v>
          </cell>
          <cell r="D693" t="str">
            <v>Ls</v>
          </cell>
        </row>
        <row r="694">
          <cell r="C694" t="str">
            <v xml:space="preserve"> Upah Cutting Laser ACP</v>
          </cell>
          <cell r="D694" t="str">
            <v>Ls</v>
          </cell>
        </row>
        <row r="695">
          <cell r="C695" t="str">
            <v xml:space="preserve"> Upah Las ACP</v>
          </cell>
          <cell r="D695" t="str">
            <v>Ls</v>
          </cell>
        </row>
        <row r="696">
          <cell r="C696" t="str">
            <v xml:space="preserve"> Alat Bantu ACP</v>
          </cell>
          <cell r="D696" t="str">
            <v>Ls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Analisa HSP"/>
      <sheetName val="H_Satuan1"/>
      <sheetName val="Jam_Alat"/>
      <sheetName val="Vol_Lining"/>
      <sheetName val="Vol_K_225"/>
      <sheetName val="harsat"/>
      <sheetName val="Div2"/>
      <sheetName val="Bill 5 Summary"/>
      <sheetName val="Analisa &amp; Upah"/>
      <sheetName val="villa"/>
      <sheetName val="AHSbj"/>
      <sheetName val="D.BOARD LAMA"/>
      <sheetName val="ESCON"/>
      <sheetName val="o rekap#4"/>
      <sheetName val="Bill_Qua"/>
      <sheetName val="BQ"/>
      <sheetName val="hsp-STR-ARS"/>
      <sheetName val="FINISHING"/>
      <sheetName val="B.T"/>
      <sheetName val="Hrg Bhn"/>
      <sheetName val="RAB Arsitek"/>
      <sheetName val="analisa"/>
      <sheetName val="Har_mat"/>
      <sheetName val="BQ ME"/>
      <sheetName val="struktur tdk dipakai"/>
      <sheetName val="FORM X COST"/>
      <sheetName val="Bill 2 Summary"/>
      <sheetName val="Bank"/>
      <sheetName val="Bunga"/>
      <sheetName val="BAHAN"/>
      <sheetName val="Mark-up"/>
      <sheetName val="Analisa Harga"/>
      <sheetName val="Daf Harga"/>
      <sheetName val="An_ Harga"/>
      <sheetName val="4"/>
      <sheetName val="BQ-IABK"/>
      <sheetName val="Marshal"/>
      <sheetName val="MON_OH"/>
      <sheetName val="I-ME"/>
      <sheetName val="bilangan"/>
      <sheetName val="Utilitas"/>
      <sheetName val="Daf 1"/>
      <sheetName val="Analisa Upah &amp; Bahan Plum"/>
      <sheetName val="Data"/>
      <sheetName val="D.1.7"/>
      <sheetName val="D.1.5"/>
      <sheetName val="D.2.3"/>
      <sheetName val="D.2.2"/>
      <sheetName val="BOQ1"/>
      <sheetName val="MAP"/>
      <sheetName val="Agregat Halus &amp; Kasar"/>
      <sheetName val="anal"/>
      <sheetName val="351BQMCN"/>
      <sheetName val="Upah &amp; Bahan"/>
      <sheetName val="MAPDC"/>
      <sheetName val="ALUMUNIUM"/>
      <sheetName val="Bill 2.4."/>
      <sheetName val="Summary"/>
      <sheetName val="Bill 4 Summary"/>
      <sheetName val="Cover"/>
      <sheetName val="harga bahan"/>
      <sheetName val="harga upah"/>
      <sheetName val="A"/>
      <sheetName val="Mob"/>
      <sheetName val="HARGA MATERIAL"/>
      <sheetName val="Cash Flow bulanan"/>
      <sheetName val="Cover Daf-2"/>
      <sheetName val="As"/>
      <sheetName val="DAF-BAHAN"/>
      <sheetName val="DAF-UPAH"/>
      <sheetName val="HARSAT BAHAN"/>
      <sheetName val="Bill 3 Summary"/>
      <sheetName val="KET"/>
      <sheetName val="Subkon"/>
      <sheetName val="Equip"/>
      <sheetName val="Material"/>
      <sheetName val="HARGA ALAT"/>
      <sheetName val="ANHAR"/>
      <sheetName val="Unit Rate"/>
      <sheetName val="F 3-8"/>
      <sheetName val="Harsat Upah"/>
      <sheetName val="Harsat Pekerjaan"/>
      <sheetName val="61004"/>
      <sheetName val="Analisa _ Upah"/>
      <sheetName val="AC_C"/>
      <sheetName val="GD 14"/>
      <sheetName val="BQ-E20-02(Rp)"/>
      <sheetName val="K725"/>
      <sheetName val="L4"/>
      <sheetName val="K33H"/>
      <sheetName val="K621"/>
      <sheetName val="K819"/>
      <sheetName val="K331"/>
      <sheetName val="ALAT"/>
      <sheetName val="sub"/>
      <sheetName val="ANHSSat"/>
      <sheetName val="Sat Bahan"/>
      <sheetName val="Sat Alat"/>
      <sheetName val="Sat Upah"/>
      <sheetName val="Upah dan Bahan"/>
      <sheetName val="5-Digit"/>
      <sheetName val="Analisa 2"/>
      <sheetName val="Als Struk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RL-01"/>
      <sheetName val="Bill 2_4_"/>
      <sheetName val="Daftar Upah"/>
      <sheetName val="ANALISA GRS TENGAH"/>
      <sheetName val="Anl"/>
      <sheetName val="daf-3(OK)"/>
      <sheetName val="daf-7(OK)"/>
      <sheetName val="AC"/>
      <sheetName val="Perhit.Alat"/>
      <sheetName val="rab-str.Adm"/>
      <sheetName val="HrgUpahBahan"/>
      <sheetName val="#REF!"/>
      <sheetName val="billed"/>
      <sheetName val="COST TOGO"/>
      <sheetName val="report"/>
      <sheetName val="antisipasi"/>
      <sheetName val="arab"/>
      <sheetName val="SCHEDULE"/>
      <sheetName val="Database"/>
      <sheetName val="data Masjid Ksrn"/>
      <sheetName val="RAB Interior"/>
      <sheetName val="BAU"/>
      <sheetName val="basic"/>
      <sheetName val="Hardas"/>
      <sheetName val="alm"/>
      <sheetName val="Dashboard"/>
      <sheetName val="Data Ktr Bupati Tapsel"/>
      <sheetName val="Anl.Sipil"/>
      <sheetName val="3.Mob"/>
      <sheetName val="BHN"/>
      <sheetName val="hs_str"/>
      <sheetName val="UBA"/>
      <sheetName val="Schedulle(S-curve)Break"/>
      <sheetName val="DAF_1"/>
      <sheetName val="Analisa Quarry"/>
      <sheetName val="Peralatan"/>
      <sheetName val="Informasi"/>
      <sheetName val="HARGA DASAR"/>
      <sheetName val="boq"/>
      <sheetName val="O&amp;O-Alat"/>
      <sheetName val="RAP"/>
      <sheetName val="Har-sat"/>
      <sheetName val="ANALISA PEK.UMUM"/>
      <sheetName val="I-KAMAR"/>
      <sheetName val="SORT"/>
      <sheetName val="EE-PROP"/>
      <sheetName val="slab"/>
      <sheetName val="Urai _Resap pengikat"/>
      <sheetName val="Pipa 200"/>
      <sheetName val="SEX"/>
      <sheetName val="Daft.Kuantitas"/>
      <sheetName val="extern"/>
      <sheetName val="DAF-2"/>
      <sheetName val="Input"/>
      <sheetName val="DETAIL"/>
      <sheetName val="BOW"/>
      <sheetName val="R A B"/>
      <sheetName val="Economic Assumptions"/>
      <sheetName val="black_out"/>
      <sheetName val="610.07A"/>
      <sheetName val="Analisa SNI"/>
      <sheetName val="Perhitungan Besi"/>
      <sheetName val="BasicPrice"/>
      <sheetName val="H_Satuan2"/>
      <sheetName val="Jam_Alat1"/>
      <sheetName val="Vol_Lining1"/>
      <sheetName val="Vol_K_2251"/>
      <sheetName val="BQ "/>
      <sheetName val="HB "/>
      <sheetName val="DHS"/>
      <sheetName val="Bangunan Utama"/>
      <sheetName val="Analisa Gabungan"/>
      <sheetName val="SITE-E"/>
      <sheetName val="Bill of Qty"/>
      <sheetName val="Bill rekap"/>
      <sheetName val="Fins-Beng&amp;Fas"/>
      <sheetName val="Kabel"/>
      <sheetName val="9-1차이내역"/>
      <sheetName val="ANALISA ALAT BERAT"/>
      <sheetName val="Ana"/>
      <sheetName val="HL"/>
      <sheetName val="MASTER"/>
      <sheetName val="BIALANG"/>
      <sheetName val="MENU"/>
      <sheetName val="Rupa2"/>
      <sheetName val="N-AC"/>
      <sheetName val="Harga Satuan"/>
      <sheetName val="HARDAS PERKIM 2"/>
      <sheetName val="RPP01 6"/>
      <sheetName val="pricelist"/>
      <sheetName val="BREAKER"/>
      <sheetName val="H.SAT"/>
      <sheetName val="Fill this out first..."/>
      <sheetName val="TOT_RAP"/>
      <sheetName val="TE TS FA LAN MATV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BAG-2"/>
      <sheetName val="kontribusi"/>
      <sheetName val="likuiditas"/>
      <sheetName val="Manajerial"/>
      <sheetName val="revenue"/>
      <sheetName val="progres sub unv"/>
      <sheetName val="rework"/>
      <sheetName val="CCO"/>
      <sheetName val="SPEC"/>
      <sheetName val="Analisa Harga Satuan"/>
      <sheetName val="Hit Vol Str Jambi"/>
      <sheetName val="MB_SOFTCOST_DETAIL"/>
      <sheetName val="SOFTCOST_R2"/>
      <sheetName val="HARDCOST"/>
      <sheetName val="MB_GENERAL"/>
      <sheetName val="HargaSat"/>
      <sheetName val="TP ALAT"/>
      <sheetName val="REKAP ANALISA SESUAI PU"/>
      <sheetName val="ANALISA STRUKTUR "/>
      <sheetName val="REKAP ANALISA TO PRINT"/>
      <sheetName val="bhn,upah,alat"/>
      <sheetName val="Ans Kom Precast"/>
      <sheetName val="MAPP"/>
      <sheetName val="4-MVAC"/>
      <sheetName val="Harga"/>
      <sheetName val="RESUME"/>
      <sheetName val="BILL OF QUANTITY"/>
      <sheetName val="Hrg Bhn (2)"/>
      <sheetName val="STRUKTUR-1"/>
      <sheetName val="BILL 1"/>
      <sheetName val="UPAH BAHAN ARST"/>
      <sheetName val="6106"/>
      <sheetName val="met bab3"/>
      <sheetName val="anal bab8"/>
      <sheetName val="D.BOARD"/>
      <sheetName val="hsp_STR_ARS"/>
      <sheetName val="ANS STR"/>
      <sheetName val="HARGA BAHAN UPAH"/>
      <sheetName val="CH"/>
      <sheetName val="Analisa STR"/>
      <sheetName val="KOEF"/>
      <sheetName val="II.1 STR GED A"/>
      <sheetName val="PANELKAST"/>
      <sheetName val=" R A B"/>
      <sheetName val="ANAL2"/>
      <sheetName val="dil"/>
      <sheetName val="dild"/>
      <sheetName val="dti"/>
      <sheetName val="H-SATUAN"/>
      <sheetName val="BAG_2"/>
      <sheetName val="Rekap Direct Cost"/>
      <sheetName val="Analisa 021"/>
      <sheetName val="Rekap Anal"/>
      <sheetName val="대비표"/>
      <sheetName val="tabel berat"/>
      <sheetName val="STRUKTUR"/>
      <sheetName val="ARSITEKTUR"/>
      <sheetName val="An_pdkg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Rek"/>
      <sheetName val="ALATBERAT"/>
      <sheetName val="ANALISA SM"/>
      <sheetName val="RAB_DURI"/>
      <sheetName val="Alat &amp; Bahan"/>
      <sheetName val="TJ1Q47"/>
      <sheetName val="Sch"/>
      <sheetName val="CC"/>
      <sheetName val="R. Upah"/>
      <sheetName val="R. Bahan"/>
      <sheetName val="R. Alat"/>
      <sheetName val="R. Subkont"/>
      <sheetName val="MADC"/>
      <sheetName val="PRY01-1"/>
      <sheetName val="PRY02"/>
      <sheetName val="REKAP A BESAR"/>
      <sheetName val="ANALISA SNI'07(ubh bgsting)"/>
      <sheetName val="RAB ME"/>
      <sheetName val="sheet 2"/>
      <sheetName val="hrg-dsr"/>
      <sheetName val="keb-BHN"/>
      <sheetName val="daf harga (reil)"/>
      <sheetName val=" Biaya alat jam (reil)"/>
      <sheetName val="Anal-Grout!Back!Water"/>
      <sheetName val=" Biaya alat jam"/>
      <sheetName val="AHSP"/>
      <sheetName val="ANPRO"/>
      <sheetName val="Sum"/>
      <sheetName val="L_O&amp;O"/>
      <sheetName val="ALAT-1"/>
      <sheetName val="DAF-1"/>
      <sheetName val="Based KV, palembang &amp; KJI"/>
      <sheetName val="Bor Pile"/>
      <sheetName val="ANALISA "/>
      <sheetName val="HG-UPAH"/>
      <sheetName val="HG_JADI"/>
      <sheetName val="IPA1"/>
      <sheetName val="H Sat Jembatan"/>
      <sheetName val="HSATUAN"/>
      <sheetName val="TSS"/>
      <sheetName val="Upah&amp;Bahan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BL"/>
      <sheetName val="an-satuan"/>
      <sheetName val="RAB"/>
      <sheetName val="DCF SD JUNI 04"/>
      <sheetName val="alok_bunga"/>
      <sheetName val="PileC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Accept. Letter"/>
      <sheetName val="DIV.1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Harga Satuan (T.P.)"/>
      <sheetName val="Analisa HSP (T.P.)"/>
      <sheetName val="7.ASAT"/>
      <sheetName val="7.DATA"/>
      <sheetName val="5.RBKI"/>
      <sheetName val="6.RBKA"/>
      <sheetName val="UPH,BHN,ALT"/>
      <sheetName val="Analis harga"/>
      <sheetName val="SAP"/>
      <sheetName val="MAT"/>
      <sheetName val="UP"/>
      <sheetName val="POL"/>
      <sheetName val="Kode"/>
      <sheetName val="Hst_mat"/>
      <sheetName val="ESC"/>
      <sheetName val="D7(1)"/>
      <sheetName val="Analysis"/>
      <sheetName val="Analysis2"/>
      <sheetName val="VAC"/>
      <sheetName val="Anals.1"/>
      <sheetName val="Sheet4"/>
      <sheetName val="pricing"/>
      <sheetName val="DEPRE 05"/>
      <sheetName val="LR-OKT-06"/>
      <sheetName val="DivVI"/>
      <sheetName val="BREAKDOWN"/>
      <sheetName val="Perm. Test"/>
      <sheetName val="HS"/>
      <sheetName val="PRELI-CAP"/>
      <sheetName val="DAPRO"/>
      <sheetName val="SBDY"/>
      <sheetName val="D-3"/>
      <sheetName val="Manpower"/>
      <sheetName val="Equipt,Tools&amp;Cons"/>
      <sheetName val="EK-JAN-2010"/>
      <sheetName val="bahan+upah"/>
      <sheetName val="2. MVAC R1"/>
      <sheetName val="Str BT"/>
      <sheetName val="PI"/>
      <sheetName val="Calcu 02"/>
      <sheetName val="inter"/>
      <sheetName val="An H.Sat Pek.Ut"/>
      <sheetName val="Rekapitulasi"/>
      <sheetName val="01A- RAB"/>
      <sheetName val="DATA1"/>
      <sheetName val="div-2"/>
      <sheetName val="STR PODIUM"/>
      <sheetName val="STR PODIUM (2)"/>
      <sheetName val="REKAP STR"/>
      <sheetName val="REKAP ME CSPL"/>
      <sheetName val="Faktor"/>
      <sheetName val="IDLE ALAT"/>
      <sheetName val="Ana PasBatu 7.4"/>
      <sheetName val="Grading Tahap 1"/>
      <sheetName val="SUMBER DAYA"/>
      <sheetName val="sai"/>
      <sheetName val="PDP"/>
      <sheetName val="RPP01-1"/>
      <sheetName val="RAB AR&amp;STR"/>
      <sheetName val="Sat. Pek."/>
      <sheetName val="Sheet15"/>
      <sheetName val="uph"/>
      <sheetName val="WAYANG"/>
      <sheetName val="DB"/>
      <sheetName val="An Struktur"/>
      <sheetName val="Unit Rate (2)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aSatUp"/>
      <sheetName val="Det Str BT"/>
      <sheetName val="Schdule"/>
      <sheetName val="BERAT TUL."/>
      <sheetName val="14.jalan&amp;saluran"/>
      <sheetName val="Cash2"/>
      <sheetName val="BAHAN (2)"/>
      <sheetName val="BQ_IABK"/>
      <sheetName val="BIL"/>
      <sheetName val="SAT-DAS"/>
      <sheetName val="Sec I ML"/>
      <sheetName val="Basic Price"/>
      <sheetName val="UMUM"/>
      <sheetName val="AN-RC"/>
      <sheetName val="DIV"/>
      <sheetName val="Met1"/>
      <sheetName val="Met2"/>
      <sheetName val="dt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HDS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GEDUNG-A"/>
      <sheetName val="Tenaker"/>
      <sheetName val="H.SAT-PRK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H-SAT"/>
      <sheetName val="BY_Lgsg-2"/>
      <sheetName val="A_Harga-13"/>
      <sheetName val="Owning cost Alat"/>
      <sheetName val="ca"/>
      <sheetName val="hsat-SD"/>
      <sheetName val="Rekap-SD"/>
      <sheetName val="skets"/>
      <sheetName val="A.1.Persiapan non std"/>
      <sheetName val="DATA BASE"/>
      <sheetName val="VOLUME"/>
      <sheetName val="BBM-03"/>
      <sheetName val="anal SNI"/>
      <sheetName val="AN-KOEF"/>
      <sheetName val="Analis"/>
      <sheetName val="bidang"/>
      <sheetName val="Rekap Vol"/>
      <sheetName val="SNI"/>
      <sheetName val="Daft.Sewa Alat"/>
      <sheetName val="Upah Bhn"/>
      <sheetName val="harga ANALISA"/>
      <sheetName val="ANALISA GEDUNG"/>
      <sheetName val="ANALISA ME"/>
      <sheetName val="DU&amp;B"/>
      <sheetName val="Analisa Mob. 3"/>
      <sheetName val="Analisa Mob.1"/>
      <sheetName val="Analisa-Harga"/>
      <sheetName val="Analisa Alat"/>
      <sheetName val="data-pendukung"/>
      <sheetName val="chitimc"/>
      <sheetName val="LKVL-CK-HT-GD1"/>
      <sheetName val="dasar"/>
      <sheetName val="Steel"/>
      <sheetName val="mVAC"/>
      <sheetName val="BQ-Str"/>
      <sheetName val="C3"/>
      <sheetName val="1.Cover"/>
      <sheetName val="Elec-ins"/>
      <sheetName val="LAPIUT"/>
      <sheetName val="Bill 2"/>
      <sheetName val="Bill 3"/>
      <sheetName val="Bill 4"/>
      <sheetName val="Bill 5"/>
      <sheetName val="Bill 6"/>
      <sheetName val="Bill 7"/>
      <sheetName val="TB"/>
      <sheetName val="Balok L_2"/>
      <sheetName val="Spec ME"/>
      <sheetName val="tulang"/>
      <sheetName val="Pipe"/>
      <sheetName val="hit_BKMM"/>
      <sheetName val="BOM_ACS"/>
      <sheetName val="Unit Cost"/>
      <sheetName val="BOM"/>
      <sheetName val="SCHEDULE "/>
      <sheetName val="QSS Building"/>
      <sheetName val="SH breakdown"/>
      <sheetName val="Hrg-Bahan"/>
      <sheetName val="RAB -1"/>
      <sheetName val="Rekap-Alat"/>
      <sheetName val="Hrg"/>
      <sheetName val="MASTER 1"/>
      <sheetName val="Profil"/>
      <sheetName val="DAFMAT"/>
      <sheetName val="Galian 1"/>
      <sheetName val="DHSD"/>
      <sheetName val="Peralatan (2)"/>
      <sheetName val="Daftar Sewa"/>
      <sheetName val="HARSAT-lain"/>
      <sheetName val="HARSAT-tanah"/>
      <sheetName val="Analisa (ok punya)"/>
      <sheetName val="ANAK-Smb"/>
      <sheetName val="Bill-1"/>
      <sheetName val="BT.KALI"/>
      <sheetName val="BQ25"/>
      <sheetName val="REK ADD"/>
      <sheetName val="BQ22"/>
      <sheetName val="BQ23"/>
      <sheetName val="Sheet7"/>
      <sheetName val="M.Pekerjaan"/>
      <sheetName val="pas wm"/>
      <sheetName val="Bantuan Entry"/>
      <sheetName val="BU"/>
      <sheetName val="Rek-Analisa"/>
      <sheetName val="pivot1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BALT"/>
      <sheetName val="Kar"/>
      <sheetName val="H. Dasar"/>
      <sheetName val="BAR SCREEN"/>
      <sheetName val="Rekap Prelim"/>
      <sheetName val="Analisa Baku STR ARS"/>
      <sheetName val="Equipment"/>
      <sheetName val="Analisa ME "/>
      <sheetName val="ana_str"/>
      <sheetName val="Hargamat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Currency Rate"/>
      <sheetName val="HVAC"/>
      <sheetName val="SHEDULE"/>
      <sheetName val="1. BQ"/>
      <sheetName val="Harga-RAB"/>
      <sheetName val="Upah,Bahan,Alat"/>
      <sheetName val="AnSipil"/>
      <sheetName val="NP"/>
      <sheetName val="rab-str-TAHAP.1-PC"/>
      <sheetName val="UPAH-2"/>
      <sheetName val="PNT"/>
      <sheetName val="UPH_BHN_ALT"/>
      <sheetName val="Kontrak"/>
      <sheetName val="B Penunjang"/>
      <sheetName val="Rekap M&amp;E ADD1_R"/>
      <sheetName val="An-str(krgnyr)"/>
      <sheetName val="ANTEK"/>
      <sheetName val="STR"/>
      <sheetName val="RKP_BOQ"/>
      <sheetName val="610.04"/>
      <sheetName val="610.05"/>
      <sheetName val="610.06"/>
      <sheetName val="610.07"/>
      <sheetName val="610.08"/>
      <sheetName val="RINCIAN"/>
      <sheetName val="Sat.Pekerjaan"/>
      <sheetName val="FORM BQ TL PRATU 4cct"/>
      <sheetName val="P"/>
      <sheetName val="Sch-5"/>
      <sheetName val="S.roomToyota"/>
      <sheetName val="Anl_Bet"/>
      <sheetName val="HSPK"/>
      <sheetName val="Maleleng"/>
      <sheetName val="Material-mr"/>
      <sheetName val="D-3 (M)"/>
      <sheetName val="D-7 (M)"/>
      <sheetName val="POINT SCHEDULE"/>
      <sheetName val="hit.BKMM"/>
      <sheetName val="schbhn"/>
      <sheetName val="rap rinci"/>
      <sheetName val="DAF_2"/>
      <sheetName val="rek det 1-3"/>
      <sheetName val="TOTAL"/>
      <sheetName val="Kolom"/>
      <sheetName val="rp"/>
      <sheetName val="Rekap 1"/>
      <sheetName val="H Satuan Dasar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Rekap Bill"/>
      <sheetName val="Amplop"/>
      <sheetName val="Terbilang"/>
      <sheetName val="Rekap analis"/>
      <sheetName val="BOQ-Indonesia"/>
      <sheetName val="MasterSchedule"/>
      <sheetName val="ANSAT"/>
      <sheetName val="HSU 2016"/>
      <sheetName val="Z"/>
      <sheetName val="DAF.HRG"/>
      <sheetName val="Sat~Bahu"/>
      <sheetName val="LAPORAN"/>
      <sheetName val="Analisa (2)"/>
      <sheetName val="Estimate"/>
      <sheetName val="Foundation"/>
      <sheetName val="SchA"/>
      <sheetName val="SchC"/>
      <sheetName val="SewAlat"/>
      <sheetName val="GP.M Tump"/>
      <sheetName val="Reservoir"/>
      <sheetName val="rab - persiapan &amp; lantai-1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5-ALAT(1)"/>
      <sheetName val="4-Basic Price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Hargapek"/>
      <sheetName val="DIVI6"/>
      <sheetName val="Elektrikal"/>
      <sheetName val="BQ-Tenis"/>
      <sheetName val="BOQ_Aula"/>
      <sheetName val="Prelim"/>
      <sheetName val="Bill of Qty MEP"/>
      <sheetName val="Balance sheet"/>
      <sheetName val="주관사업"/>
      <sheetName val="요약배부"/>
      <sheetName val="Man Power"/>
      <sheetName val="eq_data"/>
      <sheetName val="SCD-S"/>
      <sheetName val="RAB (A) (2)"/>
      <sheetName val="Bobot"/>
      <sheetName val=""/>
      <sheetName val="DOORS &amp;WINDOWS"/>
      <sheetName val="BQ-1A prelim"/>
      <sheetName val=" Columns"/>
      <sheetName val="index"/>
      <sheetName val="Up &amp; bhn"/>
      <sheetName val="name"/>
      <sheetName val="ubah"/>
      <sheetName val="."/>
      <sheetName val="304_06"/>
      <sheetName val="3-DIV10"/>
      <sheetName val="AHS - Riel"/>
      <sheetName val="RUMUS BTL"/>
      <sheetName val="an. struktur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DIV.2"/>
      <sheetName val="HARDAS-UPAH"/>
      <sheetName val="SCURVE"/>
      <sheetName val="HSAT(PR)"/>
      <sheetName val="BOQ Mainroad IIA"/>
      <sheetName val="IPAL.1 "/>
      <sheetName val="PIPA.1"/>
      <sheetName val="AN-ALAT"/>
      <sheetName val="Meto"/>
      <sheetName val="Cover Daf_2"/>
      <sheetName val="EVAL-ANAL"/>
      <sheetName val="LAL - PASAR PAGI "/>
      <sheetName val="terbilang1"/>
      <sheetName val="JAD-PEL"/>
      <sheetName val="GENERAL"/>
      <sheetName val="B"/>
      <sheetName val="HRG BAHAN &amp; UPAH okk"/>
      <sheetName val="Analis Kusen okk"/>
      <sheetName val="..."/>
      <sheetName val="ANHAS"/>
      <sheetName val="BYALAT"/>
      <sheetName val="HSDALAT"/>
      <sheetName val="hRG Stn Bhn,Uph, perl"/>
      <sheetName val="AN-MAJOR"/>
      <sheetName val="ANALISA BAHAN"/>
      <sheetName val="DIV1"/>
      <sheetName val="schedulle"/>
      <sheetName val="Final Summary"/>
      <sheetName val="BREAKDOWN 2"/>
      <sheetName val="LINK"/>
      <sheetName val="PIPE&amp;ACCESORRIES (3)"/>
      <sheetName val="Biaya"/>
      <sheetName val="D3.4.4"/>
      <sheetName val="TABEL_DETASIR"/>
      <sheetName val="Front"/>
      <sheetName val="plumbing"/>
      <sheetName val="ANALISA EL DAN ELC"/>
      <sheetName val="HARGA RATA"/>
      <sheetName val="Bahan+Upah ALL"/>
      <sheetName val="Harga S Dasar UNTUK IDISI"/>
      <sheetName val="isian"/>
      <sheetName val="hasat"/>
      <sheetName val="QSS"/>
      <sheetName val="Breakdown_ACS (Actual)"/>
      <sheetName val="Breakdown_ACS (Contract)"/>
      <sheetName val="Prog Imbalan"/>
      <sheetName val="PSC_Calc"/>
      <sheetName val="ANALISA BARU 40 M"/>
      <sheetName val="S.UPAH"/>
      <sheetName val="S.BAHAN"/>
      <sheetName val="HIT-BALOK "/>
      <sheetName val="HIT-BETON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IP PABX"/>
      <sheetName val="TATA SUARA"/>
      <sheetName val="PG"/>
      <sheetName val="GeneralInfo"/>
      <sheetName val="3-DIV3"/>
      <sheetName val="anaUTama"/>
      <sheetName val="Divisi 10 (2)"/>
      <sheetName val="LPH 1"/>
      <sheetName val="5-Peralatan"/>
      <sheetName val="Data Alat"/>
      <sheetName val="NP (2)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analisa STRUKTUR"/>
      <sheetName val="D7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ANALSUBKON"/>
      <sheetName val="kontol"/>
      <sheetName val="bbtest2"/>
      <sheetName val="Analisa Precast A3"/>
      <sheetName val="Report detil kondisi"/>
      <sheetName val="detil kondisi"/>
      <sheetName val="Satuan"/>
      <sheetName val="TUNJUK JASA"/>
      <sheetName val="2. PEMBUKAAN"/>
      <sheetName val="4.0 RESUM KEWAJ HARGA"/>
      <sheetName val="Diameter"/>
      <sheetName val="note"/>
      <sheetName val="XZLC003_PART1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D8"/>
      <sheetName val="10.1 (1)"/>
      <sheetName val="10.1 (2)"/>
      <sheetName val="10.1 (3)"/>
      <sheetName val="10.1 (4)"/>
      <sheetName val="10.1 (5)"/>
      <sheetName val="SEWA ALT"/>
      <sheetName val="Std-Prod KS"/>
      <sheetName val="Bab10"/>
      <sheetName val="BHN-ALAT"/>
      <sheetName val="Bab12"/>
      <sheetName val="Asumsi2"/>
      <sheetName val="H_BHN"/>
      <sheetName val="A_BANTU"/>
      <sheetName val="etraksi"/>
      <sheetName val="Base-A"/>
      <sheetName val="AMP"/>
      <sheetName val="PRICE"/>
      <sheetName val="DKH"/>
      <sheetName val="Rate"/>
      <sheetName val="meth hsl nego"/>
      <sheetName val="Penjumlahan"/>
      <sheetName val="Judul"/>
      <sheetName val="Overlap"/>
      <sheetName val="WorkPlan2"/>
      <sheetName val="DailyWeeklyPlan"/>
      <sheetName val="ANalat"/>
      <sheetName val="Daf. Upah &amp; Bah"/>
      <sheetName val="drawing"/>
      <sheetName val="D6"/>
      <sheetName val="D8(1)"/>
      <sheetName val="ANALISA OKE"/>
      <sheetName val="Hargabahan"/>
      <sheetName val="Alat Berat"/>
      <sheetName val="Kuantitas"/>
      <sheetName val="Harga Satuan Dasar"/>
      <sheetName val="PO2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DaftarHarga"/>
      <sheetName val="Boq-civil"/>
      <sheetName val="SUMIF"/>
      <sheetName val="HM.MEK."/>
      <sheetName val="Factor"/>
      <sheetName val="DAF.ALAT"/>
      <sheetName val="COST-SUM"/>
      <sheetName val="bale"/>
      <sheetName val="E.work"/>
      <sheetName val="paving"/>
      <sheetName val="ponds"/>
      <sheetName val="R.wall"/>
      <sheetName val="LIST"/>
      <sheetName val="SAT-BHN"/>
      <sheetName val="REKAP ME"/>
      <sheetName val="(HSP)"/>
      <sheetName val="Hsat1"/>
      <sheetName val="BGT"/>
      <sheetName val="BGT 07"/>
      <sheetName val="Isolasi Luar Dalam"/>
      <sheetName val="FACTORY"/>
      <sheetName val="hargarob3"/>
      <sheetName val="10_Beton"/>
      <sheetName val="Rekap "/>
      <sheetName val="mat&amp;upah"/>
      <sheetName val="ANALISA JAN 08"/>
      <sheetName val="Urugan Pasir"/>
      <sheetName val="Income Statement-May 2004"/>
      <sheetName val="Upah_Bahan"/>
      <sheetName val="XLS Avg Rev"/>
      <sheetName val="JOB'S"/>
      <sheetName val="200212ac"/>
      <sheetName val="REG TOTAL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articular Sch"/>
      <sheetName val="393585-DJS"/>
      <sheetName val="CISI INJ FITTING"/>
      <sheetName val="VESI-522444-DJSrev"/>
      <sheetName val="GammaEquivalents"/>
      <sheetName val="K"/>
      <sheetName val="Hrg Pipa"/>
      <sheetName val="Arsitek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PP"/>
      <sheetName val="AnalAdjust"/>
      <sheetName val="FIRE FIGHTING"/>
      <sheetName val="Div3"/>
      <sheetName val="Div4"/>
      <sheetName val="uraian peralatan"/>
      <sheetName val="REKAPMC"/>
      <sheetName val="besi"/>
      <sheetName val="3-DIV2"/>
      <sheetName val="MAP-2A"/>
      <sheetName val="schtng"/>
      <sheetName val="schalt"/>
      <sheetName val="hrg sat"/>
      <sheetName val="Jln akses"/>
      <sheetName val="tubuh jln Cbg-Tjs"/>
      <sheetName val="Rab Sintel"/>
      <sheetName val="DED Bjr-Cjl"/>
      <sheetName val="Lahan +Tertib"/>
      <sheetName val="RC-ANL"/>
      <sheetName val="R.A.B."/>
      <sheetName val="BAHAN &amp; ALAT"/>
      <sheetName val="Milsheet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4-Quarry"/>
      <sheetName val="Sat_Pekerjaan"/>
      <sheetName val="IPAL_1_"/>
      <sheetName val="PIPA_1"/>
      <sheetName val="D-3_(M)"/>
      <sheetName val="D-7_(M)"/>
      <sheetName val="Harga_S_Dasar_UNTUK_IDISI"/>
      <sheetName val="4-Basic_Price"/>
      <sheetName val="dhsb"/>
      <sheetName val="upah bahan"/>
      <sheetName val="A~H"/>
      <sheetName val="112-885"/>
      <sheetName val="Anl.+"/>
      <sheetName val="s"/>
      <sheetName val="hrg-sat.pek"/>
      <sheetName val="Upah,Bahan, Alat"/>
      <sheetName val="NC-CM"/>
      <sheetName val="Daftar Harga Dasar"/>
      <sheetName val="UpahKerja"/>
      <sheetName val="cal borepile"/>
      <sheetName val="D3"/>
      <sheetName val="D4"/>
      <sheetName val="D5"/>
      <sheetName val="B.V.2"/>
      <sheetName val="B.V.1"/>
      <sheetName val="L3 An H Sat Mob"/>
      <sheetName val="Hrg_Bhn3"/>
      <sheetName val="Perm__Test2"/>
      <sheetName val="DEPRE_052"/>
      <sheetName val="An_H_Sat_Pek_Ut2"/>
      <sheetName val="River_Protect2"/>
      <sheetName val="Mat_Elk2"/>
      <sheetName val="Mat_Mek2"/>
      <sheetName val="AHS_Isolasi2"/>
      <sheetName val="BINA_GRAFINDO2"/>
      <sheetName val="BINA_MITRA_2"/>
      <sheetName val="DAOUD_MATULA2"/>
      <sheetName val="MAHRUM_NISA2"/>
      <sheetName val="RUDI_SAIFIN2"/>
      <sheetName val="tabel_berat2"/>
      <sheetName val="Ana_PasBatu_7_42"/>
      <sheetName val="ANALISA_SNI'07(ubh_bgsting)2"/>
      <sheetName val="RAB_ME2"/>
      <sheetName val="sheet_22"/>
      <sheetName val="7_ASAT2"/>
      <sheetName val="7_DATA2"/>
      <sheetName val="5_RBKI2"/>
      <sheetName val="6_RBKA2"/>
      <sheetName val="An_Struktur2"/>
      <sheetName val="Unit_Rate_(2)2"/>
      <sheetName val="Input_Data2"/>
      <sheetName val="Accept__Letter1"/>
      <sheetName val="Perm__Test1"/>
      <sheetName val="DEPRE_051"/>
      <sheetName val="An_H_Sat_Pek_Ut1"/>
      <sheetName val="River_Protect1"/>
      <sheetName val="BINA_GRAFINDO1"/>
      <sheetName val="BINA_MITRA_1"/>
      <sheetName val="DAOUD_MATULA1"/>
      <sheetName val="MAHRUM_NISA1"/>
      <sheetName val="RUDI_SAIFIN1"/>
      <sheetName val="tabel_berat1"/>
      <sheetName val="Ana_PasBatu_7_41"/>
      <sheetName val="ANALISA_SNI'07(ubh_bgsting)1"/>
      <sheetName val="7_ASAT1"/>
      <sheetName val="7_DATA1"/>
      <sheetName val="5_RBKI1"/>
      <sheetName val="6_RBKA1"/>
      <sheetName val="ANALISA_1"/>
      <sheetName val="Input_Data1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HPP X Q'TY"/>
      <sheetName val="RINCIAN-SC"/>
      <sheetName val="cat"/>
      <sheetName val="HARDAS-MAT"/>
      <sheetName val="LEMBAR1"/>
      <sheetName val="LEMBAR2"/>
      <sheetName val="LEMBAR3"/>
      <sheetName val="LEMBAR4"/>
      <sheetName val="LEMBAR5"/>
      <sheetName val="sw-alat"/>
      <sheetName val="anl-b1"/>
      <sheetName val="anl-b2"/>
      <sheetName val="anl-b3"/>
      <sheetName val="anl-b4 - Tdk Pakai"/>
      <sheetName val="anl-b5"/>
      <sheetName val="anl-b6"/>
      <sheetName val="anl-b8"/>
      <sheetName val="HDM"/>
      <sheetName val="MTD"/>
      <sheetName val="HDA"/>
      <sheetName val="HDU"/>
      <sheetName val="BY_Alat(sewa)-6"/>
      <sheetName val="Hit bi transport"/>
      <sheetName val="BY_Mat-4"/>
      <sheetName val="GBR-15"/>
      <sheetName val="PASOK-16"/>
      <sheetName val="ahs1"/>
      <sheetName val="ahs3"/>
      <sheetName val="Form 1"/>
      <sheetName val="rate-alat"/>
      <sheetName val="ES STG"/>
      <sheetName val="U,B"/>
      <sheetName val="bahanbakar"/>
      <sheetName val="H.Material, Upah &amp; Alat"/>
      <sheetName val="Analisa H.Sat.Pek."/>
      <sheetName val="PENAWARAN"/>
      <sheetName val="Pintu-Jend."/>
      <sheetName val="metode"/>
      <sheetName val="hsbu"/>
      <sheetName val="Anl(7a)"/>
      <sheetName val="Anl-II"/>
      <sheetName val="HSD (8)"/>
      <sheetName val="UNIT PRICE"/>
      <sheetName val="jpr"/>
      <sheetName val="H.DASAR"/>
      <sheetName val="6-AGREGAT"/>
      <sheetName val="CODESS"/>
      <sheetName val="BP1_23"/>
      <sheetName val="Huruf (9)"/>
      <sheetName val="amtek"/>
      <sheetName val="Daftar Upah,Bhn,&amp; alat"/>
      <sheetName val="T-3.2 UP Material"/>
      <sheetName val="Hsatuan-OK"/>
      <sheetName val="DATA PROYEK"/>
      <sheetName val="RECORD"/>
      <sheetName val="Strand PDMR1"/>
      <sheetName val="Post tension PDMR1"/>
      <sheetName val="Rokan 1"/>
      <sheetName val="Jml HRG-ALT-04"/>
      <sheetName val="CCO ALT-04"/>
      <sheetName val="M+MC"/>
      <sheetName val="Analisa HS"/>
      <sheetName val="Harga Bahan Fabrikasi"/>
      <sheetName val="Uph&amp;bhn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ANAL_2.1"/>
      <sheetName val="VOL_1"/>
      <sheetName val="LAMP_2.2"/>
      <sheetName val="railing"/>
      <sheetName val="Engine"/>
      <sheetName val="Monitor"/>
      <sheetName val="RAW MATERIALS "/>
      <sheetName val="BEKISTING"/>
      <sheetName val="HARGADASAR"/>
      <sheetName val="7.공정표"/>
      <sheetName val="PRD 01-7 alat"/>
      <sheetName val="EDTL"/>
      <sheetName val="L2B-METODE"/>
      <sheetName val="Lamp.2A Ana Sat Mata Pemb Ut"/>
      <sheetName val="BACK"/>
      <sheetName val="LBK1"/>
      <sheetName val="rb-42M"/>
      <sheetName val="h90-160 (penebalan)"/>
      <sheetName val="SAT_BHN"/>
      <sheetName val="금액내역서"/>
      <sheetName val="%"/>
      <sheetName val="7.1(8)"/>
      <sheetName val="7.1(5)"/>
      <sheetName val="3.1(1)"/>
      <sheetName val="5.4(2)"/>
      <sheetName val="6.1(1)"/>
      <sheetName val="3.2(1)"/>
      <sheetName val="Mushala"/>
      <sheetName val="tb. besi"/>
      <sheetName val="Harga ME "/>
      <sheetName val="Bahan Upah"/>
      <sheetName val="satpek"/>
      <sheetName val="HRG_SAT_2006"/>
      <sheetName val="res200"/>
      <sheetName val="Sheet9"/>
      <sheetName val="D _ W sizes"/>
      <sheetName val="Buku Besar 1"/>
      <sheetName val="RAB OK!"/>
      <sheetName val="BQ_E20_02_Rp_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Hrg.Sat"/>
      <sheetName val="Anal. Pancang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BETON BERTULANG 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HIT-PLAT"/>
      <sheetName val="Konfirm"/>
      <sheetName val="Bahan "/>
      <sheetName val="Pekerjaan "/>
      <sheetName val="Vendor Quot.(Exchanger)"/>
      <sheetName val="manhour"/>
      <sheetName val="Steel-Twr"/>
      <sheetName val="div-5"/>
      <sheetName val="Kuantitas &amp; Harga"/>
      <sheetName val="Rekap Biaya"/>
      <sheetName val="CAB 2"/>
      <sheetName val="DB-PU"/>
      <sheetName val="Pay Items"/>
      <sheetName val="C &amp; G RHS"/>
      <sheetName val="13mm E.P "/>
      <sheetName val="20mm(E.P)"/>
      <sheetName val="20mm(StaircaseP.P)"/>
      <sheetName val="13mm P.P"/>
      <sheetName val="공사비"/>
      <sheetName val="Sheet5"/>
      <sheetName val="EQ_an"/>
      <sheetName val="MEApart 1"/>
      <sheetName val="MEApart 2"/>
      <sheetName val=" PE-F-42 MR 9 Manpower"/>
      <sheetName val="AN. HS PEK.BETON"/>
      <sheetName val="Bea Op Alat"/>
      <sheetName val="JADUAL"/>
      <sheetName val="HSD Upah"/>
      <sheetName val="Demolation"/>
      <sheetName val="ALATSEWA"/>
      <sheetName val="harga-satuan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Analis Kusen 1 ESKALASI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EQDELTA"/>
      <sheetName val="RC-BHN"/>
      <sheetName val="DIV-3"/>
      <sheetName val="DIV-7"/>
      <sheetName val="DIV-8"/>
      <sheetName val="SAT"/>
      <sheetName val="FAK"/>
      <sheetName val="RAB-ME"/>
      <sheetName val="Master_1_01"/>
      <sheetName val="Master_1_0_(2)1"/>
      <sheetName val="Master_Sch_1_0-sro2_Adari_disk1"/>
      <sheetName val="Bill_of_Qty_MEP"/>
      <sheetName val="REF_ONLY"/>
      <sheetName val="Anl_+"/>
      <sheetName val="01A__RAB"/>
      <sheetName val="Analis_Kusen_1_ESKALASI"/>
      <sheetName val="NP_(4)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Lead Schedule"/>
      <sheetName val="Antek-2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Eng_Hrs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Du_lieu"/>
      <sheetName val="5-RLP01"/>
      <sheetName val="1-LBP01"/>
      <sheetName val="DIVISI 3"/>
      <sheetName val="2 MASTER APP"/>
      <sheetName val="Master_1_02"/>
      <sheetName val="Master_1_0_(2)2"/>
      <sheetName val="Master_Sch_1_0-sro2_Adari_disk2"/>
      <sheetName val="Bill_of_Qty_MEP1"/>
      <sheetName val="Up_&amp;_bhn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01A-_RAB1"/>
      <sheetName val="Up_&amp;_bhn2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SUMBER_DAYA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ALAT1"/>
      <sheetName val="ALAT2 (TDK DIPAKAI)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Upah _ Bahan Plum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EQ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Gia"/>
      <sheetName val="3-DIV4"/>
      <sheetName val="compaction"/>
      <sheetName val="Anals"/>
      <sheetName val=" Analisa Harga"/>
      <sheetName val="HS Bhn&amp;Upah"/>
      <sheetName val="Bang B"/>
      <sheetName val="L-Mechanical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HB_3"/>
      <sheetName val="Bill_of_Qty_MEP3"/>
      <sheetName val="Up_&amp;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HB_4"/>
      <sheetName val="Cash_Flow_bulanan4"/>
      <sheetName val="Bill_of_Qty_MEP4"/>
      <sheetName val="Up_&amp;_bhn4"/>
      <sheetName val="HRG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F1c_DATA_ADM61"/>
      <sheetName val="Master_Edit1"/>
      <sheetName val="Galian_11"/>
      <sheetName val="Appendix_2(SatDas)1"/>
      <sheetName val="DIVISI_32"/>
      <sheetName val="2_MASTER_APP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Sec_I_ML1"/>
      <sheetName val="pro_ra_op1"/>
      <sheetName val="MASTER_1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Isolasi Luar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CAT-14"/>
      <sheetName val="Waktu"/>
      <sheetName val="ANAL KOEF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G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Sec_I_ML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PEMBESIAN BALOK tukang (2)"/>
      <sheetName val="rekap bul"/>
      <sheetName val="analisa stripping"/>
      <sheetName val="Harga Bahan &amp; Upah "/>
      <sheetName val="UPAH&amp;BHN"/>
      <sheetName val="Schedule 11a"/>
      <sheetName val="Temporary"/>
      <sheetName val="Septick tank"/>
      <sheetName val="D &amp; W sizes"/>
      <sheetName val="Currency"/>
      <sheetName val="Analis har"/>
      <sheetName val="change"/>
      <sheetName val="Cost Control Utk Perub RAP"/>
      <sheetName val="Sel Dev"/>
      <sheetName val="Proposal"/>
      <sheetName val="RAP Change"/>
      <sheetName val="RAP Sisa"/>
      <sheetName val="LAP   (4)"/>
      <sheetName val="LAP   (11)"/>
      <sheetName val="upah.bahan.alat"/>
      <sheetName val="analisa.K"/>
      <sheetName val="daftarkuantitas"/>
      <sheetName val="(ANALISA-lain)"/>
      <sheetName val="satker"/>
      <sheetName val="an-bow"/>
      <sheetName val="an-sipil"/>
      <sheetName val="an-jln"/>
      <sheetName val="an-pipa"/>
      <sheetName val="Mon Upah+Alat+Material"/>
      <sheetName val="kebut bhn"/>
      <sheetName val="Lamp 5"/>
      <sheetName val="UPAH USULAN"/>
      <sheetName val="ANALISA USULAN"/>
      <sheetName val="STA"/>
      <sheetName val="PCG"/>
      <sheetName val="DSN"/>
      <sheetName val="TPT"/>
      <sheetName val=" hrg bhn"/>
      <sheetName val="bilang"/>
      <sheetName val="AN ALAT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Deep Well"/>
      <sheetName val="Pek Luar"/>
      <sheetName val="Parkir"/>
      <sheetName val="UPAH-BHN (2)"/>
      <sheetName val="20.1.1 Bahan Bangun &amp; Konstruks"/>
      <sheetName val="22 Operasional Kegiatan"/>
      <sheetName val="ANAL.BOW"/>
      <sheetName val="Inputdata"/>
      <sheetName val="PJ"/>
      <sheetName val="Traf&amp;Genst"/>
      <sheetName val="FINAL SUM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CAT_5"/>
      <sheetName val="Gi¸VËtT­"/>
      <sheetName val="RAHS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Lt. 1 (A)"/>
      <sheetName val="9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SPT TAHUNAN"/>
      <sheetName val="Rinc_Setoran Astek"/>
      <sheetName val="DPLK_PST"/>
      <sheetName val="jkk_takaful"/>
      <sheetName val="pt-perso"/>
      <sheetName val="TIKET ATB"/>
      <sheetName val="RENPEN"/>
      <sheetName val="Antek3"/>
      <sheetName val="5. Pek. CF Silo"/>
      <sheetName val="2. Pek. Preheater"/>
      <sheetName val="shor"/>
      <sheetName val="div-6"/>
      <sheetName val="ABSEN"/>
      <sheetName val="UPAH_B_KAS"/>
      <sheetName val="UPAH_B_KAS _2_"/>
      <sheetName val="T_TANGAN"/>
      <sheetName val="HS Dasar "/>
      <sheetName val="Print"/>
      <sheetName val="Option Lis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HB ARSITEKTUR"/>
      <sheetName val="HB STRUKTUR"/>
      <sheetName val="TAGIHAN"/>
      <sheetName val="DAF-3"/>
      <sheetName val="7.3.1 PD"/>
      <sheetName val="V. Rapi"/>
      <sheetName val="TIE-INS"/>
      <sheetName val="Pemindahan Penduduk "/>
      <sheetName val="ANLIS "/>
      <sheetName val="SAT PL"/>
      <sheetName val="SAT EL"/>
      <sheetName val="TR"/>
      <sheetName val="PV"/>
      <sheetName val="ARL"/>
      <sheetName val="CB"/>
      <sheetName val="KBL"/>
      <sheetName val="List Of Basic Price"/>
      <sheetName val="IN.DATA"/>
      <sheetName val="Bahan _ Upah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DAF-ALAT-03"/>
      <sheetName val="SPEK-TEK"/>
      <sheetName val="ANALISA SNI'07(Bangli)"/>
      <sheetName val="MixBed"/>
      <sheetName val="CondPol"/>
      <sheetName val="upah,bhn,alt"/>
      <sheetName val="rab KRAN UMUM"/>
      <sheetName val="rab PMA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Sat_Bahu"/>
      <sheetName val="CF Alat"/>
      <sheetName val="analis standar(20m)"/>
      <sheetName val="ANAL BETON"/>
      <sheetName val="Eq. Mobilization"/>
      <sheetName val="MEP"/>
      <sheetName val="page 1"/>
      <sheetName val="DIVISI I 50"/>
      <sheetName val="lh"/>
      <sheetName val="DIV10"/>
      <sheetName val="MTa"/>
      <sheetName val="Anal Alat Type II A"/>
      <sheetName val="BELI _SEPTEMBER"/>
      <sheetName val="Satuan Upah &amp; Bahan"/>
      <sheetName val="tidak dipakai 1"/>
      <sheetName val="BQ Detail"/>
      <sheetName val="daf_3_OK_"/>
      <sheetName val="daf_7_OK_"/>
      <sheetName val="Cover (x)"/>
      <sheetName val="Cor Apt"/>
      <sheetName val="H.BAHAN"/>
      <sheetName val="B.LAIN2"/>
      <sheetName val="IN"/>
      <sheetName val="Meth "/>
      <sheetName val="HARSAT-lhn"/>
      <sheetName val="brd2"/>
      <sheetName val="bialangsung"/>
      <sheetName val="Harsat.Alat"/>
      <sheetName val="BOQ EXTERN"/>
      <sheetName val="BOQ INTERN"/>
      <sheetName val="BHN.DSR"/>
      <sheetName val="curve s"/>
      <sheetName val="Daftar Harga Bahan"/>
      <sheetName val="REKAP RAB"/>
      <sheetName val="REK. GABUNG"/>
      <sheetName val="HARGA RAP"/>
      <sheetName val="T&amp;B_BULK_TOTAL"/>
      <sheetName val="hps-Tbg.sgu"/>
      <sheetName val="rekapan"/>
      <sheetName val="rab_usulan cco"/>
      <sheetName val="usulan cco2 ok"/>
      <sheetName val="RAB_3LT"/>
      <sheetName val="uph bhn"/>
      <sheetName val="ANL-E"/>
      <sheetName val="E"/>
      <sheetName val="D"/>
      <sheetName val="F"/>
      <sheetName val="H"/>
      <sheetName val="Analisa.Hourly"/>
      <sheetName val="analt"/>
      <sheetName val="bjr"/>
      <sheetName val="TABEL-DETASIR"/>
      <sheetName val="Analisa Struktur Beton"/>
      <sheetName val="Sat Bah &amp; Up"/>
      <sheetName val="LMP BA"/>
      <sheetName val="DET 1"/>
      <sheetName val="DET 2"/>
      <sheetName val="Analisa DW"/>
      <sheetName val="anl sni"/>
      <sheetName val="cargo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Harsat-Isal"/>
      <sheetName val="analisa stroke"/>
      <sheetName val="MT_an"/>
      <sheetName val="Alatt"/>
      <sheetName val="3a"/>
      <sheetName val="6b"/>
      <sheetName val="DAF-PEMB"/>
      <sheetName val="form"/>
      <sheetName val="DAY"/>
      <sheetName val="dt person"/>
      <sheetName val="2.1"/>
      <sheetName val="6.3(6)tkt"/>
      <sheetName val="UPAH_PERALATAN_BAHAN"/>
      <sheetName val="REKAP ANL. SATUAN PEK."/>
      <sheetName val="HSTANAH"/>
      <sheetName val="HSBETON"/>
      <sheetName val="Daftar Kuantitas &amp; Harga"/>
      <sheetName val="Huruf"/>
      <sheetName val="K-4"/>
      <sheetName val="MASTER Alat"/>
      <sheetName val="ANL E"/>
      <sheetName val="ANL K"/>
      <sheetName val="Analisa Peralatan"/>
      <sheetName val="Biaya alat"/>
      <sheetName val="1.Rekap RAB"/>
      <sheetName val="conc-mix"/>
      <sheetName val="XL4Poppy"/>
      <sheetName val="May"/>
      <sheetName val="product"/>
      <sheetName val="FORM_BQ_TL_PRATU_4cct"/>
      <sheetName val="KPI-Jakon"/>
      <sheetName val="code"/>
      <sheetName val="box culvert"/>
      <sheetName val="harga barang"/>
      <sheetName val="Quarry-rangas"/>
      <sheetName val="Divisi 7"/>
      <sheetName val="basic wages"/>
      <sheetName val="AKP"/>
      <sheetName val="ANTEKNIK"/>
      <sheetName val="BY_Bank-12"/>
      <sheetName val="PP-8"/>
      <sheetName val="BY_TL-9"/>
      <sheetName val="BY_Upah-3"/>
      <sheetName val="TNG_TL-10"/>
      <sheetName val="RBP-1"/>
      <sheetName val="RBP-KP"/>
      <sheetName val="JULI"/>
      <sheetName val="BACKUP"/>
      <sheetName val="MUSHOLAH"/>
      <sheetName val="Tabel Besi"/>
      <sheetName val="Work Sheet - SSH Konstruksi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H_Satuan6"/>
      <sheetName val="Jam_Alat5"/>
      <sheetName val="Vol_Lining5"/>
      <sheetName val="Vol_K_2255"/>
      <sheetName val="Analisa_&amp;_Upah4"/>
      <sheetName val="Bill_2_Summary4"/>
      <sheetName val="3_Mob3"/>
      <sheetName val="HARDAS_PERKIM_23"/>
      <sheetName val="RAB_Arsitek4"/>
      <sheetName val="D_BOARD_LAMA4"/>
      <sheetName val="BQ_ME4"/>
      <sheetName val="struktur_tdk_dipakai4"/>
      <sheetName val="FORM_X_COST4"/>
      <sheetName val="Analisa_Harga4"/>
      <sheetName val="Agregat_Halus_&amp;_Kasar4"/>
      <sheetName val="Daf_Harga4"/>
      <sheetName val="An__Harga4"/>
      <sheetName val="Upah_&amp;_Bahan4"/>
      <sheetName val="Bill_2_4_8"/>
      <sheetName val="Bill_5_Summary4"/>
      <sheetName val="B_T4"/>
      <sheetName val="Analisa_HSP3"/>
      <sheetName val="Bill_4_Summary4"/>
      <sheetName val="harga_bahan4"/>
      <sheetName val="harga_upah4"/>
      <sheetName val="HARGA_MATERIAL4"/>
      <sheetName val="Cover_Daf-24"/>
      <sheetName val="D_1_74"/>
      <sheetName val="D_2_34"/>
      <sheetName val="HARSAT_BAHAN4"/>
      <sheetName val="Bill_3_Summary4"/>
      <sheetName val="HARGA_ALAT4"/>
      <sheetName val="Analisa_Upah_&amp;_Bahan_Plum4"/>
      <sheetName val="D_1_54"/>
      <sheetName val="D_2_24"/>
      <sheetName val="Unit_Rate4"/>
      <sheetName val="F_3-84"/>
      <sheetName val="Harsat_Upah4"/>
      <sheetName val="Harsat_Pekerjaan4"/>
      <sheetName val="Analisa___Upah4"/>
      <sheetName val="GD_144"/>
      <sheetName val="Sat_Bahan4"/>
      <sheetName val="Sat_Alat4"/>
      <sheetName val="Sat_Upah4"/>
      <sheetName val="Upah_dan_Bahan3"/>
      <sheetName val="Analisa_23"/>
      <sheetName val="Als_Struk4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ill_2_4_9"/>
      <sheetName val="Daftar_Upah4"/>
      <sheetName val="ANALISA_GRS_TENGAH4"/>
      <sheetName val="Perhit_Alat3"/>
      <sheetName val="rab-str_Adm4"/>
      <sheetName val="Economic_Assumptions3"/>
      <sheetName val="Urai__Resap_pengikat3"/>
      <sheetName val="610_07A3"/>
      <sheetName val="data_Masjid_Ksrn4"/>
      <sheetName val="RAB_Interior4"/>
      <sheetName val="Analisa_SNI4"/>
      <sheetName val="ANALISA_PEK_UMUM3"/>
      <sheetName val="Perhitungan_Besi3"/>
      <sheetName val="Data_Ktr_Bupati_Tapsel3"/>
      <sheetName val="Anl_Sipil3"/>
      <sheetName val="BQ_3"/>
      <sheetName val="Bangunan_Utama4"/>
      <sheetName val="Analisa_Gabungan3"/>
      <sheetName val="Bill_of_Qty3"/>
      <sheetName val="Bill_rekap3"/>
      <sheetName val="Pipa_2003"/>
      <sheetName val="Daft_Kuantitas3"/>
      <sheetName val="ANALISA_ALAT_BERAT3"/>
      <sheetName val="Harga_Satuan3"/>
      <sheetName val="RPP01_63"/>
      <sheetName val="UPAH_BAHAN_ARST3"/>
      <sheetName val="met_bab33"/>
      <sheetName val="anal_bab83"/>
      <sheetName val="anal_SNI1"/>
      <sheetName val="Analisa_Quarry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D_BOARD3"/>
      <sheetName val="ANS_STR3"/>
      <sheetName val="HARGA_BAHAN_UPAH3"/>
      <sheetName val="Hit_Vol_Str_Jambi3"/>
      <sheetName val="REKAP_ANALISA_SESUAI_PU3"/>
      <sheetName val="ANALISA_STRUKTUR_3"/>
      <sheetName val="REKAP_ANALISA_TO_PRINT3"/>
      <sheetName val="TP_ALAT3"/>
      <sheetName val="Fill_this_out_first___3"/>
      <sheetName val="TE_TS_FA_LAN_MATV3"/>
      <sheetName val="COST_TOGO3"/>
      <sheetName val="progres_sub_unv3"/>
      <sheetName val="Based_KV,_palembang_&amp;_KJI3"/>
      <sheetName val="Analisa_STR3"/>
      <sheetName val="R_A_B3"/>
      <sheetName val="Ans_Kom_Precast3"/>
      <sheetName val="Rekap_Direct_Cost3"/>
      <sheetName val="Analisa_0213"/>
      <sheetName val="daf_harga_(reil)3"/>
      <sheetName val="_Biaya_alat_jam_(reil)3"/>
      <sheetName val="_Biaya_alat_jam3"/>
      <sheetName val="BILL_14"/>
      <sheetName val="_R_A_B3"/>
      <sheetName val="Hrg_Bhn_(2)3"/>
      <sheetName val="H_Sat_Jembatan3"/>
      <sheetName val="II_1_STR_GED_A3"/>
      <sheetName val="REKAP_A_BESAR3"/>
      <sheetName val="Bor_Pile3"/>
      <sheetName val="ANALISA_SM3"/>
      <sheetName val="Harga_Satuan_(T_P_)3"/>
      <sheetName val="Analisa_HSP_(T_P_)3"/>
      <sheetName val="Alat_&amp;_Bahan3"/>
      <sheetName val="DCF_SD_JUNI_043"/>
      <sheetName val="DIV_13"/>
      <sheetName val="Rekap_Anal3"/>
      <sheetName val="B_as3"/>
      <sheetName val="penawaran_baja3"/>
      <sheetName val="Pos_4-13"/>
      <sheetName val="Calcu_023"/>
      <sheetName val="Rekap_Vol1"/>
      <sheetName val="STR_PODIUM1"/>
      <sheetName val="STR_PODIUM_(2)1"/>
      <sheetName val="REKAP_STR1"/>
      <sheetName val="REKAP_ME_CSPL1"/>
      <sheetName val="2__MVAC_R11"/>
      <sheetName val="Str_BT1"/>
      <sheetName val="IDLE_ALAT1"/>
      <sheetName val="Grading_Tahap_11"/>
      <sheetName val="Sat__Pek_1"/>
      <sheetName val="A_1_Persiapan_non_std1"/>
      <sheetName val="Owning_cost_Alat1"/>
      <sheetName val="o_rekap#41"/>
      <sheetName val="dongia_(2)1"/>
      <sheetName val="THPDMoi__(2)1"/>
      <sheetName val="CHITIET_VL-NC-TT_-1p1"/>
      <sheetName val="TH_XL1"/>
      <sheetName val="CHITIET_VL-NC-TT-3p1"/>
      <sheetName val="t-h_HA_THE1"/>
      <sheetName val="TONGKE3p_1"/>
      <sheetName val="Rekap__ME1"/>
      <sheetName val="Anals_11"/>
      <sheetName val="GP_M_Tump"/>
      <sheetName val="R__Upah1"/>
      <sheetName val="R__Bahan1"/>
      <sheetName val="R__Alat1"/>
      <sheetName val="R__Subkont1"/>
      <sheetName val="HSU_2016"/>
      <sheetName val="DAF_HRG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eralatan_(2)1"/>
      <sheetName val="Daftar_Sewa1"/>
      <sheetName val="Analisa_(ok_punya)1"/>
      <sheetName val="M_Pekerjaan1"/>
      <sheetName val="BT_KALI1"/>
      <sheetName val="REK_ADD1"/>
      <sheetName val="1_Cover1"/>
      <sheetName val="E_work"/>
      <sheetName val="R_wall"/>
      <sheetName val="Balok_L_21"/>
      <sheetName val="Spec_ME1"/>
      <sheetName val="Bill_6"/>
      <sheetName val="Bill_7"/>
      <sheetName val="Analisa_Baku_STR_ARS"/>
      <sheetName val="Analisa_ME_"/>
      <sheetName val="hit_BKMM1"/>
      <sheetName val="SH_breakdown"/>
      <sheetName val="RAB_-1"/>
      <sheetName val="rap_rinci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_Columns"/>
      <sheetName val="Analisa_Mob__31"/>
      <sheetName val="Analisa_Mob_11"/>
      <sheetName val="Analisa_Alat1"/>
      <sheetName val="RAB_(A)_(2)1"/>
      <sheetName val="S_roomToyota1"/>
      <sheetName val="BGT_07"/>
      <sheetName val="Isolasi_Luar_Dalam"/>
      <sheetName val="AN_ALAT"/>
      <sheetName val="Report_detil_kondisi"/>
      <sheetName val="detil_kondisi"/>
      <sheetName val="Rekap_Bill1"/>
      <sheetName val="Balance_sheet1"/>
      <sheetName val="Bahan_"/>
      <sheetName val="Pekerjaan_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ata_Alat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Rekap_"/>
      <sheetName val="Man_Power"/>
      <sheetName val="PIPE&amp;ACCESORRIES_(3)"/>
      <sheetName val="Rekap_Gab"/>
      <sheetName val="S-Curve_(2017)"/>
      <sheetName val="Data_Keu"/>
      <sheetName val="Sch_Tender"/>
      <sheetName val="BQ_OE"/>
      <sheetName val="analisa_STRUKTUR"/>
      <sheetName val="DOORS_&amp;WINDOWS"/>
      <sheetName val="BQ-1A_prelim"/>
      <sheetName val="Final_Summary"/>
      <sheetName val="BREAKDOWN_2"/>
      <sheetName val="Urugan_Pasir"/>
      <sheetName val="D3_4_4"/>
      <sheetName val="RUMUS_BTL"/>
      <sheetName val="L3_An_H_Sat_Mob"/>
      <sheetName val="IkhtisarBiop(12_0)"/>
      <sheetName val="LabaRugi_Fungsi"/>
      <sheetName val="LabaRugi_Fungsi2004(21B)"/>
      <sheetName val="LabaRugi_Lainnya_2005(20)"/>
      <sheetName val="LabaRugi_Unsur2004(21A)"/>
      <sheetName val="ANALISA_OKE"/>
      <sheetName val="Alat_Berat"/>
      <sheetName val="uraian_peralatan"/>
      <sheetName val="an__struktur"/>
      <sheetName val="BOQ_Mainroad_IIA"/>
      <sheetName val="ANALISA_SNI'07(Bangli)"/>
      <sheetName val="ANALISA_BARU_40_M"/>
      <sheetName val="DAF-4"/>
      <sheetName val="DAF-5"/>
      <sheetName val="iTEM hARSAT"/>
      <sheetName val=" "/>
      <sheetName val="PL1"/>
      <sheetName val="PL2"/>
      <sheetName val="PL3"/>
      <sheetName val="PL4"/>
      <sheetName val="AHS Tipe A rev KMS"/>
      <sheetName val="AHS Tipe 1 Dormitor rev KMS"/>
      <sheetName val="RKP TOTAL SEMUA"/>
      <sheetName val="HP"/>
      <sheetName val="SUM ALL"/>
      <sheetName val="6100Ã"/>
      <sheetName val="6100_x0010_"/>
      <sheetName val="WF "/>
      <sheetName val="ANL.2.1"/>
      <sheetName val="DIV 7"/>
      <sheetName val="DIV 3"/>
      <sheetName val="ub"/>
      <sheetName val="ANALISA SNI'08"/>
      <sheetName val="Prog_Imbalan"/>
      <sheetName val="REG_TOTAL"/>
      <sheetName val="XLS_Avg_Rev"/>
      <sheetName val="LDA_LTW"/>
      <sheetName val="DIV_INC"/>
      <sheetName val="DCF_3"/>
      <sheetName val="EQ__IRR"/>
      <sheetName val="Debt_Return_Analy"/>
      <sheetName val="Daf_11"/>
      <sheetName val="Det_Str_BT1"/>
      <sheetName val="BERAT_TUL_1"/>
      <sheetName val="14_jalan&amp;saluran1"/>
      <sheetName val="BAHAN_(2)1"/>
      <sheetName val="Bantuan_Entry1"/>
      <sheetName val="Prog_Imbalan1"/>
      <sheetName val="DATA_BASE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H__Dasar1"/>
      <sheetName val="BAR_SCREEN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Sat Das"/>
      <sheetName val="Customize Your Purchase Order"/>
      <sheetName val="TYPICAL"/>
      <sheetName val="Rekap Addendum"/>
      <sheetName val="AHSATBAJA"/>
      <sheetName val="Bill 2.1 Basement 41 "/>
      <sheetName val="EVALUASI 64"/>
      <sheetName val="SATPEK PIPA"/>
      <sheetName val="PROCURE"/>
      <sheetName val="bahan 2004"/>
      <sheetName val="Type 54"/>
      <sheetName val="Gd-Alsus"/>
      <sheetName val="Mako SatBrimobda"/>
      <sheetName val="Type 130"/>
      <sheetName val="BQMP"/>
      <sheetName val="Eng_Hrs (HO)"/>
      <sheetName val="chiet tinh"/>
      <sheetName val="B.U.A"/>
      <sheetName val="Cable Control"/>
      <sheetName val="Biaya UK Prod"/>
      <sheetName val="SCEDHULLE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Grading_Tahap_12"/>
      <sheetName val="An_Struktur3"/>
      <sheetName val="Unit_Rate_(2)3"/>
      <sheetName val="R__Upah2"/>
      <sheetName val="R__Bahan2"/>
      <sheetName val="R__Alat2"/>
      <sheetName val="R__Subkont2"/>
      <sheetName val="Analis_harga2"/>
      <sheetName val="Det_Str_BT2"/>
      <sheetName val="BERAT_TUL_2"/>
      <sheetName val="14_jalan&amp;saluran2"/>
      <sheetName val="BAHAN_(2)2"/>
      <sheetName val="Bantuan_Entry2"/>
      <sheetName val="A_1_Persiapan_non_std2"/>
      <sheetName val="Ana__PU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Breakdown_ACS_(Actual)"/>
      <sheetName val="Breakdown_ACS_(Contract)"/>
      <sheetName val="rab-str-TAHAP_1-PC1"/>
      <sheetName val="Particular_Sch"/>
      <sheetName val="CISI_INJ_FITTING"/>
      <sheetName val="Pay_Items"/>
      <sheetName val="C_&amp;_G_RHS"/>
      <sheetName val="13mm_E_P_"/>
      <sheetName val="20mm(E_P)"/>
      <sheetName val="20mm(StaircaseP_P)"/>
      <sheetName val="13mm_P_P"/>
      <sheetName val="Income_Statement-May_2004"/>
      <sheetName val="H_DASAR"/>
      <sheetName val="Sat_Das"/>
      <sheetName val="Divisi_10_(2)"/>
      <sheetName val="LPH_1"/>
      <sheetName val="MEApart_1"/>
      <sheetName val="MEApart_2"/>
      <sheetName val="_PE-F-42_MR_9_Manpower"/>
      <sheetName val="UNIT_PRICE"/>
      <sheetName val="HARGA SATUAN UPAH PEKERJA"/>
      <sheetName val="EARTH WORKS"/>
      <sheetName val="Daftar Material dan alat"/>
      <sheetName val="PROD"/>
      <sheetName val="kepmenaker150"/>
      <sheetName val="TRF 150"/>
      <sheetName val="MARGIN"/>
      <sheetName val="RestGal_C"/>
      <sheetName val="Stressing bed"/>
      <sheetName val="HITUNGAN SCRAP"/>
      <sheetName val="HARGA_DASAR3"/>
      <sheetName val="DIV_21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Daftar_Upah,Bhn,&amp;_alat"/>
      <sheetName val="T-3_2_UP_Material"/>
      <sheetName val="S_BAHAN"/>
      <sheetName val="DATA_PROYEK"/>
      <sheetName val="Strand_PDMR1"/>
      <sheetName val="Post_tension_PDMR1"/>
      <sheetName val="Rokan_1"/>
      <sheetName val="Std-Prod_KS"/>
      <sheetName val="Huruf_(9)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7_공정표"/>
      <sheetName val="PRD_01-7_alat"/>
      <sheetName val="Lamp_2A_Ana_Sat_Mata_Pemb_Ut"/>
      <sheetName val="h90-160_(penebalan)"/>
      <sheetName val="An_Basic"/>
      <sheetName val="Stay Cable PDMR2"/>
      <sheetName val="Budg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Cat A Change Control"/>
      <sheetName val="A_Card"/>
      <sheetName val="D_Kamar"/>
      <sheetName val="TUNJUK_JASA"/>
      <sheetName val="2__PEMBUKAAN"/>
      <sheetName val="4_0_RESUM_KEWAJ_HARGA"/>
      <sheetName val="meth_hsl_nego"/>
      <sheetName val="FINAL_SUM"/>
      <sheetName val="ANALISA_EL_DAN_ELC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Daf__Upah_&amp;_Bah"/>
      <sheetName val="HM_MEK_"/>
      <sheetName val="DAF_ALAT"/>
      <sheetName val="REKAP_ME"/>
      <sheetName val="ANALISA_JAN_08"/>
      <sheetName val="HARGA_RATA"/>
      <sheetName val="Analisa_Precast_A3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S_UPAH"/>
      <sheetName val="HIT-BALOK_"/>
      <sheetName val="Bahan+Upah_ALL"/>
      <sheetName val="Analisa_HS"/>
      <sheetName val="AN__HS_PEK_BETON"/>
      <sheetName val="Vendor_Quot_(Exchanger)"/>
      <sheetName val="BQ_ARS"/>
      <sheetName val="Analisa_Tend"/>
      <sheetName val="BQ_&amp;_Harga"/>
      <sheetName val="97_사업추정(WEKI)"/>
      <sheetName val="Isolasi_Luar"/>
      <sheetName val="R_A_B_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Sat_Bah_&amp;_Up"/>
      <sheetName val="Lt__1_(A)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AHAN_&amp;_ALAT"/>
      <sheetName val="hrg-sat_pek"/>
      <sheetName val="B_V_2"/>
      <sheetName val="B_V_1"/>
      <sheetName val="Bea_Op_Alat"/>
      <sheetName val="Hit_bi_transport"/>
      <sheetName val="Form_1"/>
      <sheetName val="Analisa_DW"/>
      <sheetName val="Rekap_Addendum"/>
      <sheetName val="Project_P"/>
      <sheetName val="di2"/>
      <sheetName val="HSD ALAT"/>
      <sheetName val="HSD BAHAN"/>
      <sheetName val="G_SUMMARY"/>
      <sheetName val="An Biaya Kons.Pek.Kayu &amp; Atap"/>
      <sheetName val="Harga-upah"/>
      <sheetName val="D+W"/>
      <sheetName val="BQ anal"/>
      <sheetName val="Lamp3AnAlat"/>
      <sheetName val="Indeks"/>
      <sheetName val="Lamp2HS"/>
      <sheetName val="UnitRate22"/>
      <sheetName val="Fill this out first___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ANALISA SNI'07rootsREV"/>
      <sheetName val="Analisa BOW 07"/>
      <sheetName val="HRGST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合成単価作成・-BLDG"/>
      <sheetName val="BOQ All Dicipline"/>
      <sheetName val="BOQ (detail )"/>
      <sheetName val="SUM BOQ"/>
      <sheetName val="Perkuatan F belanga"/>
      <sheetName val="BABY"/>
      <sheetName val="TABEL LABOR"/>
      <sheetName val="S-2 PLERET"/>
      <sheetName val="Ven Fan"/>
      <sheetName val="Ana Duct"/>
      <sheetName val="ana-alat"/>
      <sheetName val="Ktitas &amp; Harga"/>
      <sheetName val="S_CURVE"/>
      <sheetName val="SBhn"/>
      <sheetName val="Backup K125 Mercu"/>
      <sheetName val="DATA ISIAN"/>
      <sheetName val="TRANS"/>
      <sheetName val="L20Keu"/>
      <sheetName val="lab bahasa"/>
      <sheetName val="BEDAH"/>
      <sheetName val="Pt"/>
      <sheetName val="Ahs.2"/>
      <sheetName val="Ahs.1"/>
      <sheetName val="AnlPintu"/>
      <sheetName val="Contoh Analisa"/>
      <sheetName val="Kom Lumpsum"/>
      <sheetName val="P.Proyek"/>
      <sheetName val="IPA Unit Price"/>
      <sheetName val="Kom Unit Price"/>
      <sheetName val="IPA Lumpsum"/>
      <sheetName val="ANALISA_OK"/>
      <sheetName val="Anas"/>
      <sheetName val="TPI"/>
      <sheetName val="ans"/>
      <sheetName val="BOQ_PAKET-1"/>
      <sheetName val="REKAP_PAKEI-1"/>
      <sheetName val="ANALISA BIAYA"/>
      <sheetName val="DAFTAR ISI"/>
      <sheetName val="skejul"/>
      <sheetName val="DASAR BAHAN"/>
      <sheetName val="HG SATUAN"/>
      <sheetName val="Pas. Batu Gng"/>
      <sheetName val="upah-baru"/>
      <sheetName val="Besi P5"/>
      <sheetName val="RAB1"/>
      <sheetName val="LP3,h_dsr"/>
      <sheetName val="an_tek1"/>
      <sheetName val="TIME"/>
      <sheetName val="anl-b4"/>
      <sheetName val="Anal-SNI"/>
      <sheetName val="DAF.TUL"/>
      <sheetName val="SPK"/>
      <sheetName val="BA"/>
      <sheetName val="Ironmongery"/>
      <sheetName val="CAPITOL MEKANIKAL"/>
      <sheetName val="AHAS PANEL"/>
      <sheetName val="GRAND REKAP"/>
      <sheetName val="BOX PANEL"/>
      <sheetName val="Daftar Harga Material"/>
      <sheetName val="HB_5"/>
      <sheetName val="SUMBER_DAYA4"/>
      <sheetName val="01A-_RAB4"/>
      <sheetName val="Perm__Test4"/>
      <sheetName val="Sec_I_ML3"/>
      <sheetName val="Master_1_06"/>
      <sheetName val="Rekap_Biaya4"/>
      <sheetName val="H_BAHAN"/>
      <sheetName val="Harga_S_Dasar_UNTUK_IDISI1"/>
      <sheetName val="Bill_of_Qty_MEP5"/>
      <sheetName val="Up_&amp;_bhn5"/>
      <sheetName val="Rekap_Prelim4"/>
      <sheetName val="rab_-_persiapan_&amp;_lantai-14"/>
      <sheetName val="IPAL_1_1"/>
      <sheetName val="PIPA_11"/>
      <sheetName val="B_LAIN2"/>
      <sheetName val="D-3_(M)1"/>
      <sheetName val="D-7_(M)1"/>
      <sheetName val="Analisa_RAP4"/>
      <sheetName val="Data_Teknik2"/>
      <sheetName val="Rekap_RAP4"/>
      <sheetName val="Penyebaran_M4"/>
      <sheetName val="Hrg_Sat4"/>
      <sheetName val="LMP_BA"/>
      <sheetName val="DET_1"/>
      <sheetName val="DET_2"/>
      <sheetName val="ALAT2_(TDK_DIPAKAI)1"/>
      <sheetName val="Anal__Pancang"/>
      <sheetName val="Anal_alat"/>
      <sheetName val="AC_-_BC"/>
      <sheetName val="AC_-_WC"/>
      <sheetName val="Peny_Bdn_Jln"/>
      <sheetName val="Base_B_Bahu"/>
      <sheetName val="Gali_Biasa"/>
      <sheetName val="Rutin_Jembatan"/>
      <sheetName val="Rutin_Saluran"/>
      <sheetName val="Analisa_-Baku"/>
      <sheetName val="BETON_BERTULANG_"/>
      <sheetName val="00___Earthwork_EF_RL"/>
      <sheetName val="boq_TOGAFU"/>
      <sheetName val="Material_Properties"/>
      <sheetName val="Conn__Lib"/>
      <sheetName val="Metod_TWR"/>
      <sheetName val="2_0_Procurement"/>
      <sheetName val="BELI__SEPTEMBER"/>
      <sheetName val="Satuan_Upah_&amp;_Bahan"/>
      <sheetName val="tidak_dipakai_1"/>
      <sheetName val="BQ_Detail"/>
      <sheetName val="Anl_+4"/>
      <sheetName val="D___W_sizes"/>
      <sheetName val="List_Of_Basic_Price"/>
      <sheetName val="HSD_Upah"/>
      <sheetName val="Master_1_0_(2)6"/>
      <sheetName val="Master_Sch_1_0-sro2_Adari_disk6"/>
      <sheetName val="REF_ONLY5"/>
      <sheetName val="ANALISA_14"/>
      <sheetName val="Hrg_Sat5"/>
      <sheetName val="BIAYA_074"/>
      <sheetName val="DET_084"/>
      <sheetName val="Analis_Kusen_1_ESKALASI4"/>
      <sheetName val="NP_(4)4"/>
      <sheetName val="DRUP_(ASLI)4"/>
      <sheetName val="RKP_PLUMBING4"/>
      <sheetName val="01A__RAB5"/>
      <sheetName val="NS_GD_UGD4"/>
      <sheetName val="STD_GD_UGD4"/>
      <sheetName val="SELISIH_HARGA4"/>
      <sheetName val="GD_B4"/>
      <sheetName val="GD_C4"/>
      <sheetName val="GD_D4"/>
      <sheetName val="GD_E4"/>
      <sheetName val="GD_F4"/>
      <sheetName val="GD_G4"/>
      <sheetName val="GD_N4"/>
      <sheetName val="GD_A4"/>
      <sheetName val="CRUDE_RE-bar4"/>
      <sheetName val="Man_Power___Comp4"/>
      <sheetName val="MARK_UP4"/>
      <sheetName val="REKAP_(2)4"/>
      <sheetName val="ES_STG4"/>
      <sheetName val="Lead_Schedule4"/>
      <sheetName val="INPUT_24"/>
      <sheetName val="A_LIS4"/>
      <sheetName val="A_REKAP4"/>
      <sheetName val="eval__Juli4"/>
      <sheetName val="rincian_per_proyek4"/>
      <sheetName val="Analisa_Tekhnis4"/>
      <sheetName val="BD_Div-2_sd_7_64"/>
      <sheetName val="Input_monthly_capex4"/>
      <sheetName val="DES_154"/>
      <sheetName val="Master_Sch_1_0-sro24"/>
      <sheetName val="bill_qty2"/>
      <sheetName val="F1c_DATA_ADM62"/>
      <sheetName val="Master_Edit2"/>
      <sheetName val="Appendix_2(SatDas)2"/>
      <sheetName val="DIVISI_33"/>
      <sheetName val="2_MASTER_APP3"/>
      <sheetName val="AnalisaSIPIL_RIIL2"/>
      <sheetName val="bahan_dan_upah2"/>
      <sheetName val="Bab_6_-3(5)2"/>
      <sheetName val="2_3(2)_Gor2"/>
      <sheetName val="8_4_2_Rambu2"/>
      <sheetName val="pro_ra_op3"/>
      <sheetName val="Anl_2s_d4e2"/>
      <sheetName val="Sat_Bah___Up1"/>
      <sheetName val="BoQ_C41"/>
      <sheetName val="Hit_Vol_Sk2"/>
      <sheetName val="Kuantitas_&amp;_Harga2"/>
      <sheetName val="Hrg_Dsr1"/>
      <sheetName val="3A7_1_Jln_Insitu1"/>
      <sheetName val="HSA_&amp;_PAB2"/>
      <sheetName val="Harga_Upah_2"/>
      <sheetName val="Div_7_21"/>
      <sheetName val="Rincian_hutang-Lap1"/>
      <sheetName val="Kajian_Kendala1"/>
      <sheetName val="bukan_PNS1"/>
      <sheetName val="Analisa_Upah___Bahan_Plum1"/>
      <sheetName val="Analisa_SNI_STANDART_1"/>
      <sheetName val="Formulir_7_61"/>
      <sheetName val="RAP_(2)2"/>
      <sheetName val="S_perny_&amp;_CV_lama1"/>
      <sheetName val="rab_me_(by_owner)_1"/>
      <sheetName val="BQ_(by_owner)1"/>
      <sheetName val="rab_me_(fisik)1"/>
      <sheetName val="m_schedule2"/>
      <sheetName val="Analis_Upah2"/>
      <sheetName val="RAB_JALUR_Lend_tinggi2"/>
      <sheetName val="2_E2"/>
      <sheetName val="2_F2"/>
      <sheetName val="Gaji_Pokok2"/>
      <sheetName val="T__Proyek-Jabatan2"/>
      <sheetName val="T__Lokasi2"/>
      <sheetName val="T__Rumah2"/>
      <sheetName val="T__Transport2"/>
      <sheetName val="TONG_HOP_VL-NC2"/>
      <sheetName val="BoQ_Total_lama2"/>
      <sheetName val="Typ_ITS1"/>
      <sheetName val="Har_Sat1"/>
      <sheetName val="Harga_1"/>
      <sheetName val="3-DIV7_B1"/>
      <sheetName val="DKH_SN1-A1"/>
      <sheetName val="S_curve_PRCPT1"/>
      <sheetName val="HARGA_SAT1"/>
      <sheetName val="_Analisa_Harga1"/>
      <sheetName val="HS_Bhn&amp;Upah1"/>
      <sheetName val="Bang_B1"/>
      <sheetName val="OLI_HEQ1"/>
      <sheetName val="Rekap_RAP_real_(2)1"/>
      <sheetName val="HRG_DSR_APP1"/>
      <sheetName val="URAIAN_"/>
      <sheetName val="GRADE_SKALA"/>
      <sheetName val="H_Upah1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af_Dasar_Upah&amp;Bahan"/>
      <sheetName val="8_1_1_Struktur_Kantor_Taman"/>
      <sheetName val="SNI_FIX"/>
      <sheetName val="OFFICE_2_LT"/>
      <sheetName val="Rekap_2002_mod"/>
      <sheetName val="BARU-4_"/>
      <sheetName val="ANAL_KOEF"/>
      <sheetName val="DIV_5_ok"/>
      <sheetName val="CERUCUK_OKE"/>
      <sheetName val="On_Time"/>
      <sheetName val="DIV_3"/>
      <sheetName val="DIV_8"/>
      <sheetName val="DIV_IV"/>
      <sheetName val="DIV_VI"/>
      <sheetName val="DIV_VIII"/>
      <sheetName val="LP_2_-_KUNINGAN_-_DUKUH_ATAS"/>
      <sheetName val="Hutang_Lap"/>
      <sheetName val="Harga_S_Dasar"/>
      <sheetName val="Summary_pilecap"/>
      <sheetName val="FIRE_FIGHTING"/>
      <sheetName val="Analisa___2_"/>
      <sheetName val="List_of_Eqp"/>
      <sheetName val="cal_borepile"/>
      <sheetName val="Rehab_NAD"/>
      <sheetName val="Daftar_Harga_Dasar"/>
      <sheetName val="Stressing_bed"/>
      <sheetName val="HITUNGAN_SCRAP"/>
      <sheetName val="Anal_Alat_Type_II_A"/>
      <sheetName val="HPP_X_Q'TY"/>
      <sheetName val="Cover_(x)"/>
      <sheetName val="Cor_Apt"/>
      <sheetName val="Analis_har"/>
      <sheetName val="Cost_Control_Utk_Perub_RAP"/>
      <sheetName val="Sel_Dev"/>
      <sheetName val="RAP_Change"/>
      <sheetName val="RAP_Sisa"/>
      <sheetName val="LAP___(4)"/>
      <sheetName val="LAP___(11)"/>
      <sheetName val="upah_bahan_alat"/>
      <sheetName val="analisa_K"/>
      <sheetName val="Upah,Bahan,_Alat"/>
      <sheetName val="Meth_"/>
      <sheetName val="Harsat_Alat"/>
      <sheetName val="BOQ_EXTERN"/>
      <sheetName val="BOQ_INTERN"/>
      <sheetName val="BHN_DSR"/>
      <sheetName val="curve_s"/>
      <sheetName val="rekap mekanikal"/>
      <sheetName val="C"/>
      <sheetName val="Lamp-4 Sat-Das"/>
      <sheetName val="Sch2"/>
      <sheetName val="갑지"/>
      <sheetName val="grpsr2"/>
      <sheetName val="PANEL"/>
      <sheetName val="Galian"/>
      <sheetName val="RPP-6"/>
      <sheetName val="TEKNIS"/>
      <sheetName val="DAFTAR HARGA SATUAN MATERIAL"/>
      <sheetName val="BESI BETON"/>
      <sheetName val="BPS"/>
      <sheetName val="Cashflow_ref"/>
      <sheetName val="STOK MAT"/>
      <sheetName val="UnitRateA.1.II"/>
      <sheetName val="DEF"/>
      <sheetName val="610.04a"/>
      <sheetName val="610.03a 15-7"/>
      <sheetName val="HS-2"/>
      <sheetName val="MAP 18.12.17"/>
      <sheetName val="Account Code"/>
      <sheetName val="HD BAHAN"/>
      <sheetName val="HD ALAT"/>
      <sheetName val="HD UPAH"/>
      <sheetName val="IKHT"/>
      <sheetName val="Jurnal"/>
      <sheetName val="RinciBab1_Seksi1"/>
      <sheetName val="Customize_Your_Purchase_Order"/>
      <sheetName val="H_Satuan8"/>
      <sheetName val="Jam_Alat7"/>
      <sheetName val="Vol_Lining7"/>
      <sheetName val="Vol_K_2257"/>
      <sheetName val="Analisa_&amp;_Upah6"/>
      <sheetName val="Analisa_Harga6"/>
      <sheetName val="struktur_tdk_dipakai6"/>
      <sheetName val="D_BOARD_LAMA6"/>
      <sheetName val="Hrg_Bhn5"/>
      <sheetName val="RAB_Arsitek6"/>
      <sheetName val="FORM_X_COST6"/>
      <sheetName val="Bill_5_Summary6"/>
      <sheetName val="BQ_ME6"/>
      <sheetName val="Bill_2_Summary6"/>
      <sheetName val="Agregat_Halus_&amp;_Kasar6"/>
      <sheetName val="Upah_&amp;_Bahan6"/>
      <sheetName val="data_Masjid_Ksrn6"/>
      <sheetName val="RAB_Interior6"/>
      <sheetName val="Pipa_2005"/>
      <sheetName val="HARSAT_BAHAN6"/>
      <sheetName val="Bill_4_Summary6"/>
      <sheetName val="Bill_3_Summary6"/>
      <sheetName val="Unit_Rate6"/>
      <sheetName val="F_3-86"/>
      <sheetName val="Daf_Harga6"/>
      <sheetName val="An__Harga6"/>
      <sheetName val="Harsat_Upah6"/>
      <sheetName val="Harsat_Pekerjaan6"/>
      <sheetName val="HARGA_MATERIAL6"/>
      <sheetName val="D_1_76"/>
      <sheetName val="D_2_36"/>
      <sheetName val="B_T6"/>
      <sheetName val="Analisa_25"/>
      <sheetName val="D_1_56"/>
      <sheetName val="D_2_26"/>
      <sheetName val="Analisa_Upah_&amp;_Bahan_Plum6"/>
      <sheetName val="Als_Struk6"/>
      <sheetName val="Cash_Flow_bulanan6"/>
      <sheetName val="Cover_Daf-26"/>
      <sheetName val="HARGA_ALAT6"/>
      <sheetName val="Bill_2_4_12"/>
      <sheetName val="Daftar_Harga6"/>
      <sheetName val="Daftar_Upah6"/>
      <sheetName val="ANALISA_GRS_TENGAH6"/>
      <sheetName val="harga_bahan6"/>
      <sheetName val="harga_upah6"/>
      <sheetName val="Perhit_Alat5"/>
      <sheetName val="rab-str_Adm6"/>
      <sheetName val="R_A_B5"/>
      <sheetName val="Sat_Bahan6"/>
      <sheetName val="Sat_Alat6"/>
      <sheetName val="Sat_Upah6"/>
      <sheetName val="Economic_Assumptions5"/>
      <sheetName val="Urai__Resap_pengikat5"/>
      <sheetName val="PRD_01-76"/>
      <sheetName val="PRD_01-86"/>
      <sheetName val="PRD_01-116"/>
      <sheetName val="PRD_01-106"/>
      <sheetName val="_Harsat_Baru6"/>
      <sheetName val="Rab_Struktur6"/>
      <sheetName val="perhitungan_indeks6"/>
      <sheetName val="Bangunan_Utama6"/>
      <sheetName val="Analisa___Upah6"/>
      <sheetName val="GD_146"/>
      <sheetName val="Bill_2_4_13"/>
      <sheetName val="ANALISA_PEK_UMUM5"/>
      <sheetName val="Fill_this_out_first___5"/>
      <sheetName val="Harga_Satuan5"/>
      <sheetName val="3_Mob5"/>
      <sheetName val="DCF_SD_JUNI_045"/>
      <sheetName val="Perhitungan_Besi5"/>
      <sheetName val="Data_Ktr_Bupati_Tapsel5"/>
      <sheetName val="Anl_Sipil5"/>
      <sheetName val="Analisa_SNI6"/>
      <sheetName val="BQ_5"/>
      <sheetName val="Alat_&amp;_Bahan5"/>
      <sheetName val="Analisa_HSP5"/>
      <sheetName val="Upah_dan_Bahan5"/>
      <sheetName val="Analisa_Gabungan5"/>
      <sheetName val="BILL_16"/>
      <sheetName val="Analisa_Harga_Satuan5"/>
      <sheetName val="Hit_Vol_Str_Jambi5"/>
      <sheetName val="610_07A5"/>
      <sheetName val="Bill_of_Qty5"/>
      <sheetName val="Bill_rekap5"/>
      <sheetName val="Daft_Kuantitas5"/>
      <sheetName val="ANALISA_ALAT_BERAT5"/>
      <sheetName val="HARDAS_PERKIM_25"/>
      <sheetName val="RPP01_65"/>
      <sheetName val="UPAH_BAHAN_ARST5"/>
      <sheetName val="met_bab35"/>
      <sheetName val="anal_bab85"/>
      <sheetName val="Analisa_Quarry5"/>
      <sheetName val="Accept__Letter3"/>
      <sheetName val="TE_TS_FA_LAN_MATV5"/>
      <sheetName val="DIV_15"/>
      <sheetName val="Sis_Hidrol5"/>
      <sheetName val="Brk_Dwn_Sipil5"/>
      <sheetName val="Pipa_10_mm5"/>
      <sheetName val="Pipa_8_mm5"/>
      <sheetName val="Pipa_Fiber5"/>
      <sheetName val="Pipa_PE5"/>
      <sheetName val="Rekap_Tot5"/>
      <sheetName val="REKAP_ANALISA_SESUAI_PU5"/>
      <sheetName val="ANALISA_STRUKTUR_5"/>
      <sheetName val="REKAP_ANALISA_TO_PRINT5"/>
      <sheetName val="TP_ALAT5"/>
      <sheetName val="Rekap_Direct_Cost5"/>
      <sheetName val="Analisa_0215"/>
      <sheetName val="progres_sub_unv5"/>
      <sheetName val="BINA_GRAFINDO3"/>
      <sheetName val="BINA_MITRA_3"/>
      <sheetName val="DAOUD_MATULA3"/>
      <sheetName val="MAHRUM_NISA3"/>
      <sheetName val="RUDI_SAIFIN3"/>
      <sheetName val="Calcu_025"/>
      <sheetName val="COST_TOGO5"/>
      <sheetName val="D_BOARD5"/>
      <sheetName val="ANS_STR5"/>
      <sheetName val="HARGA_BAHAN_UPAH5"/>
      <sheetName val="REKAP_A_BESAR5"/>
      <sheetName val="II_1_STR_GED_A5"/>
      <sheetName val="Ans_Kom_Precast5"/>
      <sheetName val="Analisa_STR5"/>
      <sheetName val="An_H_Sat_Pek_Ut3"/>
      <sheetName val="daf_harga_(reil)5"/>
      <sheetName val="_Biaya_alat_jam_(reil)5"/>
      <sheetName val="_Biaya_alat_jam5"/>
      <sheetName val="Rekap_Anal5"/>
      <sheetName val="Harga_Satuan_(T_P_)5"/>
      <sheetName val="Analisa_HSP_(T_P_)5"/>
      <sheetName val="BILL_OF_QUANTITY5"/>
      <sheetName val="_R_A_B5"/>
      <sheetName val="Hrg_Bhn_(2)5"/>
      <sheetName val="H_SAT5"/>
      <sheetName val="Bor_Pile5"/>
      <sheetName val="ANALISA_SM5"/>
      <sheetName val="Based_KV,_palembang_&amp;_KJI5"/>
      <sheetName val="RAB_AR&amp;STR3"/>
      <sheetName val="Sat__Pek_3"/>
      <sheetName val="2__MVAC_R13"/>
      <sheetName val="Mat_Elk4"/>
      <sheetName val="Mat_Mek4"/>
      <sheetName val="AHS_Isolasi4"/>
      <sheetName val="B_as5"/>
      <sheetName val="penawaran_baja5"/>
      <sheetName val="Pos_4-15"/>
      <sheetName val="Str_BT3"/>
      <sheetName val="STR_PODIUM3"/>
      <sheetName val="STR_PODIUM_(2)3"/>
      <sheetName val="REKAP_STR3"/>
      <sheetName val="REKAP_ME_CSPL3"/>
      <sheetName val="RAB_ME4"/>
      <sheetName val="sheet_24"/>
      <sheetName val="H_Sat_Jembatan5"/>
      <sheetName val="IDLE_ALAT3"/>
      <sheetName val="Ana_PasBatu_7_43"/>
      <sheetName val="Grading_Tahap_13"/>
      <sheetName val="DEPRE_053"/>
      <sheetName val="River_Protect3"/>
      <sheetName val="An_Struktur4"/>
      <sheetName val="Unit_Rate_(2)4"/>
      <sheetName val="Bantuan_Entry3"/>
      <sheetName val="A_1_Persiapan_non_std3"/>
      <sheetName val="ANALISA_SNI'07(ubh_bgsting)3"/>
      <sheetName val="Ana__PU3"/>
      <sheetName val="Owning_cost_Alat3"/>
      <sheetName val="o_rekap#4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Rekap__ME3"/>
      <sheetName val="Input_Data3"/>
      <sheetName val="R__Upah3"/>
      <sheetName val="R__Bahan3"/>
      <sheetName val="R__Alat3"/>
      <sheetName val="R__Subkont3"/>
      <sheetName val="7_ASAT3"/>
      <sheetName val="7_DATA3"/>
      <sheetName val="5_RBKI3"/>
      <sheetName val="6_RBKA3"/>
      <sheetName val="Analis_harga3"/>
      <sheetName val="dongia__2_3"/>
      <sheetName val="THPDMoi_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tabel_berat3"/>
      <sheetName val="Prog_Imbalan3"/>
      <sheetName val="Det_Str_BT3"/>
      <sheetName val="BERAT_TUL_3"/>
      <sheetName val="14_jalan&amp;saluran3"/>
      <sheetName val="BAHAN_(2)3"/>
      <sheetName val="Balok_L_23"/>
      <sheetName val="Spec_ME3"/>
      <sheetName val="anal_SNI3"/>
      <sheetName val="1_Cover3"/>
      <sheetName val="Anals_13"/>
      <sheetName val="rap_rinci3"/>
      <sheetName val="Analisa_Mob__33"/>
      <sheetName val="Analisa_Mob_13"/>
      <sheetName val="Analisa_Alat3"/>
      <sheetName val="RAB_(A)_(2)3"/>
      <sheetName val="DATA_BASE3"/>
      <sheetName val="XLS_Avg_Rev3"/>
      <sheetName val="Rekap_Vol3"/>
      <sheetName val="QSS_Building3"/>
      <sheetName val="Unit_Cost3"/>
      <sheetName val="Daft_Sewa_Alat3"/>
      <sheetName val="Upah_Bhn3"/>
      <sheetName val="REG_TOTAL3"/>
      <sheetName val="Bill_23"/>
      <sheetName val="Bill_33"/>
      <sheetName val="Bill_43"/>
      <sheetName val="Bill_53"/>
      <sheetName val="Bill_63"/>
      <sheetName val="Bill_73"/>
      <sheetName val="MASTER_13"/>
      <sheetName val="Galian_13"/>
      <sheetName val="Peralatan_(2)3"/>
      <sheetName val="Daftar_Sewa3"/>
      <sheetName val="Analisa_(ok_punya)3"/>
      <sheetName val="BT_KALI3"/>
      <sheetName val="REK_ADD3"/>
      <sheetName val="M_Pekerjaan3"/>
      <sheetName val="pas_wm3"/>
      <sheetName val="SCHEDULE_3"/>
      <sheetName val="SH_breakdown3"/>
      <sheetName val="RAB_-13"/>
      <sheetName val="B_Penunjang3"/>
      <sheetName val="S_roomToyota3"/>
      <sheetName val="H__Dasar3"/>
      <sheetName val="BAR_SCREEN3"/>
      <sheetName val="Analisa_Baku_STR_ARS3"/>
      <sheetName val="Analisa_ME_3"/>
      <sheetName val="hit_BKMM4"/>
      <sheetName val="LDA_LTW3"/>
      <sheetName val="DIV_INC3"/>
      <sheetName val="DCF_33"/>
      <sheetName val="EQ__IRR3"/>
      <sheetName val="Debt_Return_Analy3"/>
      <sheetName val="Rekap_M&amp;E_ADD1_R3"/>
      <sheetName val="harga_ANALISA3"/>
      <sheetName val="ANALISA_GEDUNG3"/>
      <sheetName val="ANALISA_ME3"/>
      <sheetName val="H_SAT-PRK3"/>
      <sheetName val="Analisa_(2)3"/>
      <sheetName val="610_043"/>
      <sheetName val="610_053"/>
      <sheetName val="610_063"/>
      <sheetName val="610_073"/>
      <sheetName val="610_083"/>
      <sheetName val="Breakdown_ACS_(Actual)1"/>
      <sheetName val="Breakdown_ACS_(Contract)1"/>
      <sheetName val="POINT_SCHEDULE3"/>
      <sheetName val="Rekap_Bill3"/>
      <sheetName val="_3"/>
      <sheetName val="Balance_sheet3"/>
      <sheetName val="Data_Alat1"/>
      <sheetName val="AHS_-_Riel3"/>
      <sheetName val="D3_4_41"/>
      <sheetName val="PIPE&amp;ACCESORRIES_(3)1"/>
      <sheetName val="Urugan_Pasir3"/>
      <sheetName val="Sat_Pekerjaan3"/>
      <sheetName val="4-Basic_Price3"/>
      <sheetName val="Std-Prod_KS1"/>
      <sheetName val="TUNJUK_JASA1"/>
      <sheetName val="2__PEMBUKAAN1"/>
      <sheetName val="4_0_RESUM_KEWAJ_HARGA1"/>
      <sheetName val="_Columns1"/>
      <sheetName val="meth_hsl_nego1"/>
      <sheetName val="rab-str-TAHAP_1-PC2"/>
      <sheetName val="Man_Power1"/>
      <sheetName val="Income_Statement-May_20041"/>
      <sheetName val="A_Card1"/>
      <sheetName val="D_Kamar1"/>
      <sheetName val="BOQ_Mainroad_IIA1"/>
      <sheetName val="RUMUS_BTL1"/>
      <sheetName val="Particular_Sch1"/>
      <sheetName val="CISI_INJ_FITTING1"/>
      <sheetName val="V___REKAP_TOTAL_-_MEP1"/>
      <sheetName val="REKAP_-_SITEPLAN1"/>
      <sheetName val="REKAP_UTILITAS1"/>
      <sheetName val="REKAP_GEDUNG1"/>
      <sheetName val="REKAP_-_POS_JAGA1"/>
      <sheetName val="RELOKASI_-_EXISTING1"/>
      <sheetName val="V___1_MEKANIKAL_-_SITEPLAN1"/>
      <sheetName val="V___2_ELEKTRIKAL_-_SITEPLAN1"/>
      <sheetName val="_V___1_MEKANIKAL_-_UTILITAS1"/>
      <sheetName val="_V___2_ELEKTRIKAL_-_UTILITAS_1"/>
      <sheetName val="V_1__MEKANIKAL_-_GDG1"/>
      <sheetName val="V_2_1__ELEKTRIKAL_GDG_1"/>
      <sheetName val="Analisa_Harga_Inst__Penerangan1"/>
      <sheetName val="Realisasi_Mingguan1"/>
      <sheetName val="Realisasi_Harian1"/>
      <sheetName val="Rencana_Harian1"/>
      <sheetName val="Rencana_Mingguan1"/>
      <sheetName val="Dump_Truck1"/>
      <sheetName val="Tuki_11"/>
      <sheetName val="Tuki_21"/>
      <sheetName val="Tuki_31"/>
      <sheetName val="Tuki_41"/>
      <sheetName val="Tuki_51"/>
      <sheetName val="Tuki_61"/>
      <sheetName val="Tuki_71"/>
      <sheetName val="Tuki_81"/>
      <sheetName val="Besi_Tuka1"/>
      <sheetName val="FORM_BQ_TL_PRATU_4cct1"/>
      <sheetName val="HSU_20161"/>
      <sheetName val="Option_List1"/>
      <sheetName val="Pay_Items1"/>
      <sheetName val="C_&amp;_G_RHS1"/>
      <sheetName val="13mm_E_P_1"/>
      <sheetName val="20mm(E_P)1"/>
      <sheetName val="20mm(StaircaseP_P)1"/>
      <sheetName val="13mm_P_P1"/>
      <sheetName val="ANALISA_OKE1"/>
      <sheetName val="Alat_Berat1"/>
      <sheetName val="DAF_HRG1"/>
      <sheetName val="an__struktur1"/>
      <sheetName val="DOORS_&amp;WINDOWS1"/>
      <sheetName val="BQ-1A_prelim1"/>
      <sheetName val="Final_Summary1"/>
      <sheetName val="BREAKDOWN_21"/>
      <sheetName val="Report_detil_kondisi1"/>
      <sheetName val="detil_kondisi1"/>
      <sheetName val="H_DASAR1"/>
      <sheetName val="analisa_STRUKTUR1"/>
      <sheetName val="Sat_Das1"/>
      <sheetName val="Divisi_10_(2)1"/>
      <sheetName val="LPH_11"/>
      <sheetName val="MEApart_11"/>
      <sheetName val="MEApart_21"/>
      <sheetName val="_PE-F-42_MR_9_Manpower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UNIT_PRICE1"/>
      <sheetName val="Customize_Your_Purchase_Order1"/>
      <sheetName val="SEWA_ALT1"/>
      <sheetName val="CAB_21"/>
      <sheetName val="Rekap_Gab1"/>
      <sheetName val="S-Curve_(2017)1"/>
      <sheetName val="Data_Keu1"/>
      <sheetName val="Sch_Tender1"/>
      <sheetName val="BQ_OE1"/>
      <sheetName val="2_1_1_1_MOBILISASI1"/>
      <sheetName val="2_1_1_PEK__PERSIAPAN1"/>
      <sheetName val="2_2_1_TANAH1"/>
      <sheetName val="4_1_1_BETON1"/>
      <sheetName val="4_2_1_BESI_&amp;_ALUMINIUM1"/>
      <sheetName val="4_4_1_DINDING_PASANGAN1"/>
      <sheetName val="4_4_2_PLESTERAN1"/>
      <sheetName val="4_4_3_PENUTUP_LANTAI_&amp;_DINDING1"/>
      <sheetName val="4_5_1_PLAFOND1"/>
      <sheetName val="4_5_2_ATAP1"/>
      <sheetName val="4_7_1_CAT1"/>
      <sheetName val="5_1_1_SANITASI_GEDUNG1"/>
      <sheetName val="10_1_(1)1"/>
      <sheetName val="10_1_(2)1"/>
      <sheetName val="10_1_(3)1"/>
      <sheetName val="10_1_(4)1"/>
      <sheetName val="10_1_(5)1"/>
      <sheetName val="GP_M_Tump1"/>
      <sheetName val="E_work1"/>
      <sheetName val="R_wall1"/>
      <sheetName val="BGT_071"/>
      <sheetName val="Isolasi_Luar_Dalam1"/>
      <sheetName val="Analisa K"/>
      <sheetName val="5-Analisa Peralatan"/>
      <sheetName val="HSE"/>
      <sheetName val="panglejar 1"/>
      <sheetName val="Brick+Finish"/>
      <sheetName val="Part list (GY_01)"/>
      <sheetName val="Table 3-GCP"/>
      <sheetName val="EngDesign-ER"/>
      <sheetName val="EngDesign-GCP"/>
      <sheetName val="EngDesign-SAP"/>
      <sheetName val="EngDesign-SP-AF"/>
      <sheetName val="EngDesign-SP-DA"/>
      <sheetName val="EngDesign-SP-FS"/>
      <sheetName val="EngDesign-SP-VGH"/>
      <sheetName val="Man Power &amp; Comp"/>
      <sheetName val="upah+bahan"/>
      <sheetName val="BesiA1Cigentur"/>
      <sheetName val="Harga satuan sintel"/>
      <sheetName val="rekap ahs"/>
      <sheetName val="rekap-bialat"/>
      <sheetName val="HB"/>
      <sheetName val="HARDAS-ALAT"/>
      <sheetName val="BaRev"/>
      <sheetName val="RAB+Analis"/>
      <sheetName val="T.S"/>
      <sheetName val="AN PEKJ"/>
      <sheetName val="daf-alat"/>
      <sheetName val="D2"/>
      <sheetName val="ASAT"/>
      <sheetName val="2.2.217 DAN 2.2.16 PRINT"/>
      <sheetName val="MASTER JARAK DRAIN"/>
      <sheetName val="CROS 2.1.1"/>
      <sheetName val="2.1.1"/>
      <sheetName val="2.2.1"/>
      <sheetName val="2.2.10"/>
      <sheetName val="2.2.11"/>
      <sheetName val="2.2.12"/>
      <sheetName val="2.2.13"/>
      <sheetName val="2.2.14"/>
      <sheetName val="2.2.15 PRINT"/>
      <sheetName val="2.2.18 PRINT"/>
      <sheetName val="2.2.19 PRINT"/>
      <sheetName val="2.2.2"/>
      <sheetName val="2.2.3"/>
      <sheetName val="2.2.4"/>
      <sheetName val="2.2.5"/>
      <sheetName val="2.2.6 dan 2.2.7 PRINT"/>
      <sheetName val="2.2.8"/>
      <sheetName val="2.2.9"/>
      <sheetName val="3.1"/>
      <sheetName val="3.3"/>
      <sheetName val="3.4_new"/>
      <sheetName val="3.7"/>
      <sheetName val="3.8"/>
      <sheetName val="4.2.2_PRINT"/>
      <sheetName val="4.3.2_PRINT"/>
      <sheetName val="4.3.3_PRINT"/>
      <sheetName val="4.3.5_PRINT"/>
      <sheetName val="4.2.1"/>
      <sheetName val="4.4.1"/>
      <sheetName val="4.5.1"/>
      <sheetName val="4.3.1_PRINT"/>
      <sheetName val="4.4.2"/>
      <sheetName val="4.5.2"/>
      <sheetName val="4.4.4"/>
      <sheetName val="4.5.3"/>
      <sheetName val="4.2.4"/>
      <sheetName val="4.4.3"/>
      <sheetName val="4.3.4_PRINT"/>
      <sheetName val="4.2.3"/>
      <sheetName val="2.2.20 PRINT"/>
      <sheetName val="4.2.5"/>
      <sheetName val="DATA PINTU"/>
      <sheetName val="CROS 4.1"/>
      <sheetName val="4.1"/>
      <sheetName val="CROS 2.1.2"/>
      <sheetName val="2.1.2"/>
      <sheetName val="CR 2.1.3 NO USE"/>
      <sheetName val="2.1.3 NO USE"/>
      <sheetName val="CROS 2.1.3"/>
      <sheetName val="2.1.3"/>
      <sheetName val="2.1.3.1 + 2.1.3.2"/>
      <sheetName val="CROS 2.1.3.1"/>
      <sheetName val="CROS 2.1.3.2"/>
      <sheetName val="4.3.1"/>
      <sheetName val="2.2.18"/>
      <sheetName val="4.3.5"/>
      <sheetName val="2.2.15"/>
      <sheetName val="4.3.4"/>
      <sheetName val="2.2.19"/>
      <sheetName val="MASTER JARAK RW"/>
      <sheetName val="KAS-T"/>
      <sheetName val="Renc_K"/>
      <sheetName val="ANAL-str2"/>
      <sheetName val="RAB-LANSEKAP"/>
      <sheetName val="---ANALISA ALAT PEN WK---"/>
      <sheetName val="hilti breaker"/>
      <sheetName val="Penwrn"/>
      <sheetName val="Analisa major"/>
      <sheetName val="am(sektor)"/>
      <sheetName val="bangkim(sektor)"/>
      <sheetName val="pbl(sektor)"/>
      <sheetName val="pbl(sektor)2"/>
      <sheetName val="plp(sektor)"/>
      <sheetName val="RC-ANLPP"/>
      <sheetName val="d-123"/>
      <sheetName val="NP-10"/>
      <sheetName val="HSLAIN-LAIN"/>
      <sheetName val="Hrg Sat matrl + alat "/>
      <sheetName val="Hrg Sat Upah"/>
      <sheetName val="IEC101"/>
      <sheetName val="Fact"/>
      <sheetName val="AN_Kusen"/>
      <sheetName val="AN_Tdr"/>
      <sheetName val="Calc"/>
      <sheetName val="Project Sheet"/>
      <sheetName val="Project_Sheet"/>
      <sheetName val="Rekap_12"/>
      <sheetName val="Basic_Price2"/>
      <sheetName val="rek_det_1-32"/>
      <sheetName val="Currency_Rate2"/>
      <sheetName val="Vendor_Quot_(Exchanger)1"/>
      <sheetName val="DIV_22"/>
      <sheetName val="FORM_BQ_TL_PRATU_4cct2"/>
      <sheetName val="Met__Minor2"/>
      <sheetName val="Agg_Halus_&amp;_Kasar2"/>
      <sheetName val="LAL_-_PASAR_PAGI_2"/>
      <sheetName val="NP_(2)2"/>
      <sheetName val="Buku_Besar_11"/>
      <sheetName val="RAB_OK!1"/>
      <sheetName val="Jln_akses1"/>
      <sheetName val="tubuh_jln_Cbg-Tjs1"/>
      <sheetName val="Rab_Sintel1"/>
      <sheetName val="DED_Bjr-Cjl1"/>
      <sheetName val="Lahan_+Tertib1"/>
      <sheetName val="H_Satuan_Dasar2"/>
      <sheetName val="Cover_Daf_22"/>
      <sheetName val="Rekap_analis2"/>
      <sheetName val="Bahan+Upah_ALL1"/>
      <sheetName val="___2"/>
      <sheetName val="hRG_Stn_Bhn,Uph,_perl2"/>
      <sheetName val="HRG_BAHAN_&amp;_UPAH_okk2"/>
      <sheetName val="Analis_Kusen_okk2"/>
      <sheetName val="1__BQ2"/>
      <sheetName val="ANALISA_BAHAN2"/>
      <sheetName val="OP__ALAT2"/>
      <sheetName val="OP__PERJAM2"/>
      <sheetName val="B__PERSONIL2"/>
      <sheetName val="KAN__LOKAL2"/>
      <sheetName val="Analisa_Precast_A31"/>
      <sheetName val="Rekap_AHSP2"/>
      <sheetName val="G_Grouting2"/>
      <sheetName val="H__INSTRUMEN_BAGONG2"/>
      <sheetName val="F__Jalan_&amp;_Jembatan2"/>
      <sheetName val="A__Persiapan2"/>
      <sheetName val="Harga_Bahan_Fabrikasi2"/>
      <sheetName val="R_A_B_1"/>
      <sheetName val="HPP_X_Q'TY1"/>
      <sheetName val="ANALISA_EL_DAN_ELC1"/>
      <sheetName val="ANALISA_BARU_40_M1"/>
      <sheetName val="Daf__Upah_&amp;_Bah1"/>
      <sheetName val="HM_MEK_1"/>
      <sheetName val="DAF_ALAT1"/>
      <sheetName val="REKAP_ME1"/>
      <sheetName val="Project_Sheet1"/>
      <sheetName val="FINAL_SUM1"/>
      <sheetName val="Bahan_1"/>
      <sheetName val="Pekerjaan_1"/>
      <sheetName val="S_UPAH1"/>
      <sheetName val="S_BAHAN1"/>
      <sheetName val="HIT-BALOK_1"/>
      <sheetName val="uraian_peralatan1"/>
      <sheetName val="Rekap_BQ1"/>
      <sheetName val="JARINGAN_DATA1"/>
      <sheetName val="MASTER_CLOCK1"/>
      <sheetName val="IP_PABX1"/>
      <sheetName val="TATA_SUARA1"/>
      <sheetName val="Lt__1_(A)1"/>
      <sheetName val="Analisa_HS1"/>
      <sheetName val="Huruf_(9)1"/>
      <sheetName val="Daftar_Upah,Bhn,&amp;_alat1"/>
      <sheetName val="T-3_2_UP_Material1"/>
      <sheetName val="RAB_VIDEO_WALL_KOE1"/>
      <sheetName val="RAB_PC1"/>
      <sheetName val="ANALISA_KOE1"/>
      <sheetName val="DATA_MENTAH1"/>
      <sheetName val="REKAP_KOE_MDC1"/>
      <sheetName val="AUTO_(2)1"/>
      <sheetName val="REKAP_KOE1"/>
      <sheetName val="RAB_DESIGN_KOE1"/>
      <sheetName val="RAB_persiapan1"/>
      <sheetName val="RAB_BUILD_KOE1"/>
      <sheetName val="KURVA_S1"/>
      <sheetName val="harga_akomodasi1"/>
      <sheetName val="AUTO_(3)1"/>
      <sheetName val="Simulasi_Margin_mdc1"/>
      <sheetName val="REKAP_MDC1"/>
      <sheetName val="RAB_BUILD_MDC1"/>
      <sheetName val="RAB_VIDEO_WALL_MDC1"/>
      <sheetName val="RAB_PC_MDC1"/>
      <sheetName val="RAB_DESIGN_MDC1"/>
      <sheetName val="Detail_Konstruksi1"/>
      <sheetName val="Prakiraan_RAP_Konst1"/>
      <sheetName val="AHS_Konstr_MDC1"/>
      <sheetName val="DHS_Konstr_MDC1"/>
      <sheetName val="ANALISA_MDC1"/>
      <sheetName val="KURVA_S_MDC1"/>
      <sheetName val="BARCHART_MDC_1"/>
      <sheetName val="AHS_MDC_(KANTOR)1"/>
      <sheetName val="DHS_MDC_(KANTOR)1"/>
      <sheetName val="Rekap_2"/>
      <sheetName val="H_Satuan9"/>
      <sheetName val="Jam_Alat8"/>
      <sheetName val="Vol_Lining8"/>
      <sheetName val="Vol_K_2258"/>
      <sheetName val="Analisa_&amp;_Upah7"/>
      <sheetName val="D_BOARD_LAMA7"/>
      <sheetName val="B_T7"/>
      <sheetName val="Bill_5_Summary7"/>
      <sheetName val="Bill_2_Summary7"/>
      <sheetName val="Daf_Harga7"/>
      <sheetName val="An__Harga7"/>
      <sheetName val="Unit_Rate7"/>
      <sheetName val="HARSAT_BAHAN7"/>
      <sheetName val="Bill_4_Summary7"/>
      <sheetName val="Bill_3_Summary7"/>
      <sheetName val="Analisa_Harga7"/>
      <sheetName val="F_3-87"/>
      <sheetName val="RAB_Arsitek7"/>
      <sheetName val="BQ_ME7"/>
      <sheetName val="struktur_tdk_dipakai7"/>
      <sheetName val="FORM_X_COST7"/>
      <sheetName val="Upah_&amp;_Bahan7"/>
      <sheetName val="Harsat_Upah7"/>
      <sheetName val="Harsat_Pekerjaan7"/>
      <sheetName val="HARGA_MATERIAL7"/>
      <sheetName val="Cash_Flow_bulanan7"/>
      <sheetName val="Cover_Daf-27"/>
      <sheetName val="D_1_77"/>
      <sheetName val="D_2_37"/>
      <sheetName val="HARGA_ALAT7"/>
      <sheetName val="Analisa_Upah_&amp;_Bahan_Plum7"/>
      <sheetName val="Bill_2_4_14"/>
      <sheetName val="D_1_57"/>
      <sheetName val="D_2_27"/>
      <sheetName val="Agregat_Halus_&amp;_Kasar7"/>
      <sheetName val="harga_bahan7"/>
      <sheetName val="harga_upah7"/>
      <sheetName val="data_Masjid_Ksrn7"/>
      <sheetName val="RAB_Interior7"/>
      <sheetName val="Bill_2_4_15"/>
      <sheetName val="Daftar_Upah7"/>
      <sheetName val="ANALISA_GRS_TENGAH7"/>
      <sheetName val="TE_TS_FA_LAN_MATV6"/>
      <sheetName val="Sat_Bahan7"/>
      <sheetName val="Sat_Alat7"/>
      <sheetName val="Sat_Upah7"/>
      <sheetName val="Bill_of_Qty6"/>
      <sheetName val="Bill_rekap6"/>
      <sheetName val="Analisa___Upah7"/>
      <sheetName val="GD_147"/>
      <sheetName val="rab-str_Adm7"/>
      <sheetName val="Als_Struk7"/>
      <sheetName val="Data_Ktr_Bupati_Tapsel6"/>
      <sheetName val="Anl_Sipil6"/>
      <sheetName val="Economic_Assumptions6"/>
      <sheetName val="Urai__Resap_pengikat6"/>
      <sheetName val="3_Mob6"/>
      <sheetName val="Harga_Satuan6"/>
      <sheetName val="Analisa_SNI7"/>
      <sheetName val="HB_6"/>
      <sheetName val="BQ_6"/>
      <sheetName val="Fill_this_out_first___6"/>
      <sheetName val="Bangunan_Utama7"/>
      <sheetName val="Analisa_Gabungan6"/>
      <sheetName val="BILL_17"/>
      <sheetName val="PRD_01-77"/>
      <sheetName val="PRD_01-87"/>
      <sheetName val="PRD_01-117"/>
      <sheetName val="PRD_01-107"/>
      <sheetName val="_Harsat_Baru7"/>
      <sheetName val="Rab_Struktur7"/>
      <sheetName val="perhitungan_indeks7"/>
      <sheetName val="Perhitungan_Besi6"/>
      <sheetName val="Analisa_Harga_Satuan6"/>
      <sheetName val="Hit_Vol_Str_Jambi6"/>
      <sheetName val="Analisa_26"/>
      <sheetName val="Perhit_Alat6"/>
      <sheetName val="Rekap_Anal6"/>
      <sheetName val="Rekap_13"/>
      <sheetName val="progres_sub_unv6"/>
      <sheetName val="HARDAS_PERKIM_26"/>
      <sheetName val="ANALISA_PEK_UMUM6"/>
      <sheetName val="Analisa_HSP6"/>
      <sheetName val="Upah_dan_Bahan6"/>
      <sheetName val="Pipa_2006"/>
      <sheetName val="Daft_Kuantitas6"/>
      <sheetName val="ANALISA_ALAT_BERAT6"/>
      <sheetName val="Sis_Hidrol6"/>
      <sheetName val="Brk_Dwn_Sipil6"/>
      <sheetName val="Pipa_10_mm6"/>
      <sheetName val="Pipa_8_mm6"/>
      <sheetName val="Pipa_Fiber6"/>
      <sheetName val="Pipa_PE6"/>
      <sheetName val="Rekap_Tot6"/>
      <sheetName val="Analisa_Quarry6"/>
      <sheetName val="TP_ALAT6"/>
      <sheetName val="REKAP_ANALISA_SESUAI_PU6"/>
      <sheetName val="ANALISA_STRUKTUR_6"/>
      <sheetName val="REKAP_ANALISA_TO_PRINT6"/>
      <sheetName val="Ans_Kom_Precast6"/>
      <sheetName val="Analisa_STR6"/>
      <sheetName val="COST_TOGO6"/>
      <sheetName val="610_07A6"/>
      <sheetName val="D_BOARD6"/>
      <sheetName val="UPAH_BAHAN_ARST6"/>
      <sheetName val="met_bab36"/>
      <sheetName val="anal_bab86"/>
      <sheetName val="ANS_STR6"/>
      <sheetName val="HARGA_BAHAN_UPAH6"/>
      <sheetName val="ANALISA_SM6"/>
      <sheetName val="Hrg_Bhn_(2)6"/>
      <sheetName val="II_1_STR_GED_A6"/>
      <sheetName val="Rekap_Direct_Cost6"/>
      <sheetName val="Analisa_0216"/>
      <sheetName val="R_A_B6"/>
      <sheetName val="BILL_OF_QUANTITY6"/>
      <sheetName val="_R_A_B6"/>
      <sheetName val="Bor_Pile6"/>
      <sheetName val="RPP01_66"/>
      <sheetName val="H_SAT6"/>
      <sheetName val="REKAP_A_BESAR6"/>
      <sheetName val="Alat_&amp;_Bahan6"/>
      <sheetName val="Based_KV,_palembang_&amp;_KJI6"/>
      <sheetName val="BINA_GRAFINDO4"/>
      <sheetName val="BINA_MITRA_4"/>
      <sheetName val="DAOUD_MATULA4"/>
      <sheetName val="MAHRUM_NISA4"/>
      <sheetName val="RUDI_SAIFIN4"/>
      <sheetName val="Mat_Elk5"/>
      <sheetName val="Mat_Mek5"/>
      <sheetName val="AHS_Isolasi5"/>
      <sheetName val="B_as6"/>
      <sheetName val="penawaran_baja6"/>
      <sheetName val="Pos_4-16"/>
      <sheetName val="tabel_berat4"/>
      <sheetName val="DCF_SD_JUNI_046"/>
      <sheetName val="Str_BT4"/>
      <sheetName val="daf_harga_(reil)6"/>
      <sheetName val="_Biaya_alat_jam_(reil)6"/>
      <sheetName val="_Biaya_alat_jam6"/>
      <sheetName val="Accept__Letter4"/>
      <sheetName val="H_Sat_Jembatan6"/>
      <sheetName val="Ana_PasBatu_7_44"/>
      <sheetName val="Grading_Tahap_14"/>
      <sheetName val="ANALISA_SNI'07(ubh_bgsting)4"/>
      <sheetName val="STR_PODIUM4"/>
      <sheetName val="STR_PODIUM_(2)4"/>
      <sheetName val="REKAP_STR4"/>
      <sheetName val="REKAP_ME_CSPL4"/>
      <sheetName val="DIV_16"/>
      <sheetName val="2__MVAC_R14"/>
      <sheetName val="RAB_ME5"/>
      <sheetName val="sheet_25"/>
      <sheetName val="Harga_Satuan_(T_P_)6"/>
      <sheetName val="Analisa_HSP_(T_P_)6"/>
      <sheetName val="An_Struktur5"/>
      <sheetName val="Unit_Rate_(2)5"/>
      <sheetName val="Calcu_026"/>
      <sheetName val="An_H_Sat_Pek_Ut4"/>
      <sheetName val="DEPRE_054"/>
      <sheetName val="River_Protect4"/>
      <sheetName val="7_ASAT4"/>
      <sheetName val="7_DATA4"/>
      <sheetName val="5_RBKI4"/>
      <sheetName val="6_RBKA4"/>
      <sheetName val="Analis_harga4"/>
      <sheetName val="DATA_BASE4"/>
      <sheetName val="A_1_Persiapan_non_std4"/>
      <sheetName val="Input_Data4"/>
      <sheetName val="Sec_I_ML4"/>
      <sheetName val="Ana__PU4"/>
      <sheetName val="Owning_cost_Alat4"/>
      <sheetName val="o_rekap#4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Rekap__ME4"/>
      <sheetName val="R__Upah4"/>
      <sheetName val="R__Bahan4"/>
      <sheetName val="R__Alat4"/>
      <sheetName val="R__Subkont4"/>
      <sheetName val="Analisa_Mob__34"/>
      <sheetName val="Analisa_Mob_14"/>
      <sheetName val="Analisa_Alat4"/>
      <sheetName val="RAB_(A)_(2)4"/>
      <sheetName val="IDLE_ALAT4"/>
      <sheetName val="RAB_AR&amp;STR4"/>
      <sheetName val="1_Cover4"/>
      <sheetName val="Sat__Pek_4"/>
      <sheetName val="QSS_Building4"/>
      <sheetName val="Unit_Cost4"/>
      <sheetName val="Rekap_Vol4"/>
      <sheetName val="M_Pekerjaan4"/>
      <sheetName val="Anals_14"/>
      <sheetName val="MASTER_14"/>
      <sheetName val="Galian_14"/>
      <sheetName val="Peralatan_(2)4"/>
      <sheetName val="Daftar_Sewa4"/>
      <sheetName val="Analisa_(ok_punya)4"/>
      <sheetName val="BT_KALI4"/>
      <sheetName val="REK_ADD4"/>
      <sheetName val="anal_SNI4"/>
      <sheetName val="Balok_L_24"/>
      <sheetName val="Spec_ME4"/>
      <sheetName val="pas_wm4"/>
      <sheetName val="Det_Str_BT4"/>
      <sheetName val="BERAT_TUL_4"/>
      <sheetName val="14_jalan&amp;saluran4"/>
      <sheetName val="BAHAN_(2)4"/>
      <sheetName val="Daft_Sewa_Alat4"/>
      <sheetName val="Upah_Bhn4"/>
      <sheetName val="Bantuan_Entry4"/>
      <sheetName val="dongia__2_4"/>
      <sheetName val="THPDMoi_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B_Penunjang4"/>
      <sheetName val="S_roomToyota4"/>
      <sheetName val="SCHEDULE_4"/>
      <sheetName val="H__Dasar4"/>
      <sheetName val="BAR_SCREEN4"/>
      <sheetName val="Basic_Price3"/>
      <sheetName val="Bill_24"/>
      <sheetName val="Bill_34"/>
      <sheetName val="Bill_44"/>
      <sheetName val="Bill_54"/>
      <sheetName val="Bill_64"/>
      <sheetName val="Bill_74"/>
      <sheetName val="rap_rinci4"/>
      <sheetName val="Analisa_Baku_STR_ARS4"/>
      <sheetName val="Analisa_ME_4"/>
      <sheetName val="hit_BKMM5"/>
      <sheetName val="SH_breakdown4"/>
      <sheetName val="RAB_-14"/>
      <sheetName val="POINT_SCHEDULE4"/>
      <sheetName val="rek_det_1-33"/>
      <sheetName val="Currency_Rate3"/>
      <sheetName val="Vendor_Quot_(Exchanger)2"/>
      <sheetName val="Rekap_Bill4"/>
      <sheetName val="Balance_sheet4"/>
      <sheetName val="AHS_-_Riel4"/>
      <sheetName val="BOQ_Mainroad_IIA2"/>
      <sheetName val="RUMUS_BTL2"/>
      <sheetName val="an__struktur2"/>
      <sheetName val="DIV_23"/>
      <sheetName val="Rekap_M&amp;E_ADD1_R4"/>
      <sheetName val="H_SAT-PRK4"/>
      <sheetName val="FORM_BQ_TL_PRATU_4cct3"/>
      <sheetName val="610_044"/>
      <sheetName val="610_054"/>
      <sheetName val="610_064"/>
      <sheetName val="610_074"/>
      <sheetName val="610_084"/>
      <sheetName val="PIPE&amp;ACCESORRIES_(3)2"/>
      <sheetName val="Sat_Pekerjaan4"/>
      <sheetName val="Man_Power2"/>
      <sheetName val="harga_ANALISA4"/>
      <sheetName val="ANALISA_GEDUNG4"/>
      <sheetName val="ANALISA_ME4"/>
      <sheetName val="Urugan_Pasir4"/>
      <sheetName val="IPAL_1_2"/>
      <sheetName val="PIPA_12"/>
      <sheetName val="Met__Minor3"/>
      <sheetName val="Agg_Halus_&amp;_Kasar3"/>
      <sheetName val="4-Basic_Price4"/>
      <sheetName val="LAL_-_PASAR_PAGI_3"/>
      <sheetName val="rab-str-TAHAP_1-PC3"/>
      <sheetName val="_4"/>
      <sheetName val="NP_(2)3"/>
      <sheetName val="Buku_Besar_12"/>
      <sheetName val="RAB_OK!2"/>
      <sheetName val="Jln_akses2"/>
      <sheetName val="tubuh_jln_Cbg-Tjs2"/>
      <sheetName val="Rab_Sintel2"/>
      <sheetName val="DED_Bjr-Cjl2"/>
      <sheetName val="Lahan_+Tertib2"/>
      <sheetName val="H_Satuan_Dasar3"/>
      <sheetName val="Cover_Daf_23"/>
      <sheetName val="V___REKAP_TOTAL_-_MEP2"/>
      <sheetName val="REKAP_-_SITEPLAN2"/>
      <sheetName val="REKAP_UTILITAS2"/>
      <sheetName val="REKAP_GEDUNG2"/>
      <sheetName val="REKAP_-_POS_JAGA2"/>
      <sheetName val="RELOKASI_-_EXISTING2"/>
      <sheetName val="V___1_MEKANIKAL_-_SITEPLAN2"/>
      <sheetName val="V___2_ELEKTRIKAL_-_SITEPLAN2"/>
      <sheetName val="_V___1_MEKANIKAL_-_UTILITAS2"/>
      <sheetName val="_V___2_ELEKTRIKAL_-_UTILITAS_2"/>
      <sheetName val="V_1__MEKANIKAL_-_GDG2"/>
      <sheetName val="V_2_1__ELEKTRIKAL_GDG_2"/>
      <sheetName val="Analisa_Harga_Inst__Penerangan2"/>
      <sheetName val="HSU_20162"/>
      <sheetName val="Rekap_analis3"/>
      <sheetName val="Bahan+Upah_ALL2"/>
      <sheetName val="___3"/>
      <sheetName val="hRG_Stn_Bhn,Uph,_perl3"/>
      <sheetName val="HRG_BAHAN_&amp;_UPAH_okk3"/>
      <sheetName val="Analis_Kusen_okk3"/>
      <sheetName val="Harga_S_Dasar_UNTUK_IDISI2"/>
      <sheetName val="1__BQ3"/>
      <sheetName val="Analisa_(2)4"/>
      <sheetName val="ANALISA_BAHAN3"/>
      <sheetName val="Data_Alat2"/>
      <sheetName val="Realisasi_Mingguan2"/>
      <sheetName val="Realisasi_Harian2"/>
      <sheetName val="Rencana_Harian2"/>
      <sheetName val="Rencana_Mingguan2"/>
      <sheetName val="Dump_Truck2"/>
      <sheetName val="Tuki_12"/>
      <sheetName val="Tuki_22"/>
      <sheetName val="Tuki_32"/>
      <sheetName val="Tuki_42"/>
      <sheetName val="Tuki_52"/>
      <sheetName val="Tuki_62"/>
      <sheetName val="Tuki_72"/>
      <sheetName val="Tuki_82"/>
      <sheetName val="Besi_Tuka2"/>
      <sheetName val="Rekap_Gab2"/>
      <sheetName val="S-Curve_(2017)2"/>
      <sheetName val="Data_Keu2"/>
      <sheetName val="Sch_Tender2"/>
      <sheetName val="BQ_OE2"/>
      <sheetName val="analisa_STRUKTUR2"/>
      <sheetName val="Income_Statement-May_20042"/>
      <sheetName val="OP__ALAT3"/>
      <sheetName val="OP__PERJAM3"/>
      <sheetName val="B__PERSONIL3"/>
      <sheetName val="KAN__LOKAL3"/>
      <sheetName val="DAF_HRG2"/>
      <sheetName val="Analisa_Precast_A32"/>
      <sheetName val="Rekap_AHSP3"/>
      <sheetName val="G_Grouting3"/>
      <sheetName val="H__INSTRUMEN_BAGONG3"/>
      <sheetName val="F__Jalan_&amp;_Jembatan3"/>
      <sheetName val="A__Persiapan3"/>
      <sheetName val="D3_4_42"/>
      <sheetName val="Report_detil_kondisi2"/>
      <sheetName val="detil_kondisi2"/>
      <sheetName val="_Columns2"/>
      <sheetName val="Harga_Bahan_Fabrikasi3"/>
      <sheetName val="R_A_B_2"/>
      <sheetName val="DOORS_&amp;WINDOWS2"/>
      <sheetName val="BQ-1A_prelim2"/>
      <sheetName val="HPP_X_Q'TY2"/>
      <sheetName val="ANALISA_OKE2"/>
      <sheetName val="Alat_Berat2"/>
      <sheetName val="D-3_(M)2"/>
      <sheetName val="D-7_(M)2"/>
      <sheetName val="Final_Summary2"/>
      <sheetName val="BREAKDOWN_22"/>
      <sheetName val="ANALISA_EL_DAN_ELC2"/>
      <sheetName val="ANALISA_BARU_40_M2"/>
      <sheetName val="TUNJUK_JASA2"/>
      <sheetName val="2__PEMBUKAAN2"/>
      <sheetName val="4_0_RESUM_KEWAJ_HARGA2"/>
      <sheetName val="Prog_Imbalan4"/>
      <sheetName val="Breakdown_ACS_(Actual)2"/>
      <sheetName val="Breakdown_ACS_(Contract)2"/>
      <sheetName val="2_1_1_1_MOBILISASI2"/>
      <sheetName val="2_1_1_PEK__PERSIAPAN2"/>
      <sheetName val="2_2_1_TANAH2"/>
      <sheetName val="4_1_1_BETON2"/>
      <sheetName val="4_2_1_BESI_&amp;_ALUMINIUM2"/>
      <sheetName val="4_4_1_DINDING_PASANGAN2"/>
      <sheetName val="4_4_2_PLESTERAN2"/>
      <sheetName val="4_4_3_PENUTUP_LANTAI_&amp;_DINDING2"/>
      <sheetName val="4_5_1_PLAFOND2"/>
      <sheetName val="4_5_2_ATAP2"/>
      <sheetName val="4_7_1_CAT2"/>
      <sheetName val="5_1_1_SANITASI_GEDUNG2"/>
      <sheetName val="10_1_(1)2"/>
      <sheetName val="10_1_(2)2"/>
      <sheetName val="10_1_(3)2"/>
      <sheetName val="10_1_(4)2"/>
      <sheetName val="10_1_(5)2"/>
      <sheetName val="SEWA_ALT2"/>
      <sheetName val="Std-Prod_KS2"/>
      <sheetName val="meth_hsl_nego2"/>
      <sheetName val="GP_M_Tump2"/>
      <sheetName val="Daf__Upah_&amp;_Bah2"/>
      <sheetName val="Divisi_10_(2)2"/>
      <sheetName val="LPH_12"/>
      <sheetName val="Harga_Satuan_Dasar2"/>
      <sheetName val="HM_MEK_2"/>
      <sheetName val="DAF_ALAT2"/>
      <sheetName val="E_work2"/>
      <sheetName val="R_wall2"/>
      <sheetName val="REKAP_ME2"/>
      <sheetName val="BGT_072"/>
      <sheetName val="Isolasi_Luar_Dalam2"/>
      <sheetName val="Project_Sheet2"/>
      <sheetName val="FINAL_SUM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Bahan_2"/>
      <sheetName val="Pekerjaan_2"/>
      <sheetName val="MEApart_12"/>
      <sheetName val="MEApart_22"/>
      <sheetName val="S_UPAH2"/>
      <sheetName val="S_BAHAN2"/>
      <sheetName val="HIT-BALOK_2"/>
      <sheetName val="uraian_peralatan2"/>
      <sheetName val="Rekap_BQ2"/>
      <sheetName val="JARINGAN_DATA2"/>
      <sheetName val="MASTER_CLOCK2"/>
      <sheetName val="IP_PABX2"/>
      <sheetName val="TATA_SUARA2"/>
      <sheetName val="XLS_Avg_Rev4"/>
      <sheetName val="REG_TOTAL4"/>
      <sheetName val="LDA_LTW4"/>
      <sheetName val="DIV_INC4"/>
      <sheetName val="DCF_34"/>
      <sheetName val="EQ__IRR4"/>
      <sheetName val="Debt_Return_Analy4"/>
      <sheetName val="Particular_Sch2"/>
      <sheetName val="CISI_INJ_FITTING2"/>
      <sheetName val="UNIT_PRICE2"/>
      <sheetName val="H_DASAR2"/>
      <sheetName val="Lt__1_(A)2"/>
      <sheetName val="Analisa_HS2"/>
      <sheetName val="Huruf_(9)2"/>
      <sheetName val="Daftar_Upah,Bhn,&amp;_alat2"/>
      <sheetName val="T-3_2_UP_Material2"/>
      <sheetName val="RAB_VIDEO_WALL_KOE2"/>
      <sheetName val="RAB_PC2"/>
      <sheetName val="ANALISA_KOE2"/>
      <sheetName val="DATA_MENTAH2"/>
      <sheetName val="REKAP_KOE_MDC2"/>
      <sheetName val="AUTO_(2)2"/>
      <sheetName val="REKAP_KOE2"/>
      <sheetName val="RAB_DESIGN_KOE2"/>
      <sheetName val="RAB_persiapan2"/>
      <sheetName val="RAB_BUILD_KOE2"/>
      <sheetName val="KURVA_S2"/>
      <sheetName val="harga_akomodasi2"/>
      <sheetName val="AUTO_(3)2"/>
      <sheetName val="Simulasi_Margin_mdc2"/>
      <sheetName val="REKAP_MDC2"/>
      <sheetName val="RAB_BUILD_MDC2"/>
      <sheetName val="RAB_VIDEO_WALL_MDC2"/>
      <sheetName val="RAB_PC_MDC2"/>
      <sheetName val="RAB_DESIGN_MDC2"/>
      <sheetName val="Detail_Konstruksi2"/>
      <sheetName val="Prakiraan_RAP_Konst2"/>
      <sheetName val="AHS_Konstr_MDC2"/>
      <sheetName val="DHS_Konstr_MDC2"/>
      <sheetName val="ANALISA_MDC2"/>
      <sheetName val="KURVA_S_MDC2"/>
      <sheetName val="BARCHART_MDC_2"/>
      <sheetName val="AHS_MDC_(KANTOR)2"/>
      <sheetName val="DHS_MDC_(KANTOR)2"/>
      <sheetName val="Rekap_3"/>
      <sheetName val="Option_List2"/>
      <sheetName val="Sat_Das2"/>
      <sheetName val="Pay_Items2"/>
      <sheetName val="C_&amp;_G_RHS2"/>
      <sheetName val="13mm_E_P_2"/>
      <sheetName val="20mm(E_P)2"/>
      <sheetName val="20mm(StaircaseP_P)2"/>
      <sheetName val="13mm_P_P2"/>
      <sheetName val="A_Card2"/>
      <sheetName val="D_Kamar2"/>
      <sheetName val="_PE-F-42_MR_9_Manpower2"/>
      <sheetName val="Customize_Your_Purchase_Order2"/>
      <sheetName val="CAB_22"/>
      <sheetName val="BAHAN_&amp;_ALAT1"/>
      <sheetName val="hrg-sat_pek1"/>
      <sheetName val="AN__HS_PEK_BETON1"/>
      <sheetName val="Lamp_2A_Ana_Sat_Mata_Pemb_Ut1"/>
      <sheetName val="HARGA_RATA1"/>
      <sheetName val="DATA 2009"/>
      <sheetName val="TARGET RAKER "/>
      <sheetName val="target raker 1"/>
      <sheetName val="Material&amp;Alat"/>
      <sheetName val="HS-1"/>
      <sheetName val="ANALE2"/>
      <sheetName val="5__Pek__CF_Silo"/>
      <sheetName val="2__Pek__Preheater"/>
      <sheetName val="DKH SOKER"/>
      <sheetName val="SAD"/>
      <sheetName val="sheet"/>
      <sheetName val="SUB &amp; mandor"/>
      <sheetName val="MAPP PPTR"/>
      <sheetName val="DASH"/>
      <sheetName val="RPP01-6"/>
      <sheetName val="REKAP.1"/>
      <sheetName val="alt1"/>
      <sheetName val="DATA 2"/>
      <sheetName val="Utilitas Plant"/>
      <sheetName val="URUTAN PLANT"/>
      <sheetName val="Sales Parameter"/>
      <sheetName val="Monthly"/>
      <sheetName val="REKAP-1"/>
      <sheetName val="shotcrete"/>
      <sheetName val="UG Excav"/>
      <sheetName val="BOQ CONTRACT WK"/>
      <sheetName val="MC-1"/>
      <sheetName val="HS-Ban"/>
      <sheetName val="Penulangan"/>
      <sheetName val="RPP01 3"/>
      <sheetName val="KOR"/>
      <sheetName val="UNTUNG RUGI"/>
      <sheetName val="prd01-5"/>
      <sheetName val="prd01-3"/>
      <sheetName val="AN_ALAT1"/>
      <sheetName val="L3_An_H_Sat_Mob1"/>
      <sheetName val="IkhtisarBiop(12_0)1"/>
      <sheetName val="LabaRugi_Fungsi1"/>
      <sheetName val="LabaRugi_Fungsi2004(21B)1"/>
      <sheetName val="LabaRugi_Lainnya_2005(20)1"/>
      <sheetName val="LabaRugi_Unsur2004(21A)1"/>
      <sheetName val="ANALISA_SNI'07(Bangli)1"/>
      <sheetName val="rab_KRAN_UMUM"/>
      <sheetName val="rab_PMA"/>
      <sheetName val="E_251"/>
      <sheetName val="K_012"/>
      <sheetName val="K_311"/>
      <sheetName val="SPT_TAHUNAN"/>
      <sheetName val="Rinc_Setoran_Astek"/>
      <sheetName val="UPAH_B_KAS__2_"/>
      <sheetName val="HS_Dasar_"/>
      <sheetName val="TOTAL_UPAH"/>
      <sheetName val="PROD_15-1"/>
      <sheetName val="1_B"/>
      <sheetName val="HB_ARSITEKTUR"/>
      <sheetName val="HB_STRUKTUR"/>
      <sheetName val="SAT_PL"/>
      <sheetName val="SAT_EL"/>
      <sheetName val="Deep_Well"/>
      <sheetName val="Pek_Luar"/>
      <sheetName val="UPAH-BHN_(2)"/>
      <sheetName val="tb__besi"/>
      <sheetName val="Harga_ME_"/>
      <sheetName val="Bahan_Upah"/>
      <sheetName val="AHS_Tipe_A_rev_KMS"/>
      <sheetName val="AHS_Tipe_1_Dormitor_rev_KMS"/>
      <sheetName val="RKP_TOTAL_SEMUA"/>
      <sheetName val="SUM_ALL"/>
      <sheetName val="6100"/>
      <sheetName val="WF_"/>
      <sheetName val="ANL_2_1"/>
      <sheetName val="DIV_7"/>
      <sheetName val="DIV_31"/>
      <sheetName val="Daftar_Harga_Bahan"/>
      <sheetName val="REKAP_RAB"/>
      <sheetName val="REK__GABUNG"/>
      <sheetName val="HARGA_RAP"/>
      <sheetName val="ANALISA_SNI'08"/>
      <sheetName val="内訳"/>
      <sheetName val="7a. Compar.Asphalt (Machine)"/>
      <sheetName val="Analisis_Berat_Volume"/>
      <sheetName val="SDI LASIANA"/>
      <sheetName val="2"/>
      <sheetName val="DAF.HARGA OK"/>
      <sheetName val="Gudang"/>
      <sheetName val="SD (1)"/>
      <sheetName val="material "/>
      <sheetName val="bom-rev-10"/>
      <sheetName val="Finishing Warehouse"/>
      <sheetName val="KP1590_E"/>
      <sheetName val="토목주소"/>
      <sheetName val="프랜트면허"/>
      <sheetName val="STR(CANCEL)"/>
      <sheetName val="RASK ALL"/>
      <sheetName val="REMUNERASISTANDAR"/>
      <sheetName val="DatabaseBarang"/>
      <sheetName val="AHSSNI"/>
      <sheetName val="Assumptions"/>
      <sheetName val="Aggr"/>
      <sheetName val="Basic rate"/>
      <sheetName val="DAFTAR ANALISA"/>
      <sheetName val="ANL 2002 "/>
      <sheetName val="galiansal"/>
      <sheetName val=" anal hrg sat"/>
      <sheetName val="An Biaya.Kons (SNI)"/>
      <sheetName val="Daf-Hrg-Bhn&amp;uph"/>
      <sheetName val="An Biaya.Kons"/>
      <sheetName val="ASPAL (14)"/>
      <sheetName val="RLB"/>
      <sheetName val="E.221"/>
      <sheetName val="HSBU-2004"/>
      <sheetName val="Galian batu"/>
      <sheetName val="DAFTAR ALAT"/>
      <sheetName val="ANALISA1"/>
      <sheetName val="K'9"/>
      <sheetName val="Uph+bahan"/>
      <sheetName val="JBTNAS_Des2013"/>
      <sheetName val="Overhead"/>
      <sheetName val="Lamp 2,3a,3b ANAL"/>
      <sheetName val="sat jadi"/>
      <sheetName val="JBTNAS_Des2012"/>
      <sheetName val="D. An-BETON"/>
      <sheetName val="B. An Pek-TANAH"/>
      <sheetName val="Analisa.Hourly (print)"/>
      <sheetName val="BAHAN&amp;UPAH"/>
      <sheetName val="A H S P"/>
      <sheetName val="mos"/>
      <sheetName val="RB"/>
      <sheetName val="Harga Mat "/>
      <sheetName val="PRY01-1(2)"/>
      <sheetName val="H DSR"/>
      <sheetName val="BBL"/>
      <sheetName val="VA_code"/>
      <sheetName val="B.V.14"/>
      <sheetName val="rab lt 2 bo"/>
      <sheetName val="B&amp;U"/>
      <sheetName val="Koefisien"/>
      <sheetName val="ME UMY"/>
      <sheetName val="Rekap DBAK"/>
      <sheetName val="RAB+RKP"/>
      <sheetName val="Agg.Klas B (Aspalt)"/>
      <sheetName val="Agg.Klas B (bahu)"/>
      <sheetName val="Agg.Klas C"/>
      <sheetName val="Perk.AspaltACBCA&amp;ACWC"/>
      <sheetName val="Rigid Pavement"/>
      <sheetName val="Timb.Pilihan (Aspalt)"/>
      <sheetName val="Cash Flow"/>
      <sheetName val="Bahan-Upah"/>
      <sheetName val="CCO.1"/>
      <sheetName val="analis EI"/>
      <sheetName val="RAB_KONTRAK"/>
      <sheetName val="TKDN"/>
      <sheetName val="Har-sat finish"/>
      <sheetName val="IGD ARCH"/>
      <sheetName val="CAR STR"/>
      <sheetName val="Landscape IGD"/>
      <sheetName val="Tandon AIr"/>
      <sheetName val="Hardasar-PSJJ"/>
      <sheetName val="RAPlenk"/>
      <sheetName val="Anl Print"/>
      <sheetName val="HSBU ANA"/>
      <sheetName val="URO-URO"/>
      <sheetName val="GESER BALOK"/>
      <sheetName val="RINCIAN HAR06"/>
      <sheetName val="Realkont"/>
      <sheetName val="SAT UPAH RAPI"/>
      <sheetName val="Don't delete"/>
      <sheetName val="RBP-3.1PP"/>
      <sheetName val="RBP-3.1.2"/>
      <sheetName val="BQ Banding "/>
      <sheetName val="TRNS-C1"/>
      <sheetName val="SCHE"/>
      <sheetName val="SK62"/>
      <sheetName val="Budg.Cost"/>
      <sheetName val="STEEL STRUCTURE"/>
      <sheetName val="SPARE TELECOM"/>
      <sheetName val="Partic"/>
      <sheetName val="Payroll 03"/>
      <sheetName val="RKK-01"/>
      <sheetName val="DHSBU"/>
      <sheetName val="Tran0104"/>
      <sheetName val="Master Data"/>
      <sheetName val="Sales"/>
      <sheetName val="SATUAN_JADI"/>
      <sheetName val="anal rab"/>
      <sheetName val="sph"/>
      <sheetName val="2.4.1"/>
      <sheetName val="koef-beton"/>
      <sheetName val="GASATAGG.XLS"/>
      <sheetName val="HSUMUM.XLS"/>
      <sheetName val="HSDRAIN.XLS"/>
      <sheetName val="HSBASE"/>
      <sheetName val="HSASPAL"/>
      <sheetName val="HSSTRUK"/>
      <sheetName val="HSMISC.XLS"/>
      <sheetName val="ANA-C"/>
      <sheetName val="bahan(M)"/>
      <sheetName val="MPEL"/>
      <sheetName val="Data Umum Penawaran"/>
      <sheetName val="RAB Komposit"/>
      <sheetName val="Compare"/>
      <sheetName val="Biodata LTM Group"/>
      <sheetName val="Quarry"/>
      <sheetName val="HARGASEWAALAT"/>
      <sheetName val="BIAYA BAHAN"/>
      <sheetName val="ANALISA METODE"/>
      <sheetName val="D _12"/>
      <sheetName val="KaNToR_PusaT"/>
      <sheetName val="Dat"/>
      <sheetName val="ShPek"/>
      <sheetName val="Jarak"/>
      <sheetName val="Uraian"/>
      <sheetName val="an.mek"/>
      <sheetName val="an.lstrk"/>
      <sheetName val="Satuan Upah Bahan"/>
      <sheetName val="TIE BEAM"/>
      <sheetName val="Bahan &amp; Upah (2017)"/>
      <sheetName val="HSUB"/>
      <sheetName val="UPAH BAHAN ALAT"/>
      <sheetName val="SKEDUL AV-05"/>
      <sheetName val="ANALIS ALAT"/>
      <sheetName val="RAB KapukII"/>
      <sheetName val="산근"/>
      <sheetName val="srtberkas"/>
      <sheetName val="KOR-10"/>
      <sheetName val="KOR-8"/>
      <sheetName val="KOR-9"/>
      <sheetName val="HARGA_SATUAN_UPAH_PEKERJA"/>
      <sheetName val="Daftar_Harga_Material"/>
      <sheetName val="Hrg-Das"/>
      <sheetName val="RANGE BAHAN"/>
      <sheetName val="Bid Database"/>
      <sheetName val="Mat-list"/>
      <sheetName val="BASIC DATA"/>
      <sheetName val="Du toan"/>
      <sheetName val="Final Certificate"/>
      <sheetName val="Config"/>
      <sheetName val="se006t"/>
      <sheetName val="M"/>
      <sheetName val="Kamus"/>
      <sheetName val="Bill 5 - Carpark"/>
      <sheetName val="DATA_PROYEK1"/>
      <sheetName val="Strand_PDMR11"/>
      <sheetName val="Post_tension_PDMR11"/>
      <sheetName val="Rokan_11"/>
      <sheetName val="Jml_HRG-ALT-041"/>
      <sheetName val="CCO_ALT-041"/>
      <sheetName val="ANAL_2_11"/>
      <sheetName val="LAMP_2_21"/>
      <sheetName val="7_공정표1"/>
      <sheetName val="PRD_01-7_alat1"/>
      <sheetName val="RAW_MATERIALS_1"/>
      <sheetName val="h90-160_(penebalan)1"/>
      <sheetName val="IN_DATA"/>
      <sheetName val="S-2_PLERET"/>
      <sheetName val="kebut_bhn"/>
      <sheetName val="Lamp_5"/>
      <sheetName val="UPAH_USULAN"/>
      <sheetName val="ANALISA_USULAN"/>
      <sheetName val="BQ_anal"/>
      <sheetName val="Daftar_Material_dan_alat"/>
      <sheetName val="TRF_150"/>
      <sheetName val="Stay_Cable_PDMR2"/>
      <sheetName val="DAFTAR_HARGA_SATUAN_MATERIAL"/>
      <sheetName val="H_Material,_Upah_&amp;_Alat"/>
      <sheetName val="Analisa_H_Sat_Pek_"/>
      <sheetName val="Prod_02"/>
      <sheetName val="Prod_01-1"/>
      <sheetName val="Prod_01-2"/>
      <sheetName val="Found_150_kv_w_pile"/>
      <sheetName val="Found_500_w_pile"/>
      <sheetName val="Stock_Material"/>
      <sheetName val="Prod_03-1"/>
      <sheetName val="_hrg_bhn"/>
      <sheetName val="Bill_2_1_Basement_41_"/>
      <sheetName val="Lamp-4_Sat-Das"/>
      <sheetName val="STOK_MAT"/>
      <sheetName val="UnitRateA_1_II"/>
      <sheetName val="610_04a"/>
      <sheetName val="610_03a_15-7"/>
      <sheetName val="HD_BAHAN"/>
      <sheetName val="HD_ALAT"/>
      <sheetName val="HD_UPAH"/>
      <sheetName val="Ven_Fan"/>
      <sheetName val="Ana_Duct"/>
      <sheetName val="ANAL_BOW"/>
      <sheetName val="Master_1_07"/>
      <sheetName val="Perm__Test5"/>
      <sheetName val="SUMBER_DAYA5"/>
      <sheetName val="01A-_RAB5"/>
      <sheetName val="Up_&amp;_bhn6"/>
      <sheetName val="DATA_PROYEK2"/>
      <sheetName val="Strand_PDMR12"/>
      <sheetName val="Post_tension_PDMR12"/>
      <sheetName val="Rokan_12"/>
      <sheetName val="Jml_HRG-ALT-042"/>
      <sheetName val="CCO_ALT-042"/>
      <sheetName val="Rekap_Prelim5"/>
      <sheetName val="Bill_of_Qty_MEP6"/>
      <sheetName val="rab_-_persiapan_&amp;_lantai-15"/>
      <sheetName val="ANAL_2_12"/>
      <sheetName val="LAMP_2_22"/>
      <sheetName val="7_공정표2"/>
      <sheetName val="PRD_01-7_alat2"/>
      <sheetName val="Lamp_2A_Ana_Sat_Mata_Pemb_Ut2"/>
      <sheetName val="Analisa_RAP5"/>
      <sheetName val="Data_Teknik3"/>
      <sheetName val="Rekap_RAP5"/>
      <sheetName val="Penyebaran_M5"/>
      <sheetName val="RAW_MATERIALS_2"/>
      <sheetName val="h90-160_(penebalan)2"/>
      <sheetName val="IN_DATA1"/>
      <sheetName val="5__Pek__CF_Silo1"/>
      <sheetName val="2__Pek__Preheater1"/>
      <sheetName val="BETON_BERTULANG_1"/>
      <sheetName val="Anal_alat1"/>
      <sheetName val="AC_-_BC1"/>
      <sheetName val="AC_-_WC1"/>
      <sheetName val="Peny_Bdn_Jln1"/>
      <sheetName val="Base_B_Bahu1"/>
      <sheetName val="Gali_Biasa1"/>
      <sheetName val="Rutin_Jembatan1"/>
      <sheetName val="Rutin_Saluran1"/>
      <sheetName val="Analisa_-Baku1"/>
      <sheetName val="Anal__Pancang1"/>
      <sheetName val="00___Earthwork_EF_RL1"/>
      <sheetName val="boq_TOGAFU1"/>
      <sheetName val="Material_Properties1"/>
      <sheetName val="Conn__Lib1"/>
      <sheetName val="Metod_TWR1"/>
      <sheetName val="2_0_Procurement1"/>
      <sheetName val="TIKET_ATB1"/>
      <sheetName val="Model_Setup1"/>
      <sheetName val="Inst_Cap_1"/>
      <sheetName val="B_V_21"/>
      <sheetName val="B_V_11"/>
      <sheetName val="Bea_Op_Alat1"/>
      <sheetName val="Hit_bi_transport1"/>
      <sheetName val="Form_11"/>
      <sheetName val="Daftar_Harga_Dasar1"/>
      <sheetName val="cal_borepile1"/>
      <sheetName val="rab_KRAN_UMUM1"/>
      <sheetName val="rab_PMA1"/>
      <sheetName val="Anl_+5"/>
      <sheetName val="Upah,Bahan,_Alat1"/>
      <sheetName val="Cost_Control_Utk_Perub_RAP1"/>
      <sheetName val="Sel_Dev1"/>
      <sheetName val="RAP_Change1"/>
      <sheetName val="RAP_Sisa1"/>
      <sheetName val="Analis_har1"/>
      <sheetName val="UPAH_B_KAS__2_1"/>
      <sheetName val="HS_Dasar_1"/>
      <sheetName val="TOTAL_UPAH1"/>
      <sheetName val="PROD_15-11"/>
      <sheetName val="1_B1"/>
      <sheetName val="SPT_TAHUNAN1"/>
      <sheetName val="Rinc_Setoran_Astek1"/>
      <sheetName val="S-2_PLERET1"/>
      <sheetName val="Hrg_Pipa1"/>
      <sheetName val="WP_Tanah_20131"/>
      <sheetName val="Daftar_No_MAPPI1"/>
      <sheetName val="TONG_HOP_VL-NC3"/>
      <sheetName val="TH_VL,_NC,_DDHT_Thanhphuoc1"/>
      <sheetName val="TONG_HOP_VL-NC_TT1"/>
      <sheetName val="KPVC-BD_1"/>
      <sheetName val="RAB_11"/>
      <sheetName val="RAB_21"/>
      <sheetName val="RAB_31"/>
      <sheetName val="Rekap_Biaya5"/>
      <sheetName val="kebut_bhn1"/>
      <sheetName val="Lamp_51"/>
      <sheetName val="UPAH_USULAN1"/>
      <sheetName val="ANALISA_USULAN1"/>
      <sheetName val="BQ_anal1"/>
      <sheetName val="Rehab_NAD1"/>
      <sheetName val="HSD_Upah1"/>
      <sheetName val="Master_1_0_(2)7"/>
      <sheetName val="Master_Sch_1_0-sro2_Adari_disk7"/>
      <sheetName val="REF_ONLY6"/>
      <sheetName val="ANALISA_15"/>
      <sheetName val="BIAYA_075"/>
      <sheetName val="DET_085"/>
      <sheetName val="Analis_Kusen_1_ESKALASI5"/>
      <sheetName val="NP_(4)5"/>
      <sheetName val="DRUP_(ASLI)5"/>
      <sheetName val="RKP_PLUMBING5"/>
      <sheetName val="01A__RAB6"/>
      <sheetName val="NS_GD_UGD5"/>
      <sheetName val="STD_GD_UGD5"/>
      <sheetName val="SELISIH_HARGA5"/>
      <sheetName val="GD_B5"/>
      <sheetName val="GD_C5"/>
      <sheetName val="GD_D5"/>
      <sheetName val="GD_E5"/>
      <sheetName val="GD_F5"/>
      <sheetName val="GD_G5"/>
      <sheetName val="GD_N5"/>
      <sheetName val="GD_A5"/>
      <sheetName val="CRUDE_RE-bar5"/>
      <sheetName val="Man_Power___Comp5"/>
      <sheetName val="MARK_UP5"/>
      <sheetName val="REKAP_(2)5"/>
      <sheetName val="ES_STG5"/>
      <sheetName val="Lead_Schedule5"/>
      <sheetName val="INPUT_25"/>
      <sheetName val="A_LIS5"/>
      <sheetName val="A_REKAP5"/>
      <sheetName val="eval__Juli5"/>
      <sheetName val="rincian_per_proyek5"/>
      <sheetName val="Analisa_Tekhnis5"/>
      <sheetName val="BD_Div-2_sd_7_65"/>
      <sheetName val="Input_monthly_capex5"/>
      <sheetName val="DES_155"/>
      <sheetName val="Master_Sch_1_0-sro25"/>
      <sheetName val="bill_qty3"/>
      <sheetName val="F1c_DATA_ADM63"/>
      <sheetName val="Master_Edit3"/>
      <sheetName val="Appendix_2(SatDas)3"/>
      <sheetName val="DIVISI_34"/>
      <sheetName val="2_MASTER_APP4"/>
      <sheetName val="AnalisaSIPIL_RIIL3"/>
      <sheetName val="bahan_dan_upah3"/>
      <sheetName val="Bab_6_-3(5)3"/>
      <sheetName val="2_3(2)_Gor3"/>
      <sheetName val="8_4_2_Rambu3"/>
      <sheetName val="pro_ra_op4"/>
      <sheetName val="Anl_2s_d4e3"/>
      <sheetName val="Sat_Bah___Up2"/>
      <sheetName val="BoQ_C42"/>
      <sheetName val="ALAT2_(TDK_DIPAKAI)2"/>
      <sheetName val="Hit_Vol_Sk3"/>
      <sheetName val="Kuantitas_&amp;_Harga3"/>
      <sheetName val="Hrg_Dsr2"/>
      <sheetName val="3A7_1_Jln_Insitu2"/>
      <sheetName val="HSA_&amp;_PAB3"/>
      <sheetName val="Harga_Upah_3"/>
      <sheetName val="Div_7_22"/>
      <sheetName val="Rincian_hutang-Lap2"/>
      <sheetName val="Kajian_Kendala2"/>
      <sheetName val="bukan_PNS2"/>
      <sheetName val="Analisa_Upah___Bahan_Plum2"/>
      <sheetName val="Analisa_SNI_STANDART_2"/>
      <sheetName val="Formulir_7_62"/>
      <sheetName val="RAP_(2)3"/>
      <sheetName val="S_perny_&amp;_CV_lama2"/>
      <sheetName val="rab_me_(by_owner)_2"/>
      <sheetName val="BQ_(by_owner)2"/>
      <sheetName val="rab_me_(fisik)2"/>
      <sheetName val="m_schedule3"/>
      <sheetName val="Analis_Upah3"/>
      <sheetName val="RAB_JALUR_Lend_tinggi3"/>
      <sheetName val="2_E3"/>
      <sheetName val="2_F3"/>
      <sheetName val="Gaji_Pokok3"/>
      <sheetName val="T__Proyek-Jabatan3"/>
      <sheetName val="T__Lokasi3"/>
      <sheetName val="T__Rumah3"/>
      <sheetName val="T__Transport3"/>
      <sheetName val="BoQ_Total_lama3"/>
      <sheetName val="Typ_ITS2"/>
      <sheetName val="Har_Sat2"/>
      <sheetName val="Harga_2"/>
      <sheetName val="3-DIV7_B2"/>
      <sheetName val="DKH_SN1-A2"/>
      <sheetName val="S_curve_PRCPT2"/>
      <sheetName val="HARGA_SAT2"/>
      <sheetName val="_Analisa_Harga2"/>
      <sheetName val="HS_Bhn&amp;Upah2"/>
      <sheetName val="Bang_B2"/>
      <sheetName val="OLI_HEQ2"/>
      <sheetName val="Rekap_RAP_real_(2)2"/>
      <sheetName val="HRG_DSR_APP2"/>
      <sheetName val="URAIAN_1"/>
      <sheetName val="GRADE_SKALA1"/>
      <sheetName val="H_Upah2"/>
      <sheetName val="Isolasi_Luar1"/>
      <sheetName val="AHS_Marka1"/>
      <sheetName val="AHS_Aspal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data_20141"/>
      <sheetName val="Daf_Dasar_Upah&amp;Bahan1"/>
      <sheetName val="8_1_1_Struktur_Kantor_Taman1"/>
      <sheetName val="SNI_FIX1"/>
      <sheetName val="OFFICE_2_LT1"/>
      <sheetName val="Rekap_2002_mod1"/>
      <sheetName val="BARU-4_1"/>
      <sheetName val="ANAL_KOEF1"/>
      <sheetName val="DIV_5_ok1"/>
      <sheetName val="CERUCUK_OKE1"/>
      <sheetName val="On_Time1"/>
      <sheetName val="DIV_81"/>
      <sheetName val="DIV_IV1"/>
      <sheetName val="DIV_VI1"/>
      <sheetName val="DIV_VIII1"/>
      <sheetName val="LP_2_-_KUNINGAN_-_DUKUH_ATAS1"/>
      <sheetName val="Hutang_Lap1"/>
      <sheetName val="Harga_S_Dasar1"/>
      <sheetName val="Summary_pilecap1"/>
      <sheetName val="FIRE_FIGHTING1"/>
      <sheetName val="Analisa___2_1"/>
      <sheetName val="List_of_Eqp1"/>
      <sheetName val="tb__besi1"/>
      <sheetName val="H_Material,_Upah_&amp;_Alat1"/>
      <sheetName val="Analisa_H_Sat_Pek_1"/>
      <sheetName val="HB_ARSITEKTUR1"/>
      <sheetName val="HB_STRUKTUR1"/>
      <sheetName val="Stay_Cable_PDMR21"/>
      <sheetName val="Daftar_Material_dan_alat1"/>
      <sheetName val="BQ_ARS1"/>
      <sheetName val="Analisa_Tend1"/>
      <sheetName val="BQ_&amp;_Harga1"/>
      <sheetName val="97_사업추정(WEKI)1"/>
      <sheetName val="HITUNGAN_SCRAP1"/>
      <sheetName val="Prod_021"/>
      <sheetName val="Prod_01-11"/>
      <sheetName val="Prod_01-21"/>
      <sheetName val="Found_150_kv_w_pile1"/>
      <sheetName val="Found_500_w_pile1"/>
      <sheetName val="Stock_Material1"/>
      <sheetName val="Prod_03-11"/>
      <sheetName val="_hrg_bhn1"/>
      <sheetName val="TRF_1501"/>
      <sheetName val="DAFTAR_HARGA_SATUAN_MATERIAL1"/>
      <sheetName val="LAP___(4)1"/>
      <sheetName val="LAP___(11)1"/>
      <sheetName val="upah_bahan_alat1"/>
      <sheetName val="analisa_K1"/>
      <sheetName val="Meth_1"/>
      <sheetName val="Harsat_Alat1"/>
      <sheetName val="BOQ_EXTERN1"/>
      <sheetName val="BOQ_INTERN1"/>
      <sheetName val="BHN_DSR1"/>
      <sheetName val="curve_s1"/>
      <sheetName val="Anal_Alat_Type_II_A1"/>
      <sheetName val="Bill_2_1_Basement_41_1"/>
      <sheetName val="iTEM_hARSAT1"/>
      <sheetName val="D___W_sizes1"/>
      <sheetName val="H_BAHAN1"/>
      <sheetName val="B_LAIN21"/>
      <sheetName val="ANALISA_JAN_081"/>
      <sheetName val="CF_Alat1"/>
      <sheetName val="analis_standar(20m)1"/>
      <sheetName val="ANAL_BETON1"/>
      <sheetName val="Eq__Mobilization1"/>
      <sheetName val="page_11"/>
      <sheetName val="DIVISI_I_501"/>
      <sheetName val="STOK_MAT1"/>
      <sheetName val="UnitRateA_1_II1"/>
      <sheetName val="610_04a1"/>
      <sheetName val="610_03a_15-71"/>
      <sheetName val="HD_BAHAN1"/>
      <sheetName val="HD_ALAT1"/>
      <sheetName val="HD_UPAH1"/>
      <sheetName val="Stressing_bed1"/>
      <sheetName val="Cover_(x)1"/>
      <sheetName val="Cor_Apt1"/>
      <sheetName val="Ven_Fan1"/>
      <sheetName val="Ana_Duct1"/>
      <sheetName val="ANAL_BOW1"/>
      <sheetName val="Lamp-4_Sat-Das1"/>
      <sheetName val="LMP_BA1"/>
      <sheetName val="DET_11"/>
      <sheetName val="DET_21"/>
      <sheetName val="Analisa_Hourly"/>
      <sheetName val="Contoh_Analisa"/>
      <sheetName val="Kom_Lumpsum"/>
      <sheetName val="P_Proyek"/>
      <sheetName val="IPA_Unit_Price"/>
      <sheetName val="Kom_Unit_Price"/>
      <sheetName val="IPA_Lumpsum"/>
      <sheetName val="Rumah_Kls__1"/>
      <sheetName val="Bar_&amp;_Coffeshop"/>
      <sheetName val="Club_House_Ka"/>
      <sheetName val="Club_House_Ki"/>
      <sheetName val="Club_House_Klm_Spa"/>
      <sheetName val="Club_House_B__Tank"/>
      <sheetName val="Club_House_Tgh"/>
      <sheetName val="Griya_VVIP"/>
      <sheetName val="Pool_Indor"/>
      <sheetName val="Club_House_Klm_Anak"/>
      <sheetName val="Club_House_Klm_Dewasa"/>
      <sheetName val="Rumah_Kls__2"/>
      <sheetName val="Rumah_Kls_3"/>
      <sheetName val="Konstruksi_Lahan_&amp;_Infrastrk"/>
      <sheetName val="Pool_Outdoor"/>
      <sheetName val="Club_House_Pek__Luar"/>
      <sheetName val="Club_House_Pendopo"/>
      <sheetName val="Club_House_R__Pompa"/>
      <sheetName val="Pos_Jaga"/>
      <sheetName val="TK_&amp;_TPQ"/>
      <sheetName val="Club_House_Utilitas"/>
      <sheetName val="EVALUASI_64"/>
      <sheetName val="BESI_BETON"/>
      <sheetName val="MAP_18_12_17"/>
      <sheetName val="Account_Code"/>
      <sheetName val="SUB_&amp;_mandor"/>
      <sheetName val="MAPP_PPTR"/>
      <sheetName val="DATA_2"/>
      <sheetName val="Utilitas_Plant"/>
      <sheetName val="URUTAN_PLANT"/>
      <sheetName val="ANALISA_BIAYA"/>
      <sheetName val="DAFTAR_ISI"/>
      <sheetName val="REKTOR"/>
      <sheetName val="DEKAN"/>
      <sheetName val="div7-1"/>
      <sheetName val="Summary IP"/>
      <sheetName val="JM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Div 7 - Struktur"/>
      <sheetName val="Biaya-Lat"/>
      <sheetName val="EVALUASI"/>
      <sheetName val="MI(data base)"/>
      <sheetName val="RANKING PELAPORAN"/>
      <sheetName val="DATA-MASUKAN"/>
      <sheetName val="DATA 2010"/>
      <sheetName val="Target Raker TW III"/>
      <sheetName val="KUB-01(10)"/>
      <sheetName val="Citarum"/>
      <sheetName val="Strategic Map"/>
      <sheetName val="AHS - CPO"/>
      <sheetName val="Acara Rapat"/>
      <sheetName val="Daf-Harga"/>
      <sheetName val="KB"/>
      <sheetName val="As Is"/>
      <sheetName val="Har.Sat."/>
      <sheetName val="Cash DP Lapangan"/>
      <sheetName val="DAFTAR BAHAN"/>
      <sheetName val="Daf.Harga"/>
      <sheetName val="m9. Analisa Data"/>
      <sheetName val="tifico"/>
      <sheetName val="Data_Umum"/>
      <sheetName val="inword"/>
      <sheetName val="IPL_SCHEDULE"/>
      <sheetName val="1"/>
      <sheetName val="Ls"/>
      <sheetName val="Anlat"/>
      <sheetName val=" HARGA UPAH, BAHAN,ALAT"/>
      <sheetName val="K210"/>
      <sheetName val="K.225"/>
      <sheetName val="k617"/>
      <sheetName val="k618"/>
      <sheetName val="k710"/>
      <sheetName val="k715"/>
      <sheetName val="k225a"/>
      <sheetName val="HSP 2010"/>
      <sheetName val="5ALAT"/>
      <sheetName val="3-4HSD"/>
      <sheetName val="Hrg Bahan"/>
      <sheetName val="biaya proyek  DERMAGA"/>
      <sheetName val="biaya proyek  JALAN"/>
      <sheetName val="biaya proyek LAINNYA"/>
      <sheetName val="II.2 Biaya UK Konst"/>
      <sheetName val="Surat"/>
      <sheetName val="UpahBahan"/>
      <sheetName val="AnHS"/>
      <sheetName val="Catatan"/>
      <sheetName val="10a"/>
      <sheetName val="기계내역서"/>
      <sheetName val="Atur Laporan"/>
      <sheetName val="N.B Forecast"/>
      <sheetName val="Rasio"/>
      <sheetName val="__Users_debby_Documents_TA.2021"/>
      <sheetName val="45_estimating_Sipil_Irigasi_Sum"/>
      <sheetName val="_Recovered_SheetName_43_"/>
      <sheetName val="_Recovered_SheetName_44_"/>
      <sheetName val="_Recovered_SheetName_45_"/>
      <sheetName val="_Recovered_SheetName_46_"/>
      <sheetName val="_Recovered_SheetName_47_"/>
      <sheetName val="_Recovered_SheetName_48_"/>
      <sheetName val="_Recovered_SheetName_49_"/>
      <sheetName val="_Recovered_SheetName_50_"/>
      <sheetName val="_Recovered_SheetName_51_"/>
      <sheetName val="_Recovered_SheetName_52_"/>
      <sheetName val="_Recovered_SheetName_53_"/>
      <sheetName val="_Recovered_SheetName_54_"/>
      <sheetName val="_Recovered_SheetName_55_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_Recovered_SheetName_391_"/>
      <sheetName val="_Recovered_SheetName_392_"/>
      <sheetName val="_Recovered_SheetName_393_"/>
      <sheetName val="AN-CH2"/>
      <sheetName val="HALAMAN 1-60"/>
      <sheetName val="analis-TNH"/>
      <sheetName val="rab 4"/>
      <sheetName val="UBA RAB"/>
      <sheetName val="6. BETON. K"/>
      <sheetName val="SatDas"/>
      <sheetName val="Connections"/>
      <sheetName val="Vender"/>
      <sheetName val="HARGA SAT KAMAL"/>
      <sheetName val="JUNI"/>
      <sheetName val="k341k612"/>
      <sheetName val="Pick List"/>
      <sheetName val="Daftar Harga Satuan"/>
      <sheetName val="U&amp;BhN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divI"/>
      <sheetName val="divII"/>
      <sheetName val="AnalisaDemon&amp;Asbuilt"/>
      <sheetName val="A-ALAT"/>
      <sheetName val="RAB (OK)"/>
      <sheetName val="Rek.Analisa"/>
      <sheetName val="bhn "/>
      <sheetName val="Bahan-CK"/>
      <sheetName val="PT."/>
      <sheetName val="SAA"/>
      <sheetName val="Upah,Bahan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heet6"/>
      <sheetName val="1.Neo_pbersih-lap"/>
      <sheetName val="Upah Modifikasi"/>
      <sheetName val="Analisa Hrg Sat "/>
      <sheetName val="HASAT DASAR"/>
      <sheetName val="BAH"/>
      <sheetName val="Real Siap badan"/>
      <sheetName val="5.Onsite"/>
      <sheetName val="UPAH kios"/>
      <sheetName val="Meth"/>
      <sheetName val="AN-E"/>
      <sheetName val="HRG SATUAN"/>
      <sheetName val="LEGEND"/>
      <sheetName val="PROD-03"/>
      <sheetName val="MT"/>
      <sheetName val="2_2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石炭性状"/>
      <sheetName val="Harga Satuan MEP"/>
      <sheetName val="Peralatan (Utama)"/>
      <sheetName val="D6-1b"/>
      <sheetName val="ms"/>
      <sheetName val="metod"/>
      <sheetName val="Bulanan"/>
      <sheetName val="REKAP1"/>
      <sheetName val="RAB REVISI"/>
      <sheetName val="HYDRANT"/>
      <sheetName val="quot."/>
      <sheetName val="ERECTION"/>
      <sheetName val="analisa print"/>
      <sheetName val="Koordinat"/>
      <sheetName val="MOBIL barantang"/>
      <sheetName val="FCT BHN"/>
      <sheetName val="Harga_Dasar4"/>
      <sheetName val="Hrg_Bhn6"/>
      <sheetName val="Daftar_Harga7"/>
      <sheetName val="H_Satuan10"/>
      <sheetName val="Jam_Alat9"/>
      <sheetName val="Vol_Lining9"/>
      <sheetName val="Vol_K_2259"/>
      <sheetName val="B_T8"/>
      <sheetName val="Bill_5_Summary8"/>
      <sheetName val="Hrg_Bhn7"/>
      <sheetName val="RAB_Arsitek8"/>
      <sheetName val="FORM_X_COST8"/>
      <sheetName val="D_BOARD_LAMA8"/>
      <sheetName val="Analisa_&amp;_Upah8"/>
      <sheetName val="BQ_ME8"/>
      <sheetName val="struktur_tdk_dipakai8"/>
      <sheetName val="Upah_&amp;_Bahan8"/>
      <sheetName val="Bill_4_Summary8"/>
      <sheetName val="Bill_2_Summary8"/>
      <sheetName val="HARGA_MATERIAL8"/>
      <sheetName val="D_1_78"/>
      <sheetName val="D_2_38"/>
      <sheetName val="3_Mob7"/>
      <sheetName val="Daf_Harga8"/>
      <sheetName val="An__Harga8"/>
      <sheetName val="Cash_Flow_bulanan8"/>
      <sheetName val="Cover_Daf-28"/>
      <sheetName val="HARGA_ALAT8"/>
      <sheetName val="HARSAT_BAHAN8"/>
      <sheetName val="Bill_3_Summary8"/>
      <sheetName val="Analisa_Harga8"/>
      <sheetName val="D_1_58"/>
      <sheetName val="D_2_28"/>
      <sheetName val="Analisa_Upah_&amp;_Bahan_Plum8"/>
      <sheetName val="Unit_Rate8"/>
      <sheetName val="F_3-88"/>
      <sheetName val="Harsat_Upah8"/>
      <sheetName val="Harsat_Pekerjaan8"/>
      <sheetName val="Agregat_Halus_&amp;_Kasar8"/>
      <sheetName val="Analisa___Upah8"/>
      <sheetName val="GD_148"/>
      <sheetName val="Bill_2_4_16"/>
      <sheetName val="harga_bahan8"/>
      <sheetName val="harga_upah8"/>
      <sheetName val="ANALISA_PEK_UMUM7"/>
      <sheetName val="data_Masjid_Ksrn8"/>
      <sheetName val="RAB_Interior8"/>
      <sheetName val="Daft_Kuantitas7"/>
      <sheetName val="ANALISA_ALAT_BERAT7"/>
      <sheetName val="Sat_Bahan8"/>
      <sheetName val="Sat_Alat8"/>
      <sheetName val="Sat_Upah8"/>
      <sheetName val="HB_7"/>
      <sheetName val="Data_Ktr_Bupati_Tapsel7"/>
      <sheetName val="Anl_Sipil7"/>
      <sheetName val="Als_Struk8"/>
      <sheetName val="Analisa_SNI8"/>
      <sheetName val="BQ_7"/>
      <sheetName val="Bill_2_4_17"/>
      <sheetName val="Daftar_Harga8"/>
      <sheetName val="Daftar_Upah8"/>
      <sheetName val="ANALISA_GRS_TENGAH8"/>
      <sheetName val="PRD_01-78"/>
      <sheetName val="PRD_01-88"/>
      <sheetName val="PRD_01-118"/>
      <sheetName val="PRD_01-108"/>
      <sheetName val="_Harsat_Baru8"/>
      <sheetName val="Rab_Struktur8"/>
      <sheetName val="perhitungan_indeks8"/>
      <sheetName val="Bangunan_Utama8"/>
      <sheetName val="Analisa_Gabungan7"/>
      <sheetName val="Urai__Resap_pengikat7"/>
      <sheetName val="Economic_Assumptions7"/>
      <sheetName val="rab-str_Adm8"/>
      <sheetName val="Harga_Satuan7"/>
      <sheetName val="TE_TS_FA_LAN_MATV7"/>
      <sheetName val="Rekap_Anal7"/>
      <sheetName val="RPP01_67"/>
      <sheetName val="610_07A7"/>
      <sheetName val="Perhitungan_Besi7"/>
      <sheetName val="Bill_of_Qty7"/>
      <sheetName val="Bill_rekap7"/>
      <sheetName val="Analisa_HSP7"/>
      <sheetName val="Upah_dan_Bahan7"/>
      <sheetName val="Perhit_Alat7"/>
      <sheetName val="Pipa_2007"/>
      <sheetName val="Analisa_27"/>
      <sheetName val="HARDAS_PERKIM_27"/>
      <sheetName val="B_as7"/>
      <sheetName val="penawaran_baja7"/>
      <sheetName val="Pos_4-17"/>
      <sheetName val="D_BOARD7"/>
      <sheetName val="progres_sub_unv7"/>
      <sheetName val="Sis_Hidrol7"/>
      <sheetName val="Brk_Dwn_Sipil7"/>
      <sheetName val="Pipa_10_mm7"/>
      <sheetName val="Pipa_8_mm7"/>
      <sheetName val="Pipa_Fiber7"/>
      <sheetName val="Pipa_PE7"/>
      <sheetName val="Rekap_Tot7"/>
      <sheetName val="UPAH_BAHAN_ARST7"/>
      <sheetName val="met_bab37"/>
      <sheetName val="anal_bab87"/>
      <sheetName val="ANS_STR7"/>
      <sheetName val="HARGA_BAHAN_UPAH7"/>
      <sheetName val="Analisa_Harga_Satuan7"/>
      <sheetName val="Hit_Vol_Str_Jambi7"/>
      <sheetName val="Analisa_Quarry7"/>
      <sheetName val="REKAP_ANALISA_SESUAI_PU7"/>
      <sheetName val="ANALISA_STRUKTUR_7"/>
      <sheetName val="REKAP_ANALISA_TO_PRINT7"/>
      <sheetName val="TP_ALAT7"/>
      <sheetName val="Fill_this_out_first___7"/>
      <sheetName val="Harga_Satuan_(T_P_)7"/>
      <sheetName val="Analisa_HSP_(T_P_)7"/>
      <sheetName val="An_Struktur6"/>
      <sheetName val="Unit_Rate_(2)6"/>
      <sheetName val="REKAP_A_BESAR7"/>
      <sheetName val="R_A_B7"/>
      <sheetName val="II_1_STR_GED_A7"/>
      <sheetName val="Rekap_Direct_Cost7"/>
      <sheetName val="Analisa_0217"/>
      <sheetName val="Alat_&amp;_Bahan7"/>
      <sheetName val="Ans_Kom_Precast7"/>
      <sheetName val="BILL_18"/>
      <sheetName val="_R_A_B7"/>
      <sheetName val="BILL_OF_QUANTITY7"/>
      <sheetName val="COST_TOGO7"/>
      <sheetName val="Mat_Elk6"/>
      <sheetName val="Mat_Mek6"/>
      <sheetName val="AHS_Isolasi6"/>
      <sheetName val="RAB_ME6"/>
      <sheetName val="sheet_26"/>
      <sheetName val="daf_harga_(reil)7"/>
      <sheetName val="_Biaya_alat_jam_(reil)7"/>
      <sheetName val="_Biaya_alat_jam7"/>
      <sheetName val="Hrg_Bhn_(2)7"/>
      <sheetName val="Analisa_STR7"/>
      <sheetName val="Sec_I_ML5"/>
      <sheetName val="ANALISA_SM7"/>
      <sheetName val="DCF_SD_JUNI_047"/>
      <sheetName val="Bor_Pile7"/>
      <sheetName val="H_SAT7"/>
      <sheetName val="Ana_PasBatu_7_45"/>
      <sheetName val="Based_KV,_palembang_&amp;_KJI7"/>
      <sheetName val="An_H_Sat_Pek_Ut5"/>
      <sheetName val="Accept__Letter5"/>
      <sheetName val="BINA_GRAFINDO5"/>
      <sheetName val="BINA_MITRA_5"/>
      <sheetName val="DAOUD_MATULA5"/>
      <sheetName val="MAHRUM_NISA5"/>
      <sheetName val="RUDI_SAIFIN5"/>
      <sheetName val="DIV_17"/>
      <sheetName val="Calcu_027"/>
      <sheetName val="2__MVAC_R15"/>
      <sheetName val="Ana__PU5"/>
      <sheetName val="Owning_cost_Alat5"/>
      <sheetName val="H_Sat_Jembatan7"/>
      <sheetName val="A_1_Persiapan_non_std5"/>
      <sheetName val="ANALISA_SNI'07(ubh_bgsting)5"/>
      <sheetName val="o_rekap#45"/>
      <sheetName val="dongia_(2)5"/>
      <sheetName val="DON_GIA5"/>
      <sheetName val="THPDMoi__(2)5"/>
      <sheetName val="CHITIET_VL-NC5"/>
      <sheetName val="CHITIET_VL-NC-TT_-1p5"/>
      <sheetName val="TH_XL5"/>
      <sheetName val="CHITIET_VL-NC-TT-3p5"/>
      <sheetName val="t-h_HA_THE5"/>
      <sheetName val="TONGKE3p_5"/>
      <sheetName val="Rekap__ME5"/>
      <sheetName val="Input_Data5"/>
      <sheetName val="Sat__Pek_5"/>
      <sheetName val="RAB_AR&amp;STR5"/>
      <sheetName val="Str_BT5"/>
      <sheetName val="DEPRE_055"/>
      <sheetName val="River_Protect5"/>
      <sheetName val="tabel_berat5"/>
      <sheetName val="Grading_Tahap_15"/>
      <sheetName val="STR_PODIUM5"/>
      <sheetName val="STR_PODIUM_(2)5"/>
      <sheetName val="REKAP_STR5"/>
      <sheetName val="REKAP_ME_CSPL5"/>
      <sheetName val="BT_KALI5"/>
      <sheetName val="Isolasi_Luar2"/>
      <sheetName val="H_Satuan11"/>
      <sheetName val="Jam_Alat10"/>
      <sheetName val="Vol_Lining10"/>
      <sheetName val="Vol_K_22510"/>
      <sheetName val="B_T9"/>
      <sheetName val="Bill_5_Summary9"/>
      <sheetName val="Hrg_Bhn8"/>
      <sheetName val="RAB_Arsitek9"/>
      <sheetName val="FORM_X_COST9"/>
      <sheetName val="D_BOARD_LAMA9"/>
      <sheetName val="Analisa_&amp;_Upah9"/>
      <sheetName val="BQ_ME9"/>
      <sheetName val="struktur_tdk_dipakai9"/>
      <sheetName val="Upah_&amp;_Bahan9"/>
      <sheetName val="Bill_4_Summary9"/>
      <sheetName val="Bill_2_Summary9"/>
      <sheetName val="HARGA_MATERIAL9"/>
      <sheetName val="D_1_79"/>
      <sheetName val="D_2_39"/>
      <sheetName val="3_Mob8"/>
      <sheetName val="Daf_Harga9"/>
      <sheetName val="An__Harga9"/>
      <sheetName val="Cash_Flow_bulanan9"/>
      <sheetName val="Cover_Daf-29"/>
      <sheetName val="HARGA_ALAT9"/>
      <sheetName val="HARSAT_BAHAN9"/>
      <sheetName val="Bill_3_Summary9"/>
      <sheetName val="Analisa_Harga9"/>
      <sheetName val="D_1_59"/>
      <sheetName val="D_2_29"/>
      <sheetName val="Analisa_Upah_&amp;_Bahan_Plum9"/>
      <sheetName val="Unit_Rate9"/>
      <sheetName val="F_3-89"/>
      <sheetName val="Harsat_Upah9"/>
      <sheetName val="Harsat_Pekerjaan9"/>
      <sheetName val="Agregat_Halus_&amp;_Kasar9"/>
      <sheetName val="Analisa___Upah9"/>
      <sheetName val="GD_149"/>
      <sheetName val="Bill_2_4_18"/>
      <sheetName val="harga_bahan9"/>
      <sheetName val="harga_upah9"/>
      <sheetName val="ANALISA_PEK_UMUM8"/>
      <sheetName val="data_Masjid_Ksrn9"/>
      <sheetName val="RAB_Interior9"/>
      <sheetName val="Daft_Kuantitas8"/>
      <sheetName val="ANALISA_ALAT_BERAT8"/>
      <sheetName val="Sat_Bahan9"/>
      <sheetName val="Sat_Alat9"/>
      <sheetName val="Sat_Upah9"/>
      <sheetName val="HB_8"/>
      <sheetName val="Data_Ktr_Bupati_Tapsel8"/>
      <sheetName val="Anl_Sipil8"/>
      <sheetName val="Als_Struk9"/>
      <sheetName val="Analisa_SNI9"/>
      <sheetName val="BQ_8"/>
      <sheetName val="Bill_2_4_19"/>
      <sheetName val="Daftar_Harga9"/>
      <sheetName val="Daftar_Upah9"/>
      <sheetName val="ANALISA_GRS_TENGAH9"/>
      <sheetName val="PRD_01-79"/>
      <sheetName val="PRD_01-89"/>
      <sheetName val="PRD_01-119"/>
      <sheetName val="PRD_01-109"/>
      <sheetName val="_Harsat_Baru9"/>
      <sheetName val="Rab_Struktur9"/>
      <sheetName val="perhitungan_indeks9"/>
      <sheetName val="Bangunan_Utama9"/>
      <sheetName val="Analisa_Gabungan8"/>
      <sheetName val="Urai__Resap_pengikat8"/>
      <sheetName val="Economic_Assumptions8"/>
      <sheetName val="rab-str_Adm9"/>
      <sheetName val="Harga_Satuan8"/>
      <sheetName val="TE_TS_FA_LAN_MATV8"/>
      <sheetName val="Rekap_Anal8"/>
      <sheetName val="RPP01_68"/>
      <sheetName val="610_07A8"/>
      <sheetName val="Perhitungan_Besi8"/>
      <sheetName val="Bill_of_Qty8"/>
      <sheetName val="Bill_rekap8"/>
      <sheetName val="Analisa_HSP8"/>
      <sheetName val="Upah_dan_Bahan8"/>
      <sheetName val="Perhit_Alat8"/>
      <sheetName val="Pipa_2008"/>
      <sheetName val="Analisa_28"/>
      <sheetName val="HARDAS_PERKIM_28"/>
      <sheetName val="B_as8"/>
      <sheetName val="penawaran_baja8"/>
      <sheetName val="Pos_4-18"/>
      <sheetName val="D_BOARD8"/>
      <sheetName val="progres_sub_unv8"/>
      <sheetName val="Sis_Hidrol8"/>
      <sheetName val="Brk_Dwn_Sipil8"/>
      <sheetName val="Pipa_10_mm8"/>
      <sheetName val="Pipa_8_mm8"/>
      <sheetName val="Pipa_Fiber8"/>
      <sheetName val="Pipa_PE8"/>
      <sheetName val="Rekap_Tot8"/>
      <sheetName val="UPAH_BAHAN_ARST8"/>
      <sheetName val="met_bab38"/>
      <sheetName val="anal_bab88"/>
      <sheetName val="ANS_STR8"/>
      <sheetName val="HARGA_BAHAN_UPAH8"/>
      <sheetName val="Analisa_Harga_Satuan8"/>
      <sheetName val="Hit_Vol_Str_Jambi8"/>
      <sheetName val="Analisa_Quarry8"/>
      <sheetName val="REKAP_ANALISA_SESUAI_PU8"/>
      <sheetName val="ANALISA_STRUKTUR_8"/>
      <sheetName val="REKAP_ANALISA_TO_PRINT8"/>
      <sheetName val="TP_ALAT8"/>
      <sheetName val="Fill_this_out_first___8"/>
      <sheetName val="Harga_Satuan_(T_P_)8"/>
      <sheetName val="Analisa_HSP_(T_P_)8"/>
      <sheetName val="An_Struktur7"/>
      <sheetName val="Unit_Rate_(2)7"/>
      <sheetName val="REKAP_A_BESAR8"/>
      <sheetName val="R_A_B8"/>
      <sheetName val="II_1_STR_GED_A8"/>
      <sheetName val="Rekap_Direct_Cost8"/>
      <sheetName val="Analisa_0218"/>
      <sheetName val="Alat_&amp;_Bahan8"/>
      <sheetName val="Ans_Kom_Precast8"/>
      <sheetName val="BILL_19"/>
      <sheetName val="_R_A_B8"/>
      <sheetName val="BILL_OF_QUANTITY8"/>
      <sheetName val="COST_TOGO8"/>
      <sheetName val="Mat_Elk7"/>
      <sheetName val="Mat_Mek7"/>
      <sheetName val="AHS_Isolasi7"/>
      <sheetName val="RAB_ME7"/>
      <sheetName val="sheet_27"/>
      <sheetName val="daf_harga_(reil)8"/>
      <sheetName val="_Biaya_alat_jam_(reil)8"/>
      <sheetName val="_Biaya_alat_jam8"/>
      <sheetName val="Hrg_Bhn_(2)8"/>
      <sheetName val="Analisa_STR8"/>
      <sheetName val="Sec_I_ML6"/>
      <sheetName val="ANALISA_SM8"/>
      <sheetName val="DCF_SD_JUNI_048"/>
      <sheetName val="Bor_Pile8"/>
      <sheetName val="H_SAT8"/>
      <sheetName val="Ana_PasBatu_7_46"/>
      <sheetName val="Based_KV,_palembang_&amp;_KJI8"/>
      <sheetName val="An_H_Sat_Pek_Ut6"/>
      <sheetName val="Accept__Letter6"/>
      <sheetName val="BINA_GRAFINDO6"/>
      <sheetName val="BINA_MITRA_6"/>
      <sheetName val="DAOUD_MATULA6"/>
      <sheetName val="MAHRUM_NISA6"/>
      <sheetName val="RUDI_SAIFIN6"/>
      <sheetName val="DIV_18"/>
      <sheetName val="Calcu_028"/>
      <sheetName val="01A-_RAB6"/>
      <sheetName val="2__MVAC_R16"/>
      <sheetName val="Ana__PU6"/>
      <sheetName val="Owning_cost_Alat6"/>
      <sheetName val="H_Sat_Jembatan8"/>
      <sheetName val="A_1_Persiapan_non_std6"/>
      <sheetName val="ANALISA_SNI'07(ubh_bgsting)6"/>
      <sheetName val="o_rekap#46"/>
      <sheetName val="dongia_(2)6"/>
      <sheetName val="DON_GIA6"/>
      <sheetName val="THPDMoi__(2)6"/>
      <sheetName val="CHITIET_VL-NC6"/>
      <sheetName val="CHITIET_VL-NC-TT_-1p6"/>
      <sheetName val="TH_XL6"/>
      <sheetName val="CHITIET_VL-NC-TT-3p6"/>
      <sheetName val="t-h_HA_THE6"/>
      <sheetName val="TONGKE3p_6"/>
      <sheetName val="Rekap__ME6"/>
      <sheetName val="Input_Data6"/>
      <sheetName val="Sat__Pek_6"/>
      <sheetName val="RAB_AR&amp;STR6"/>
      <sheetName val="Str_BT6"/>
      <sheetName val="Perm__Test6"/>
      <sheetName val="DEPRE_056"/>
      <sheetName val="River_Protect6"/>
      <sheetName val="tabel_berat6"/>
      <sheetName val="Grading_Tahap_16"/>
      <sheetName val="SUMBER_DAYA6"/>
      <sheetName val="STR_PODIUM6"/>
      <sheetName val="STR_PODIUM_(2)6"/>
      <sheetName val="REKAP_STR6"/>
      <sheetName val="REKAP_ME_CSPL6"/>
      <sheetName val="BT_KALI6"/>
      <sheetName val="Isolasi_Luar_Dalam3"/>
      <sheetName val="Isolasi_Luar3"/>
      <sheetName val="H_Satuan15"/>
      <sheetName val="Jam_Alat14"/>
      <sheetName val="Vol_Lining14"/>
      <sheetName val="Vol_K_22514"/>
      <sheetName val="B_T13"/>
      <sheetName val="Bill_5_Summary13"/>
      <sheetName val="Hrg_Bhn12"/>
      <sheetName val="RAB_Arsitek13"/>
      <sheetName val="FORM_X_COST13"/>
      <sheetName val="D_BOARD_LAMA13"/>
      <sheetName val="Analisa_&amp;_Upah13"/>
      <sheetName val="BQ_ME13"/>
      <sheetName val="struktur_tdk_dipakai13"/>
      <sheetName val="Upah_&amp;_Bahan13"/>
      <sheetName val="Bill_4_Summary13"/>
      <sheetName val="Bill_2_Summary13"/>
      <sheetName val="HARGA_MATERIAL13"/>
      <sheetName val="D_1_713"/>
      <sheetName val="D_2_313"/>
      <sheetName val="3_Mob12"/>
      <sheetName val="Daf_Harga13"/>
      <sheetName val="An__Harga13"/>
      <sheetName val="Cash_Flow_bulanan13"/>
      <sheetName val="Cover_Daf-213"/>
      <sheetName val="HARGA_ALAT13"/>
      <sheetName val="HARSAT_BAHAN13"/>
      <sheetName val="Bill_3_Summary13"/>
      <sheetName val="Analisa_Harga13"/>
      <sheetName val="D_1_513"/>
      <sheetName val="D_2_213"/>
      <sheetName val="Analisa_Upah_&amp;_Bahan_Plum13"/>
      <sheetName val="Unit_Rate13"/>
      <sheetName val="F_3-813"/>
      <sheetName val="Harsat_Upah13"/>
      <sheetName val="Harsat_Pekerjaan13"/>
      <sheetName val="Agregat_Halus_&amp;_Kasar13"/>
      <sheetName val="Analisa___Upah13"/>
      <sheetName val="GD_1413"/>
      <sheetName val="Bill_2_4_26"/>
      <sheetName val="harga_bahan13"/>
      <sheetName val="harga_upah13"/>
      <sheetName val="ANALISA_PEK_UMUM12"/>
      <sheetName val="data_Masjid_Ksrn13"/>
      <sheetName val="RAB_Interior13"/>
      <sheetName val="Daft_Kuantitas12"/>
      <sheetName val="ANALISA_ALAT_BERAT12"/>
      <sheetName val="Sat_Bahan13"/>
      <sheetName val="Sat_Alat13"/>
      <sheetName val="Sat_Upah13"/>
      <sheetName val="HB_12"/>
      <sheetName val="Data_Ktr_Bupati_Tapsel12"/>
      <sheetName val="Anl_Sipil12"/>
      <sheetName val="Als_Struk13"/>
      <sheetName val="Analisa_SNI13"/>
      <sheetName val="BQ_12"/>
      <sheetName val="Bill_2_4_27"/>
      <sheetName val="Daftar_Harga13"/>
      <sheetName val="Daftar_Upah13"/>
      <sheetName val="ANALISA_GRS_TENGAH13"/>
      <sheetName val="PRD_01-713"/>
      <sheetName val="PRD_01-813"/>
      <sheetName val="PRD_01-1113"/>
      <sheetName val="PRD_01-1013"/>
      <sheetName val="_Harsat_Baru13"/>
      <sheetName val="Rab_Struktur13"/>
      <sheetName val="perhitungan_indeks13"/>
      <sheetName val="Bangunan_Utama13"/>
      <sheetName val="Analisa_Gabungan12"/>
      <sheetName val="Urai__Resap_pengikat12"/>
      <sheetName val="Economic_Assumptions12"/>
      <sheetName val="rab-str_Adm13"/>
      <sheetName val="Harga_Satuan12"/>
      <sheetName val="TE_TS_FA_LAN_MATV12"/>
      <sheetName val="Rekap_Anal12"/>
      <sheetName val="RPP01_612"/>
      <sheetName val="610_07A12"/>
      <sheetName val="Perhitungan_Besi12"/>
      <sheetName val="Bill_of_Qty12"/>
      <sheetName val="Bill_rekap12"/>
      <sheetName val="Analisa_HSP12"/>
      <sheetName val="Upah_dan_Bahan12"/>
      <sheetName val="Perhit_Alat12"/>
      <sheetName val="Pipa_20012"/>
      <sheetName val="Analisa_212"/>
      <sheetName val="Harga_Dasar8"/>
      <sheetName val="HARDAS_PERKIM_212"/>
      <sheetName val="B_as12"/>
      <sheetName val="penawaran_baja12"/>
      <sheetName val="Pos_4-112"/>
      <sheetName val="D_BOARD12"/>
      <sheetName val="progres_sub_unv12"/>
      <sheetName val="Sis_Hidrol12"/>
      <sheetName val="Brk_Dwn_Sipil12"/>
      <sheetName val="Pipa_10_mm12"/>
      <sheetName val="Pipa_8_mm12"/>
      <sheetName val="Pipa_Fiber12"/>
      <sheetName val="Pipa_PE12"/>
      <sheetName val="Rekap_Tot12"/>
      <sheetName val="UPAH_BAHAN_ARST12"/>
      <sheetName val="met_bab312"/>
      <sheetName val="anal_bab812"/>
      <sheetName val="ANS_STR12"/>
      <sheetName val="HARGA_BAHAN_UPAH12"/>
      <sheetName val="Analisa_Harga_Satuan12"/>
      <sheetName val="Hit_Vol_Str_Jambi12"/>
      <sheetName val="Analisa_Quarry12"/>
      <sheetName val="REKAP_ANALISA_SESUAI_PU12"/>
      <sheetName val="ANALISA_STRUKTUR_12"/>
      <sheetName val="REKAP_ANALISA_TO_PRINT12"/>
      <sheetName val="TP_ALAT12"/>
      <sheetName val="Fill_this_out_first___12"/>
      <sheetName val="Harga_Satuan_(T_P_)12"/>
      <sheetName val="Analisa_HSP_(T_P_)12"/>
      <sheetName val="An_Struktur11"/>
      <sheetName val="Unit_Rate_(2)11"/>
      <sheetName val="REKAP_A_BESAR12"/>
      <sheetName val="R_A_B12"/>
      <sheetName val="II_1_STR_GED_A12"/>
      <sheetName val="Rekap_Direct_Cost12"/>
      <sheetName val="Analisa_02112"/>
      <sheetName val="Alat_&amp;_Bahan12"/>
      <sheetName val="Ans_Kom_Precast12"/>
      <sheetName val="BILL_113"/>
      <sheetName val="_R_A_B12"/>
      <sheetName val="BILL_OF_QUANTITY12"/>
      <sheetName val="COST_TOGO12"/>
      <sheetName val="Mat_Elk11"/>
      <sheetName val="Mat_Mek11"/>
      <sheetName val="AHS_Isolasi11"/>
      <sheetName val="RAB_ME11"/>
      <sheetName val="sheet_211"/>
      <sheetName val="daf_harga_(reil)12"/>
      <sheetName val="_Biaya_alat_jam_(reil)12"/>
      <sheetName val="_Biaya_alat_jam12"/>
      <sheetName val="Hrg_Bhn_(2)12"/>
      <sheetName val="Analisa_STR12"/>
      <sheetName val="Sec_I_ML10"/>
      <sheetName val="ANALISA_SM12"/>
      <sheetName val="DCF_SD_JUNI_0412"/>
      <sheetName val="Bor_Pile12"/>
      <sheetName val="H_SAT12"/>
      <sheetName val="Ana_PasBatu_7_410"/>
      <sheetName val="Based_KV,_palembang_&amp;_KJI12"/>
      <sheetName val="An_H_Sat_Pek_Ut10"/>
      <sheetName val="Accept__Letter10"/>
      <sheetName val="BINA_GRAFINDO10"/>
      <sheetName val="BINA_MITRA_10"/>
      <sheetName val="DAOUD_MATULA10"/>
      <sheetName val="MAHRUM_NISA10"/>
      <sheetName val="RUDI_SAIFIN10"/>
      <sheetName val="DIV_112"/>
      <sheetName val="Calcu_0212"/>
      <sheetName val="01A-_RAB10"/>
      <sheetName val="2__MVAC_R110"/>
      <sheetName val="Ana__PU10"/>
      <sheetName val="Master_1_010"/>
      <sheetName val="Owning_cost_Alat10"/>
      <sheetName val="H_Sat_Jembatan12"/>
      <sheetName val="A_1_Persiapan_non_std10"/>
      <sheetName val="ANALISA_SNI'07(ubh_bgsting)10"/>
      <sheetName val="o_rekap#410"/>
      <sheetName val="dongia_(2)10"/>
      <sheetName val="DON_GIA10"/>
      <sheetName val="THPDMoi__(2)10"/>
      <sheetName val="CHITIET_VL-NC10"/>
      <sheetName val="CHITIET_VL-NC-TT_-1p10"/>
      <sheetName val="TH_XL10"/>
      <sheetName val="CHITIET_VL-NC-TT-3p10"/>
      <sheetName val="t-h_HA_THE10"/>
      <sheetName val="TONGKE3p_10"/>
      <sheetName val="Rekap__ME10"/>
      <sheetName val="Input_Data10"/>
      <sheetName val="Sat__Pek_10"/>
      <sheetName val="RAB_AR&amp;STR10"/>
      <sheetName val="Str_BT10"/>
      <sheetName val="Perm__Test10"/>
      <sheetName val="DEPRE_0510"/>
      <sheetName val="River_Protect10"/>
      <sheetName val="tabel_berat10"/>
      <sheetName val="Grading_Tahap_110"/>
      <sheetName val="SUMBER_DAYA10"/>
      <sheetName val="STR_PODIUM10"/>
      <sheetName val="STR_PODIUM_(2)10"/>
      <sheetName val="REKAP_STR10"/>
      <sheetName val="REKAP_ME_CSPL10"/>
      <sheetName val="BT_KALI10"/>
      <sheetName val="H_Satuan12"/>
      <sheetName val="Jam_Alat11"/>
      <sheetName val="Vol_Lining11"/>
      <sheetName val="Vol_K_22511"/>
      <sheetName val="B_T10"/>
      <sheetName val="Bill_5_Summary10"/>
      <sheetName val="Hrg_Bhn9"/>
      <sheetName val="RAB_Arsitek10"/>
      <sheetName val="FORM_X_COST10"/>
      <sheetName val="D_BOARD_LAMA10"/>
      <sheetName val="Analisa_&amp;_Upah10"/>
      <sheetName val="BQ_ME10"/>
      <sheetName val="Daf_12"/>
      <sheetName val="struktur_tdk_dipakai10"/>
      <sheetName val="Upah_&amp;_Bahan10"/>
      <sheetName val="Bill_4_Summary10"/>
      <sheetName val="Bill_2_Summary10"/>
      <sheetName val="HARGA_MATERIAL10"/>
      <sheetName val="D_1_710"/>
      <sheetName val="D_2_310"/>
      <sheetName val="3_Mob9"/>
      <sheetName val="Daf_Harga10"/>
      <sheetName val="An__Harga10"/>
      <sheetName val="Cash_Flow_bulanan10"/>
      <sheetName val="Cover_Daf-210"/>
      <sheetName val="HARGA_ALAT10"/>
      <sheetName val="HARSAT_BAHAN10"/>
      <sheetName val="Bill_3_Summary10"/>
      <sheetName val="Analisa_Harga10"/>
      <sheetName val="D_1_510"/>
      <sheetName val="D_2_210"/>
      <sheetName val="Analisa_Upah_&amp;_Bahan_Plum10"/>
      <sheetName val="Unit_Rate10"/>
      <sheetName val="F_3-810"/>
      <sheetName val="Harsat_Upah10"/>
      <sheetName val="Harsat_Pekerjaan10"/>
      <sheetName val="Agregat_Halus_&amp;_Kasar10"/>
      <sheetName val="Analisa___Upah10"/>
      <sheetName val="GD_1410"/>
      <sheetName val="Bill_2_4_20"/>
      <sheetName val="harga_bahan10"/>
      <sheetName val="harga_upah10"/>
      <sheetName val="ANALISA_PEK_UMUM9"/>
      <sheetName val="data_Masjid_Ksrn10"/>
      <sheetName val="RAB_Interior10"/>
      <sheetName val="Daft_Kuantitas9"/>
      <sheetName val="ANALISA_ALAT_BERAT9"/>
      <sheetName val="Sat_Bahan10"/>
      <sheetName val="Sat_Alat10"/>
      <sheetName val="Sat_Upah10"/>
      <sheetName val="HB_9"/>
      <sheetName val="Data_Ktr_Bupati_Tapsel9"/>
      <sheetName val="Anl_Sipil9"/>
      <sheetName val="Als_Struk10"/>
      <sheetName val="Analisa_SNI10"/>
      <sheetName val="BQ_9"/>
      <sheetName val="Bill_2_4_21"/>
      <sheetName val="Daftar_Harga10"/>
      <sheetName val="Daftar_Upah10"/>
      <sheetName val="ANALISA_GRS_TENGAH10"/>
      <sheetName val="PRD_01-710"/>
      <sheetName val="PRD_01-810"/>
      <sheetName val="PRD_01-1110"/>
      <sheetName val="PRD_01-1010"/>
      <sheetName val="_Harsat_Baru10"/>
      <sheetName val="Rab_Struktur10"/>
      <sheetName val="perhitungan_indeks10"/>
      <sheetName val="Bangunan_Utama10"/>
      <sheetName val="Analisa_Gabungan9"/>
      <sheetName val="Urai__Resap_pengikat9"/>
      <sheetName val="Economic_Assumptions9"/>
      <sheetName val="rab-str_Adm10"/>
      <sheetName val="Harga_Satuan9"/>
      <sheetName val="TE_TS_FA_LAN_MATV9"/>
      <sheetName val="Rekap_Anal9"/>
      <sheetName val="RPP01_69"/>
      <sheetName val="610_07A9"/>
      <sheetName val="Perhitungan_Besi9"/>
      <sheetName val="Bill_of_Qty9"/>
      <sheetName val="Bill_rekap9"/>
      <sheetName val="Analisa_HSP9"/>
      <sheetName val="Upah_dan_Bahan9"/>
      <sheetName val="Perhit_Alat9"/>
      <sheetName val="Pipa_2009"/>
      <sheetName val="Analisa_29"/>
      <sheetName val="Harga_Dasar5"/>
      <sheetName val="HARDAS_PERKIM_29"/>
      <sheetName val="B_as9"/>
      <sheetName val="penawaran_baja9"/>
      <sheetName val="Pos_4-19"/>
      <sheetName val="D_BOARD9"/>
      <sheetName val="progres_sub_unv9"/>
      <sheetName val="Sis_Hidrol9"/>
      <sheetName val="Brk_Dwn_Sipil9"/>
      <sheetName val="Pipa_10_mm9"/>
      <sheetName val="Pipa_8_mm9"/>
      <sheetName val="Pipa_Fiber9"/>
      <sheetName val="Pipa_PE9"/>
      <sheetName val="Rekap_Tot9"/>
      <sheetName val="UPAH_BAHAN_ARST9"/>
      <sheetName val="met_bab39"/>
      <sheetName val="anal_bab89"/>
      <sheetName val="ANS_STR9"/>
      <sheetName val="HARGA_BAHAN_UPAH9"/>
      <sheetName val="Analisa_Harga_Satuan9"/>
      <sheetName val="Hit_Vol_Str_Jambi9"/>
      <sheetName val="Analisa_Quarry9"/>
      <sheetName val="REKAP_ANALISA_SESUAI_PU9"/>
      <sheetName val="ANALISA_STRUKTUR_9"/>
      <sheetName val="REKAP_ANALISA_TO_PRINT9"/>
      <sheetName val="TP_ALAT9"/>
      <sheetName val="Fill_this_out_first___9"/>
      <sheetName val="Harga_Satuan_(T_P_)9"/>
      <sheetName val="Analisa_HSP_(T_P_)9"/>
      <sheetName val="An_Struktur8"/>
      <sheetName val="Unit_Rate_(2)8"/>
      <sheetName val="REKAP_A_BESAR9"/>
      <sheetName val="R_A_B9"/>
      <sheetName val="II_1_STR_GED_A9"/>
      <sheetName val="Rekap_Direct_Cost9"/>
      <sheetName val="Analisa_0219"/>
      <sheetName val="Alat_&amp;_Bahan9"/>
      <sheetName val="Ans_Kom_Precast9"/>
      <sheetName val="BILL_110"/>
      <sheetName val="_R_A_B9"/>
      <sheetName val="BILL_OF_QUANTITY9"/>
      <sheetName val="COST_TOGO9"/>
      <sheetName val="Mat_Elk8"/>
      <sheetName val="Mat_Mek8"/>
      <sheetName val="AHS_Isolasi8"/>
      <sheetName val="RAB_ME8"/>
      <sheetName val="sheet_28"/>
      <sheetName val="daf_harga_(reil)9"/>
      <sheetName val="_Biaya_alat_jam_(reil)9"/>
      <sheetName val="_Biaya_alat_jam9"/>
      <sheetName val="Hrg_Bhn_(2)9"/>
      <sheetName val="Analisa_STR9"/>
      <sheetName val="Sec_I_ML7"/>
      <sheetName val="ANALISA_SM9"/>
      <sheetName val="DCF_SD_JUNI_049"/>
      <sheetName val="Bor_Pile9"/>
      <sheetName val="H_SAT9"/>
      <sheetName val="Ana_PasBatu_7_47"/>
      <sheetName val="Based_KV,_palembang_&amp;_KJI9"/>
      <sheetName val="An_H_Sat_Pek_Ut7"/>
      <sheetName val="Accept__Letter7"/>
      <sheetName val="BINA_GRAFINDO7"/>
      <sheetName val="BINA_MITRA_7"/>
      <sheetName val="DAOUD_MATULA7"/>
      <sheetName val="MAHRUM_NISA7"/>
      <sheetName val="RUDI_SAIFIN7"/>
      <sheetName val="DIV_19"/>
      <sheetName val="Calcu_029"/>
      <sheetName val="01A-_RAB7"/>
      <sheetName val="2__MVAC_R17"/>
      <sheetName val="Ana__PU7"/>
      <sheetName val="Owning_cost_Alat7"/>
      <sheetName val="H_Sat_Jembatan9"/>
      <sheetName val="A_1_Persiapan_non_std7"/>
      <sheetName val="ANALISA_SNI'07(ubh_bgsting)7"/>
      <sheetName val="o_rekap#47"/>
      <sheetName val="dongia_(2)7"/>
      <sheetName val="DON_GIA7"/>
      <sheetName val="THPDMoi__(2)7"/>
      <sheetName val="CHITIET_VL-NC7"/>
      <sheetName val="CHITIET_VL-NC-TT_-1p7"/>
      <sheetName val="TH_XL7"/>
      <sheetName val="CHITIET_VL-NC-TT-3p7"/>
      <sheetName val="t-h_HA_THE7"/>
      <sheetName val="TONGKE3p_7"/>
      <sheetName val="Rekap__ME7"/>
      <sheetName val="Input_Data7"/>
      <sheetName val="Sat__Pek_7"/>
      <sheetName val="RAB_AR&amp;STR7"/>
      <sheetName val="Str_BT7"/>
      <sheetName val="Perm__Test7"/>
      <sheetName val="DEPRE_057"/>
      <sheetName val="River_Protect7"/>
      <sheetName val="tabel_berat7"/>
      <sheetName val="Grading_Tahap_17"/>
      <sheetName val="SUMBER_DAYA7"/>
      <sheetName val="STR_PODIUM7"/>
      <sheetName val="STR_PODIUM_(2)7"/>
      <sheetName val="REKAP_STR7"/>
      <sheetName val="REKAP_ME_CSPL7"/>
      <sheetName val="BT_KALI7"/>
      <sheetName val="Isolasi_Luar_Dalam4"/>
      <sheetName val="Isolasi_Luar4"/>
      <sheetName val="H_Satuan13"/>
      <sheetName val="Jam_Alat12"/>
      <sheetName val="Vol_Lining12"/>
      <sheetName val="Vol_K_22512"/>
      <sheetName val="B_T11"/>
      <sheetName val="Bill_5_Summary11"/>
      <sheetName val="Hrg_Bhn10"/>
      <sheetName val="RAB_Arsitek11"/>
      <sheetName val="FORM_X_COST11"/>
      <sheetName val="D_BOARD_LAMA11"/>
      <sheetName val="Analisa_&amp;_Upah11"/>
      <sheetName val="BQ_ME11"/>
      <sheetName val="struktur_tdk_dipakai11"/>
      <sheetName val="Upah_&amp;_Bahan11"/>
      <sheetName val="Bill_4_Summary11"/>
      <sheetName val="Bill_2_Summary11"/>
      <sheetName val="HARGA_MATERIAL11"/>
      <sheetName val="D_1_711"/>
      <sheetName val="D_2_311"/>
      <sheetName val="3_Mob10"/>
      <sheetName val="Daf_Harga11"/>
      <sheetName val="An__Harga11"/>
      <sheetName val="Cash_Flow_bulanan11"/>
      <sheetName val="Cover_Daf-211"/>
      <sheetName val="HARGA_ALAT11"/>
      <sheetName val="HARSAT_BAHAN11"/>
      <sheetName val="Bill_3_Summary11"/>
      <sheetName val="Analisa_Harga11"/>
      <sheetName val="D_1_511"/>
      <sheetName val="D_2_211"/>
      <sheetName val="Analisa_Upah_&amp;_Bahan_Plum11"/>
      <sheetName val="Unit_Rate11"/>
      <sheetName val="F_3-811"/>
      <sheetName val="Harsat_Upah11"/>
      <sheetName val="Harsat_Pekerjaan11"/>
      <sheetName val="Agregat_Halus_&amp;_Kasar11"/>
      <sheetName val="Analisa___Upah11"/>
      <sheetName val="GD_1411"/>
      <sheetName val="Bill_2_4_22"/>
      <sheetName val="harga_bahan11"/>
      <sheetName val="harga_upah11"/>
      <sheetName val="ANALISA_PEK_UMUM10"/>
      <sheetName val="data_Masjid_Ksrn11"/>
      <sheetName val="RAB_Interior11"/>
      <sheetName val="Daft_Kuantitas10"/>
      <sheetName val="ANALISA_ALAT_BERAT10"/>
      <sheetName val="Sat_Bahan11"/>
      <sheetName val="Sat_Alat11"/>
      <sheetName val="Sat_Upah11"/>
      <sheetName val="HB_10"/>
      <sheetName val="Data_Ktr_Bupati_Tapsel10"/>
      <sheetName val="Anl_Sipil10"/>
      <sheetName val="Als_Struk11"/>
      <sheetName val="Analisa_SNI11"/>
      <sheetName val="BQ_10"/>
      <sheetName val="Bill_2_4_23"/>
      <sheetName val="Daftar_Harga11"/>
      <sheetName val="Daftar_Upah11"/>
      <sheetName val="ANALISA_GRS_TENGAH11"/>
      <sheetName val="PRD_01-711"/>
      <sheetName val="PRD_01-811"/>
      <sheetName val="PRD_01-1111"/>
      <sheetName val="PRD_01-1011"/>
      <sheetName val="_Harsat_Baru11"/>
      <sheetName val="Rab_Struktur11"/>
      <sheetName val="perhitungan_indeks11"/>
      <sheetName val="Bangunan_Utama11"/>
      <sheetName val="Analisa_Gabungan10"/>
      <sheetName val="Urai__Resap_pengikat10"/>
      <sheetName val="Economic_Assumptions10"/>
      <sheetName val="rab-str_Adm11"/>
      <sheetName val="Harga_Satuan10"/>
      <sheetName val="TE_TS_FA_LAN_MATV10"/>
      <sheetName val="Rekap_Anal10"/>
      <sheetName val="RPP01_610"/>
      <sheetName val="610_07A10"/>
      <sheetName val="Perhitungan_Besi10"/>
      <sheetName val="Bill_of_Qty10"/>
      <sheetName val="Bill_rekap10"/>
      <sheetName val="Analisa_HSP10"/>
      <sheetName val="Upah_dan_Bahan10"/>
      <sheetName val="Perhit_Alat10"/>
      <sheetName val="Pipa_20010"/>
      <sheetName val="Analisa_210"/>
      <sheetName val="Harga_Dasar6"/>
      <sheetName val="HARDAS_PERKIM_210"/>
      <sheetName val="B_as10"/>
      <sheetName val="penawaran_baja10"/>
      <sheetName val="Pos_4-110"/>
      <sheetName val="D_BOARD10"/>
      <sheetName val="progres_sub_unv10"/>
      <sheetName val="Sis_Hidrol10"/>
      <sheetName val="Brk_Dwn_Sipil10"/>
      <sheetName val="Pipa_10_mm10"/>
      <sheetName val="Pipa_8_mm10"/>
      <sheetName val="Pipa_Fiber10"/>
      <sheetName val="Pipa_PE10"/>
      <sheetName val="Rekap_Tot10"/>
      <sheetName val="UPAH_BAHAN_ARST10"/>
      <sheetName val="met_bab310"/>
      <sheetName val="anal_bab810"/>
      <sheetName val="ANS_STR10"/>
      <sheetName val="HARGA_BAHAN_UPAH10"/>
      <sheetName val="Analisa_Harga_Satuan10"/>
      <sheetName val="Hit_Vol_Str_Jambi10"/>
      <sheetName val="Analisa_Quarry10"/>
      <sheetName val="REKAP_ANALISA_SESUAI_PU10"/>
      <sheetName val="ANALISA_STRUKTUR_10"/>
      <sheetName val="REKAP_ANALISA_TO_PRINT10"/>
      <sheetName val="TP_ALAT10"/>
      <sheetName val="Fill_this_out_first___10"/>
      <sheetName val="Harga_Satuan_(T_P_)10"/>
      <sheetName val="Analisa_HSP_(T_P_)10"/>
      <sheetName val="An_Struktur9"/>
      <sheetName val="Unit_Rate_(2)9"/>
      <sheetName val="REKAP_A_BESAR10"/>
      <sheetName val="R_A_B10"/>
      <sheetName val="II_1_STR_GED_A10"/>
      <sheetName val="Rekap_Direct_Cost10"/>
      <sheetName val="Analisa_02110"/>
      <sheetName val="Alat_&amp;_Bahan10"/>
      <sheetName val="Ans_Kom_Precast10"/>
      <sheetName val="BILL_111"/>
      <sheetName val="_R_A_B10"/>
      <sheetName val="BILL_OF_QUANTITY10"/>
      <sheetName val="COST_TOGO10"/>
      <sheetName val="Mat_Elk9"/>
      <sheetName val="Mat_Mek9"/>
      <sheetName val="AHS_Isolasi9"/>
      <sheetName val="RAB_ME9"/>
      <sheetName val="sheet_29"/>
      <sheetName val="daf_harga_(reil)10"/>
      <sheetName val="_Biaya_alat_jam_(reil)10"/>
      <sheetName val="_Biaya_alat_jam10"/>
      <sheetName val="Hrg_Bhn_(2)10"/>
      <sheetName val="Analisa_STR10"/>
      <sheetName val="Sec_I_ML8"/>
      <sheetName val="ANALISA_SM10"/>
      <sheetName val="DCF_SD_JUNI_0410"/>
      <sheetName val="Bor_Pile10"/>
      <sheetName val="H_SAT10"/>
      <sheetName val="Ana_PasBatu_7_48"/>
      <sheetName val="Based_KV,_palembang_&amp;_KJI10"/>
      <sheetName val="An_H_Sat_Pek_Ut8"/>
      <sheetName val="Accept__Letter8"/>
      <sheetName val="BINA_GRAFINDO8"/>
      <sheetName val="BINA_MITRA_8"/>
      <sheetName val="DAOUD_MATULA8"/>
      <sheetName val="MAHRUM_NISA8"/>
      <sheetName val="RUDI_SAIFIN8"/>
      <sheetName val="DIV_110"/>
      <sheetName val="Calcu_0210"/>
      <sheetName val="01A-_RAB8"/>
      <sheetName val="2__MVAC_R18"/>
      <sheetName val="Ana__PU8"/>
      <sheetName val="Master_1_08"/>
      <sheetName val="Owning_cost_Alat8"/>
      <sheetName val="H_Sat_Jembatan10"/>
      <sheetName val="A_1_Persiapan_non_std8"/>
      <sheetName val="ANALISA_SNI'07(ubh_bgsting)8"/>
      <sheetName val="o_rekap#48"/>
      <sheetName val="dongia_(2)8"/>
      <sheetName val="DON_GIA8"/>
      <sheetName val="THPDMoi__(2)8"/>
      <sheetName val="CHITIET_VL-NC8"/>
      <sheetName val="CHITIET_VL-NC-TT_-1p8"/>
      <sheetName val="TH_XL8"/>
      <sheetName val="CHITIET_VL-NC-TT-3p8"/>
      <sheetName val="t-h_HA_THE8"/>
      <sheetName val="TONGKE3p_8"/>
      <sheetName val="Rekap__ME8"/>
      <sheetName val="Input_Data8"/>
      <sheetName val="Sat__Pek_8"/>
      <sheetName val="RAB_AR&amp;STR8"/>
      <sheetName val="Str_BT8"/>
      <sheetName val="Perm__Test8"/>
      <sheetName val="DEPRE_058"/>
      <sheetName val="River_Protect8"/>
      <sheetName val="tabel_berat8"/>
      <sheetName val="Grading_Tahap_18"/>
      <sheetName val="SUMBER_DAYA8"/>
      <sheetName val="STR_PODIUM8"/>
      <sheetName val="STR_PODIUM_(2)8"/>
      <sheetName val="REKAP_STR8"/>
      <sheetName val="REKAP_ME_CSPL8"/>
      <sheetName val="BT_KALI8"/>
      <sheetName val="H_Satuan14"/>
      <sheetName val="Jam_Alat13"/>
      <sheetName val="Vol_Lining13"/>
      <sheetName val="Vol_K_22513"/>
      <sheetName val="B_T12"/>
      <sheetName val="Bill_5_Summary12"/>
      <sheetName val="Hrg_Bhn11"/>
      <sheetName val="RAB_Arsitek12"/>
      <sheetName val="FORM_X_COST12"/>
      <sheetName val="D_BOARD_LAMA12"/>
      <sheetName val="Analisa_&amp;_Upah12"/>
      <sheetName val="BQ_ME12"/>
      <sheetName val="struktur_tdk_dipakai12"/>
      <sheetName val="Upah_&amp;_Bahan12"/>
      <sheetName val="Bill_4_Summary12"/>
      <sheetName val="Bill_2_Summary12"/>
      <sheetName val="HARGA_MATERIAL12"/>
      <sheetName val="D_1_712"/>
      <sheetName val="D_2_312"/>
      <sheetName val="3_Mob11"/>
      <sheetName val="Daf_Harga12"/>
      <sheetName val="An__Harga12"/>
      <sheetName val="Cash_Flow_bulanan12"/>
      <sheetName val="Cover_Daf-212"/>
      <sheetName val="HARGA_ALAT12"/>
      <sheetName val="HARSAT_BAHAN12"/>
      <sheetName val="Bill_3_Summary12"/>
      <sheetName val="Analisa_Harga12"/>
      <sheetName val="D_1_512"/>
      <sheetName val="D_2_212"/>
      <sheetName val="Analisa_Upah_&amp;_Bahan_Plum12"/>
      <sheetName val="Unit_Rate12"/>
      <sheetName val="F_3-812"/>
      <sheetName val="Harsat_Upah12"/>
      <sheetName val="Harsat_Pekerjaan12"/>
      <sheetName val="Agregat_Halus_&amp;_Kasar12"/>
      <sheetName val="Analisa___Upah12"/>
      <sheetName val="GD_1412"/>
      <sheetName val="Bill_2_4_24"/>
      <sheetName val="harga_bahan12"/>
      <sheetName val="harga_upah12"/>
      <sheetName val="ANALISA_PEK_UMUM11"/>
      <sheetName val="data_Masjid_Ksrn12"/>
      <sheetName val="RAB_Interior12"/>
      <sheetName val="Daft_Kuantitas11"/>
      <sheetName val="ANALISA_ALAT_BERAT11"/>
      <sheetName val="Sat_Bahan12"/>
      <sheetName val="Sat_Alat12"/>
      <sheetName val="Sat_Upah12"/>
      <sheetName val="HB_11"/>
      <sheetName val="Data_Ktr_Bupati_Tapsel11"/>
      <sheetName val="Anl_Sipil11"/>
      <sheetName val="Als_Struk12"/>
      <sheetName val="Analisa_SNI12"/>
      <sheetName val="BQ_11"/>
      <sheetName val="Bill_2_4_25"/>
      <sheetName val="Daftar_Harga12"/>
      <sheetName val="Daftar_Upah12"/>
      <sheetName val="ANALISA_GRS_TENGAH12"/>
      <sheetName val="PRD_01-712"/>
      <sheetName val="PRD_01-812"/>
      <sheetName val="PRD_01-1112"/>
      <sheetName val="PRD_01-1012"/>
      <sheetName val="_Harsat_Baru12"/>
      <sheetName val="Rab_Struktur12"/>
      <sheetName val="perhitungan_indeks12"/>
      <sheetName val="Bangunan_Utama12"/>
      <sheetName val="Analisa_Gabungan11"/>
      <sheetName val="Urai__Resap_pengikat11"/>
      <sheetName val="Economic_Assumptions11"/>
      <sheetName val="rab-str_Adm12"/>
      <sheetName val="Harga_Satuan11"/>
      <sheetName val="TE_TS_FA_LAN_MATV11"/>
      <sheetName val="Rekap_Anal11"/>
      <sheetName val="RPP01_611"/>
      <sheetName val="610_07A11"/>
      <sheetName val="Perhitungan_Besi11"/>
      <sheetName val="Bill_of_Qty11"/>
      <sheetName val="Bill_rekap11"/>
      <sheetName val="Analisa_HSP11"/>
      <sheetName val="Upah_dan_Bahan11"/>
      <sheetName val="Perhit_Alat11"/>
      <sheetName val="Pipa_20011"/>
      <sheetName val="Analisa_211"/>
      <sheetName val="Harga_Dasar7"/>
      <sheetName val="HARDAS_PERKIM_211"/>
      <sheetName val="B_as11"/>
      <sheetName val="penawaran_baja11"/>
      <sheetName val="Pos_4-111"/>
      <sheetName val="D_BOARD11"/>
      <sheetName val="progres_sub_unv11"/>
      <sheetName val="Sis_Hidrol11"/>
      <sheetName val="Brk_Dwn_Sipil11"/>
      <sheetName val="Pipa_10_mm11"/>
      <sheetName val="Pipa_8_mm11"/>
      <sheetName val="Pipa_Fiber11"/>
      <sheetName val="Pipa_PE11"/>
      <sheetName val="Rekap_Tot11"/>
      <sheetName val="UPAH_BAHAN_ARST11"/>
      <sheetName val="met_bab311"/>
      <sheetName val="anal_bab811"/>
      <sheetName val="ANS_STR11"/>
      <sheetName val="HARGA_BAHAN_UPAH11"/>
      <sheetName val="Analisa_Harga_Satuan11"/>
      <sheetName val="Hit_Vol_Str_Jambi11"/>
      <sheetName val="Analisa_Quarry11"/>
      <sheetName val="REKAP_ANALISA_SESUAI_PU11"/>
      <sheetName val="ANALISA_STRUKTUR_11"/>
      <sheetName val="REKAP_ANALISA_TO_PRINT11"/>
      <sheetName val="TP_ALAT11"/>
      <sheetName val="Fill_this_out_first___11"/>
      <sheetName val="Harga_Satuan_(T_P_)11"/>
      <sheetName val="Analisa_HSP_(T_P_)11"/>
      <sheetName val="An_Struktur10"/>
      <sheetName val="Unit_Rate_(2)10"/>
      <sheetName val="REKAP_A_BESAR11"/>
      <sheetName val="R_A_B11"/>
      <sheetName val="II_1_STR_GED_A11"/>
      <sheetName val="Rekap_Direct_Cost11"/>
      <sheetName val="Analisa_02111"/>
      <sheetName val="Alat_&amp;_Bahan11"/>
      <sheetName val="Ans_Kom_Precast11"/>
      <sheetName val="BILL_112"/>
      <sheetName val="_R_A_B11"/>
      <sheetName val="BILL_OF_QUANTITY11"/>
      <sheetName val="COST_TOGO11"/>
      <sheetName val="Mat_Elk10"/>
      <sheetName val="Mat_Mek10"/>
      <sheetName val="AHS_Isolasi10"/>
      <sheetName val="RAB_ME10"/>
      <sheetName val="sheet_210"/>
      <sheetName val="daf_harga_(reil)11"/>
      <sheetName val="_Biaya_alat_jam_(reil)11"/>
      <sheetName val="_Biaya_alat_jam11"/>
      <sheetName val="Hrg_Bhn_(2)11"/>
      <sheetName val="Analisa_STR11"/>
      <sheetName val="Sec_I_ML9"/>
      <sheetName val="ANALISA_SM11"/>
      <sheetName val="DCF_SD_JUNI_0411"/>
      <sheetName val="Bor_Pile11"/>
      <sheetName val="H_SAT11"/>
      <sheetName val="Ana_PasBatu_7_49"/>
      <sheetName val="Based_KV,_palembang_&amp;_KJI11"/>
      <sheetName val="An_H_Sat_Pek_Ut9"/>
      <sheetName val="Accept__Letter9"/>
      <sheetName val="BINA_GRAFINDO9"/>
      <sheetName val="BINA_MITRA_9"/>
      <sheetName val="DAOUD_MATULA9"/>
      <sheetName val="MAHRUM_NISA9"/>
      <sheetName val="RUDI_SAIFIN9"/>
      <sheetName val="DIV_111"/>
      <sheetName val="Calcu_0211"/>
      <sheetName val="01A-_RAB9"/>
      <sheetName val="2__MVAC_R19"/>
      <sheetName val="Ana__PU9"/>
      <sheetName val="Master_1_09"/>
      <sheetName val="Owning_cost_Alat9"/>
      <sheetName val="H_Sat_Jembatan11"/>
      <sheetName val="A_1_Persiapan_non_std9"/>
      <sheetName val="ANALISA_SNI'07(ubh_bgsting)9"/>
      <sheetName val="o_rekap#49"/>
      <sheetName val="dongia_(2)9"/>
      <sheetName val="DON_GIA9"/>
      <sheetName val="THPDMoi__(2)9"/>
      <sheetName val="CHITIET_VL-NC9"/>
      <sheetName val="CHITIET_VL-NC-TT_-1p9"/>
      <sheetName val="TH_XL9"/>
      <sheetName val="CHITIET_VL-NC-TT-3p9"/>
      <sheetName val="t-h_HA_THE9"/>
      <sheetName val="TONGKE3p_9"/>
      <sheetName val="Rekap__ME9"/>
      <sheetName val="Input_Data9"/>
      <sheetName val="Sat__Pek_9"/>
      <sheetName val="RAB_AR&amp;STR9"/>
      <sheetName val="Str_BT9"/>
      <sheetName val="Perm__Test9"/>
      <sheetName val="DEPRE_059"/>
      <sheetName val="River_Protect9"/>
      <sheetName val="tabel_berat9"/>
      <sheetName val="Grading_Tahap_19"/>
      <sheetName val="SUMBER_DAYA9"/>
      <sheetName val="STR_PODIUM9"/>
      <sheetName val="STR_PODIUM_(2)9"/>
      <sheetName val="REKAP_STR9"/>
      <sheetName val="REKAP_ME_CSPL9"/>
      <sheetName val="BT_KALI9"/>
      <sheetName val="H_Satuan16"/>
      <sheetName val="Jam_Alat15"/>
      <sheetName val="Vol_Lining15"/>
      <sheetName val="Vol_K_22515"/>
      <sheetName val="B_T14"/>
      <sheetName val="Bill_5_Summary14"/>
      <sheetName val="Hrg_Bhn13"/>
      <sheetName val="RAB_Arsitek14"/>
      <sheetName val="FORM_X_COST14"/>
      <sheetName val="D_BOARD_LAMA14"/>
      <sheetName val="Analisa_&amp;_Upah14"/>
      <sheetName val="BQ_ME14"/>
      <sheetName val="Daf_13"/>
      <sheetName val="struktur_tdk_dipakai14"/>
      <sheetName val="Upah_&amp;_Bahan14"/>
      <sheetName val="Bill_4_Summary14"/>
      <sheetName val="Bill_2_Summary14"/>
      <sheetName val="HARGA_MATERIAL14"/>
      <sheetName val="D_1_714"/>
      <sheetName val="D_2_314"/>
      <sheetName val="3_Mob13"/>
      <sheetName val="Daf_Harga14"/>
      <sheetName val="An__Harga14"/>
      <sheetName val="Cash_Flow_bulanan14"/>
      <sheetName val="Cover_Daf-214"/>
      <sheetName val="HARGA_ALAT14"/>
      <sheetName val="HARSAT_BAHAN14"/>
      <sheetName val="Bill_3_Summary14"/>
      <sheetName val="Analisa_Harga14"/>
      <sheetName val="D_1_514"/>
      <sheetName val="D_2_214"/>
      <sheetName val="Analisa_Upah_&amp;_Bahan_Plum14"/>
      <sheetName val="Unit_Rate14"/>
      <sheetName val="F_3-814"/>
      <sheetName val="Harsat_Upah14"/>
      <sheetName val="Harsat_Pekerjaan14"/>
      <sheetName val="Agregat_Halus_&amp;_Kasar14"/>
      <sheetName val="Analisa___Upah14"/>
      <sheetName val="GD_1414"/>
      <sheetName val="Bill_2_4_28"/>
      <sheetName val="harga_bahan14"/>
      <sheetName val="harga_upah14"/>
      <sheetName val="ANALISA_PEK_UMUM13"/>
      <sheetName val="data_Masjid_Ksrn14"/>
      <sheetName val="RAB_Interior14"/>
      <sheetName val="Daft_Kuantitas13"/>
      <sheetName val="ANALISA_ALAT_BERAT13"/>
      <sheetName val="Sat_Bahan14"/>
      <sheetName val="Sat_Alat14"/>
      <sheetName val="Sat_Upah14"/>
      <sheetName val="HB_13"/>
      <sheetName val="Data_Ktr_Bupati_Tapsel13"/>
      <sheetName val="Anl_Sipil13"/>
      <sheetName val="Als_Struk14"/>
      <sheetName val="Analisa_SNI14"/>
      <sheetName val="BQ_13"/>
      <sheetName val="Bill_2_4_29"/>
      <sheetName val="Daftar_Harga14"/>
      <sheetName val="Daftar_Upah14"/>
      <sheetName val="ANALISA_GRS_TENGAH14"/>
      <sheetName val="PRD_01-714"/>
      <sheetName val="PRD_01-814"/>
      <sheetName val="PRD_01-1114"/>
      <sheetName val="PRD_01-1014"/>
      <sheetName val="_Harsat_Baru14"/>
      <sheetName val="Rab_Struktur14"/>
      <sheetName val="perhitungan_indeks14"/>
      <sheetName val="Bangunan_Utama14"/>
      <sheetName val="Analisa_Gabungan13"/>
      <sheetName val="Urai__Resap_pengikat13"/>
      <sheetName val="Economic_Assumptions13"/>
      <sheetName val="rab-str_Adm14"/>
      <sheetName val="Harga_Satuan13"/>
      <sheetName val="TE_TS_FA_LAN_MATV13"/>
      <sheetName val="Rekap_Anal13"/>
      <sheetName val="RPP01_613"/>
      <sheetName val="610_07A13"/>
      <sheetName val="Perhitungan_Besi13"/>
      <sheetName val="Bill_of_Qty13"/>
      <sheetName val="Bill_rekap13"/>
      <sheetName val="Analisa_HSP13"/>
      <sheetName val="Upah_dan_Bahan13"/>
      <sheetName val="Perhit_Alat13"/>
      <sheetName val="Pipa_20013"/>
      <sheetName val="Analisa_213"/>
      <sheetName val="Harga_Dasar9"/>
      <sheetName val="HARDAS_PERKIM_213"/>
      <sheetName val="B_as13"/>
      <sheetName val="penawaran_baja13"/>
      <sheetName val="Pos_4-113"/>
      <sheetName val="D_BOARD13"/>
      <sheetName val="progres_sub_unv13"/>
      <sheetName val="Sis_Hidrol13"/>
      <sheetName val="Brk_Dwn_Sipil13"/>
      <sheetName val="Pipa_10_mm13"/>
      <sheetName val="Pipa_8_mm13"/>
      <sheetName val="Pipa_Fiber13"/>
      <sheetName val="Pipa_PE13"/>
      <sheetName val="Rekap_Tot13"/>
      <sheetName val="UPAH_BAHAN_ARST13"/>
      <sheetName val="met_bab313"/>
      <sheetName val="anal_bab813"/>
      <sheetName val="ANS_STR13"/>
      <sheetName val="HARGA_BAHAN_UPAH13"/>
      <sheetName val="Analisa_Harga_Satuan13"/>
      <sheetName val="Hit_Vol_Str_Jambi13"/>
      <sheetName val="Analisa_Quarry13"/>
      <sheetName val="REKAP_ANALISA_SESUAI_PU13"/>
      <sheetName val="ANALISA_STRUKTUR_13"/>
      <sheetName val="REKAP_ANALISA_TO_PRINT13"/>
      <sheetName val="TP_ALAT13"/>
      <sheetName val="Fill_this_out_first___13"/>
      <sheetName val="Harga_Satuan_(T_P_)13"/>
      <sheetName val="Analisa_HSP_(T_P_)13"/>
      <sheetName val="An_Struktur12"/>
      <sheetName val="Unit_Rate_(2)12"/>
      <sheetName val="REKAP_A_BESAR13"/>
      <sheetName val="R_A_B13"/>
      <sheetName val="II_1_STR_GED_A13"/>
      <sheetName val="Rekap_Direct_Cost13"/>
      <sheetName val="Analisa_02113"/>
      <sheetName val="Alat_&amp;_Bahan13"/>
      <sheetName val="Ans_Kom_Precast13"/>
      <sheetName val="BILL_114"/>
      <sheetName val="_R_A_B13"/>
      <sheetName val="BILL_OF_QUANTITY13"/>
      <sheetName val="COST_TOGO13"/>
      <sheetName val="Mat_Elk12"/>
      <sheetName val="Mat_Mek12"/>
      <sheetName val="AHS_Isolasi12"/>
      <sheetName val="RAB_ME12"/>
      <sheetName val="sheet_212"/>
      <sheetName val="daf_harga_(reil)13"/>
      <sheetName val="_Biaya_alat_jam_(reil)13"/>
      <sheetName val="_Biaya_alat_jam13"/>
      <sheetName val="Hrg_Bhn_(2)13"/>
      <sheetName val="Analisa_STR13"/>
      <sheetName val="Sec_I_ML11"/>
      <sheetName val="ANALISA_SM13"/>
      <sheetName val="DCF_SD_JUNI_0413"/>
      <sheetName val="Bor_Pile13"/>
      <sheetName val="H_SAT13"/>
      <sheetName val="Ana_PasBatu_7_411"/>
      <sheetName val="Based_KV,_palembang_&amp;_KJI13"/>
      <sheetName val="An_H_Sat_Pek_Ut11"/>
      <sheetName val="Accept__Letter11"/>
      <sheetName val="BINA_GRAFINDO11"/>
      <sheetName val="BINA_MITRA_11"/>
      <sheetName val="DAOUD_MATULA11"/>
      <sheetName val="MAHRUM_NISA11"/>
      <sheetName val="RUDI_SAIFIN11"/>
      <sheetName val="DIV_113"/>
      <sheetName val="Calcu_0213"/>
      <sheetName val="01A-_RAB11"/>
      <sheetName val="2__MVAC_R111"/>
      <sheetName val="Ana__PU11"/>
      <sheetName val="Master_1_011"/>
      <sheetName val="Owning_cost_Alat11"/>
      <sheetName val="H_Sat_Jembatan13"/>
      <sheetName val="A_1_Persiapan_non_std11"/>
      <sheetName val="ANALISA_SNI'07(ubh_bgsting)11"/>
      <sheetName val="o_rekap#411"/>
      <sheetName val="dongia_(2)11"/>
      <sheetName val="DON_GIA11"/>
      <sheetName val="THPDMoi__(2)11"/>
      <sheetName val="CHITIET_VL-NC11"/>
      <sheetName val="CHITIET_VL-NC-TT_-1p11"/>
      <sheetName val="TH_XL11"/>
      <sheetName val="CHITIET_VL-NC-TT-3p11"/>
      <sheetName val="t-h_HA_THE11"/>
      <sheetName val="TONGKE3p_11"/>
      <sheetName val="Rekap__ME11"/>
      <sheetName val="Input_Data11"/>
      <sheetName val="Sat__Pek_11"/>
      <sheetName val="RAB_AR&amp;STR11"/>
      <sheetName val="Str_BT11"/>
      <sheetName val="Perm__Test11"/>
      <sheetName val="DEPRE_0511"/>
      <sheetName val="River_Protect11"/>
      <sheetName val="tabel_berat11"/>
      <sheetName val="Grading_Tahap_111"/>
      <sheetName val="SUMBER_DAYA11"/>
      <sheetName val="STR_PODIUM11"/>
      <sheetName val="STR_PODIUM_(2)11"/>
      <sheetName val="REKAP_STR11"/>
      <sheetName val="REKAP_ME_CSPL11"/>
      <sheetName val="BT_KALI11"/>
      <sheetName val="7_ASAT5"/>
      <sheetName val="7_DATA5"/>
      <sheetName val="5_RBKI5"/>
      <sheetName val="6_RBKA5"/>
      <sheetName val="Rekap_Bill5"/>
      <sheetName val="IDLE_ALAT5"/>
      <sheetName val="Isolasi_Luar_Dalam5"/>
      <sheetName val="Isolasi_Luar5"/>
      <sheetName val="EARTH_WORKS"/>
      <sheetName val="SP10"/>
      <sheetName val="An_Biaya_Kons_Pek_Kayu_&amp;_Atap"/>
      <sheetName val="DK.3"/>
      <sheetName val="bhn,uph,alt"/>
      <sheetName val="HDasar"/>
      <sheetName val="Check"/>
      <sheetName val="B.O.Q"/>
      <sheetName val="HARGA KERJA"/>
      <sheetName val="Dinding"/>
      <sheetName val="Plasteran"/>
      <sheetName val="2-UMUM"/>
      <sheetName val="VARIABL"/>
      <sheetName val="Aux-Obs"/>
      <sheetName val="MPB-01"/>
      <sheetName val="HS-Upah"/>
      <sheetName val="Alat R"/>
      <sheetName val="Hrg Bhn &amp; Upah"/>
      <sheetName val="Jamur Jelatang"/>
      <sheetName val="ALT"/>
      <sheetName val="Rekap Analisa1"/>
      <sheetName val="Rab ACC"/>
      <sheetName val="AnPipa &amp; Acc"/>
      <sheetName val="RAB JALUR TEMILING "/>
      <sheetName val="4-BASIC"/>
      <sheetName val="5-ALAT"/>
      <sheetName val="Break Down Alat"/>
      <sheetName val="Anal-1"/>
      <sheetName val="anharga"/>
      <sheetName val="AnaAlat"/>
      <sheetName val="PHU 05"/>
      <sheetName val="UPAH~K"/>
      <sheetName val="REKAPI"/>
      <sheetName val="aa"/>
      <sheetName val="HST"/>
      <sheetName val="AN"/>
      <sheetName val="upahtenaga &amp; bahan"/>
      <sheetName val="Analisa Teknik"/>
      <sheetName val="BQNK"/>
      <sheetName val="BA_ADD"/>
      <sheetName val="Analisa (ok)"/>
      <sheetName val="UpBahAlat"/>
      <sheetName val="lap-bulan"/>
      <sheetName val="Lap-Minggu"/>
      <sheetName val="HPS"/>
      <sheetName val="DATA PAKET"/>
      <sheetName val="H Satuan"/>
      <sheetName val="Harga_ME_1"/>
      <sheetName val="Rumah_Kls__11"/>
      <sheetName val="Bar_&amp;_Coffeshop1"/>
      <sheetName val="Club_House_Ka1"/>
      <sheetName val="Club_House_Ki1"/>
      <sheetName val="Club_House_Klm_Spa1"/>
      <sheetName val="Club_House_B__Tank1"/>
      <sheetName val="Club_House_Tgh1"/>
      <sheetName val="Griya_VVIP1"/>
      <sheetName val="Pool_Indor1"/>
      <sheetName val="Club_House_Klm_Anak1"/>
      <sheetName val="Club_House_Klm_Dewasa1"/>
      <sheetName val="Rumah_Kls__21"/>
      <sheetName val="Rumah_Kls_31"/>
      <sheetName val="Konstruksi_Lahan_&amp;_Infrastrk1"/>
      <sheetName val="Pool_Outdoor1"/>
      <sheetName val="Club_House_Pek__Luar1"/>
      <sheetName val="Club_House_Pendopo1"/>
      <sheetName val="Club_House_R__Pompa1"/>
      <sheetName val="Pos_Jaga1"/>
      <sheetName val="TK_&amp;_TPQ1"/>
      <sheetName val="Club_House_Utilitas1"/>
      <sheetName val="anl-b4_-_Tdk_Pakai1"/>
      <sheetName val="7_1(8)1"/>
      <sheetName val="7_1(5)1"/>
      <sheetName val="3_1(1)1"/>
      <sheetName val="5_4(2)1"/>
      <sheetName val="6_1(1)1"/>
      <sheetName val="3_2(1)1"/>
      <sheetName val="PEMBESIAN_BALOK_tukang_(2)1"/>
      <sheetName val="rekap_bul1"/>
      <sheetName val="analisa_stripping1"/>
      <sheetName val="Harga_Bahan_&amp;_Upah_1"/>
      <sheetName val="Schedule_11a1"/>
      <sheetName val="Septick_tank1"/>
      <sheetName val="D_&amp;_W_sizes1"/>
      <sheetName val="anl-b4_-_Tdk_Pakai"/>
      <sheetName val="7_1(8)"/>
      <sheetName val="7_1(5)"/>
      <sheetName val="3_1(1)"/>
      <sheetName val="5_4(2)"/>
      <sheetName val="6_1(1)"/>
      <sheetName val="3_2(1)"/>
      <sheetName val="PEMBESIAN_BALOK_tukang_(2)"/>
      <sheetName val="rekap_bul"/>
      <sheetName val="analisa_stripping"/>
      <sheetName val="Harga_Bahan_&amp;_Upah_"/>
      <sheetName val="Schedule_11a"/>
      <sheetName val="Septick_tank"/>
      <sheetName val="D_&amp;_W_sizes"/>
      <sheetName val="Harga_S_Dasar_UNTUK_IDISI3"/>
      <sheetName val="IPAL_1_3"/>
      <sheetName val="PIPA_13"/>
      <sheetName val="D-3_(M)3"/>
      <sheetName val="D-7_(M)3"/>
      <sheetName val="L3_An_H_Sat_Mob2"/>
      <sheetName val="D___W_sizes2"/>
      <sheetName val="Anal__Pancang2"/>
      <sheetName val="Anal_alat2"/>
      <sheetName val="AC_-_BC2"/>
      <sheetName val="AC_-_WC2"/>
      <sheetName val="Peny_Bdn_Jln2"/>
      <sheetName val="Base_B_Bahu2"/>
      <sheetName val="Gali_Biasa2"/>
      <sheetName val="Rutin_Jembatan2"/>
      <sheetName val="Rutin_Saluran2"/>
      <sheetName val="Analisa_-Baku2"/>
      <sheetName val="BETON_BERTULANG_2"/>
      <sheetName val="00___Earthwork_EF_RL2"/>
      <sheetName val="boq_TOGAFU2"/>
      <sheetName val="Material_Properties2"/>
      <sheetName val="Conn__Lib2"/>
      <sheetName val="Metod_TWR2"/>
      <sheetName val="2_0_Procurement2"/>
      <sheetName val="HARGA_RATA2"/>
      <sheetName val="tb__besi2"/>
      <sheetName val="Rumah_Kls__12"/>
      <sheetName val="Bar_&amp;_Coffeshop2"/>
      <sheetName val="Club_House_Ka2"/>
      <sheetName val="Club_House_Ki2"/>
      <sheetName val="Club_House_Klm_Spa2"/>
      <sheetName val="Club_House_B__Tank2"/>
      <sheetName val="Club_House_Tgh2"/>
      <sheetName val="Griya_VVIP2"/>
      <sheetName val="Pool_Indor2"/>
      <sheetName val="Club_House_Klm_Anak2"/>
      <sheetName val="Club_House_Klm_Dewasa2"/>
      <sheetName val="Rumah_Kls__22"/>
      <sheetName val="Rumah_Kls_32"/>
      <sheetName val="Konstruksi_Lahan_&amp;_Infrastrk2"/>
      <sheetName val="Pool_Outdoor2"/>
      <sheetName val="Club_House_Pek__Luar2"/>
      <sheetName val="Club_House_Pendopo2"/>
      <sheetName val="Club_House_R__Pompa2"/>
      <sheetName val="Pos_Jaga2"/>
      <sheetName val="TK_&amp;_TPQ2"/>
      <sheetName val="Club_House_Utilitas2"/>
      <sheetName val="cal_borepile2"/>
      <sheetName val="Daftar_Harga_Dasar2"/>
      <sheetName val="BAHAN_&amp;_ALAT2"/>
      <sheetName val="hrg-sat_pek2"/>
      <sheetName val="Upah,Bahan,_Alat2"/>
      <sheetName val="B_V_22"/>
      <sheetName val="B_V_12"/>
      <sheetName val="Rehab_NAD2"/>
      <sheetName val="anl-b4_-_Tdk_Pakai2"/>
      <sheetName val="Hit_bi_transport2"/>
      <sheetName val="Form_12"/>
      <sheetName val="7_1(8)2"/>
      <sheetName val="7_1(5)2"/>
      <sheetName val="3_1(1)2"/>
      <sheetName val="5_4(2)2"/>
      <sheetName val="6_1(1)2"/>
      <sheetName val="3_2(1)2"/>
      <sheetName val="ANAL_KOEF2"/>
      <sheetName val="PEMBESIAN_BALOK_tukang_(2)2"/>
      <sheetName val="rekap_bul2"/>
      <sheetName val="analisa_stripping2"/>
      <sheetName val="Harga_Bahan_&amp;_Upah_2"/>
      <sheetName val="Schedule_11a2"/>
      <sheetName val="Septick_tank2"/>
      <sheetName val="TH_VL,_NC,_DDHT_Thanhphuoc2"/>
      <sheetName val="TONG_HOP_VL-NC_TT2"/>
      <sheetName val="KPVC-BD_2"/>
      <sheetName val="H_Material,_Upah_&amp;_Alat2"/>
      <sheetName val="Analisa_H_Sat_Pek_2"/>
      <sheetName val="D_&amp;_W_sizes2"/>
      <sheetName val="Analis_har2"/>
      <sheetName val="Cost_Control_Utk_Perub_RAP2"/>
      <sheetName val="Sel_Dev2"/>
      <sheetName val="RAP_Change2"/>
      <sheetName val="RAP_Sisa2"/>
      <sheetName val="LAP___(4)2"/>
      <sheetName val="LAP___(11)2"/>
      <sheetName val="upah_bahan_alat2"/>
      <sheetName val="analisa_K2"/>
      <sheetName val="Harga_ME_2"/>
      <sheetName val="Analisa_RAB"/>
      <sheetName val="Alat_B"/>
      <sheetName val="Bahan_B"/>
      <sheetName val="Upah_B"/>
      <sheetName val="BQ_RAB"/>
      <sheetName val="hps-Tbg_sgu"/>
      <sheetName val="ANALISA_SNI'07rootsREV"/>
      <sheetName val="Analisa_BOW_07"/>
      <sheetName val="20_1_1_Bahan_Bangun_&amp;_Konstruks"/>
      <sheetName val="22_Operasional_Kegiatan"/>
      <sheetName val="REKAP_PL_FF"/>
      <sheetName val="ANALISA KOEFF ESKALASI"/>
      <sheetName val="HS Track"/>
      <sheetName val="Besi2"/>
      <sheetName val="hrga dasar"/>
      <sheetName val="R.4"/>
      <sheetName val="DivIV"/>
      <sheetName val="DivV"/>
      <sheetName val="DivVIII"/>
      <sheetName val="DivIII"/>
      <sheetName val="mobilisation"/>
      <sheetName val="rekI"/>
      <sheetName val="ORGAN"/>
      <sheetName val="rkap2010-2011Cab"/>
      <sheetName val="Analisa (me)"/>
      <sheetName val="P0-21"/>
      <sheetName val="bq analisa"/>
      <sheetName val="met biasa"/>
      <sheetName val="met mpu"/>
      <sheetName val="kuant"/>
      <sheetName val="7.3(1)"/>
      <sheetName val="7.1.(5)"/>
      <sheetName val="hsatdas"/>
      <sheetName val="2.3 (3)"/>
      <sheetName val="6.1(1)(2)"/>
      <sheetName val="7. 9"/>
      <sheetName val="3.3 (1)"/>
      <sheetName val="3.2 (1)"/>
      <sheetName val="VOL.1"/>
      <sheetName val="ankoef Beton"/>
      <sheetName val="7.1(3)"/>
      <sheetName val="DaftarHS"/>
      <sheetName val="Enc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 refreshError="1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/>
      <sheetData sheetId="1341" refreshError="1"/>
      <sheetData sheetId="1342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/>
      <sheetData sheetId="1654" refreshError="1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 refreshError="1"/>
      <sheetData sheetId="1675"/>
      <sheetData sheetId="1676"/>
      <sheetData sheetId="1677" refreshError="1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/>
      <sheetData sheetId="1745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/>
      <sheetData sheetId="1943"/>
      <sheetData sheetId="1944"/>
      <sheetData sheetId="1945" refreshError="1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 refreshError="1"/>
      <sheetData sheetId="1995"/>
      <sheetData sheetId="1996"/>
      <sheetData sheetId="1997" refreshError="1"/>
      <sheetData sheetId="1998"/>
      <sheetData sheetId="1999" refreshError="1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/>
      <sheetData sheetId="2274"/>
      <sheetData sheetId="2275"/>
      <sheetData sheetId="2276"/>
      <sheetData sheetId="2277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/>
      <sheetData sheetId="2303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/>
      <sheetData sheetId="2323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/>
      <sheetData sheetId="2364" refreshError="1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/>
      <sheetData sheetId="2381" refreshError="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/>
      <sheetData sheetId="2401" refreshError="1"/>
      <sheetData sheetId="2402" refreshError="1"/>
      <sheetData sheetId="2403" refreshError="1"/>
      <sheetData sheetId="2404" refreshError="1"/>
      <sheetData sheetId="2405"/>
      <sheetData sheetId="2406" refreshError="1"/>
      <sheetData sheetId="2407" refreshError="1"/>
      <sheetData sheetId="2408" refreshError="1"/>
      <sheetData sheetId="2409"/>
      <sheetData sheetId="2410"/>
      <sheetData sheetId="2411"/>
      <sheetData sheetId="2412"/>
      <sheetData sheetId="2413"/>
      <sheetData sheetId="2414"/>
      <sheetData sheetId="2415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/>
      <sheetData sheetId="2422" refreshError="1"/>
      <sheetData sheetId="2423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 refreshError="1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/>
      <sheetData sheetId="2630"/>
      <sheetData sheetId="2631"/>
      <sheetData sheetId="2632"/>
      <sheetData sheetId="2633" refreshError="1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/>
      <sheetData sheetId="2667"/>
      <sheetData sheetId="2668" refreshError="1"/>
      <sheetData sheetId="2669"/>
      <sheetData sheetId="2670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/>
      <sheetData sheetId="2768"/>
      <sheetData sheetId="2769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 refreshError="1"/>
      <sheetData sheetId="3224" refreshError="1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 refreshError="1"/>
      <sheetData sheetId="3242" refreshError="1"/>
      <sheetData sheetId="3243" refreshError="1"/>
      <sheetData sheetId="3244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/>
      <sheetData sheetId="3261" refreshError="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/>
      <sheetData sheetId="3595"/>
      <sheetData sheetId="3596"/>
      <sheetData sheetId="3597"/>
      <sheetData sheetId="3598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/>
      <sheetData sheetId="3606"/>
      <sheetData sheetId="3607" refreshError="1"/>
      <sheetData sheetId="3608"/>
      <sheetData sheetId="3609"/>
      <sheetData sheetId="3610" refreshError="1"/>
      <sheetData sheetId="3611" refreshError="1"/>
      <sheetData sheetId="3612" refreshError="1"/>
      <sheetData sheetId="3613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 refreshError="1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 refreshError="1"/>
      <sheetData sheetId="3761" refreshError="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 refreshError="1"/>
      <sheetData sheetId="3798" refreshError="1"/>
      <sheetData sheetId="3799"/>
      <sheetData sheetId="3800" refreshError="1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 refreshError="1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 refreshError="1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/>
      <sheetData sheetId="5264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/>
      <sheetData sheetId="5437"/>
      <sheetData sheetId="5438"/>
      <sheetData sheetId="5439"/>
      <sheetData sheetId="5440"/>
      <sheetData sheetId="5441" refreshError="1"/>
      <sheetData sheetId="5442" refreshError="1"/>
      <sheetData sheetId="5443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/>
      <sheetData sheetId="5454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/>
      <sheetData sheetId="5473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/>
      <sheetData sheetId="6370"/>
      <sheetData sheetId="6371"/>
      <sheetData sheetId="6372"/>
      <sheetData sheetId="6373"/>
      <sheetData sheetId="6374"/>
      <sheetData sheetId="6375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/>
      <sheetData sheetId="7133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/>
      <sheetData sheetId="7146"/>
      <sheetData sheetId="7147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/>
      <sheetData sheetId="7931"/>
      <sheetData sheetId="7932"/>
      <sheetData sheetId="7933" refreshError="1"/>
      <sheetData sheetId="7934" refreshError="1"/>
      <sheetData sheetId="7935" refreshError="1"/>
      <sheetData sheetId="7936"/>
      <sheetData sheetId="7937"/>
      <sheetData sheetId="7938" refreshError="1"/>
      <sheetData sheetId="7939" refreshError="1"/>
      <sheetData sheetId="7940"/>
      <sheetData sheetId="7941"/>
      <sheetData sheetId="7942" refreshError="1"/>
      <sheetData sheetId="7943" refreshError="1"/>
      <sheetData sheetId="7944" refreshError="1"/>
      <sheetData sheetId="794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ISIAN"/>
      <sheetName val="HRG BH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Agregat Halus &amp; Kasar"/>
      <sheetName val="FA"/>
      <sheetName val="Analisa HS"/>
      <sheetName val="LO"/>
      <sheetName val="Kr tengahDiva"/>
      <sheetName val="Subkon"/>
      <sheetName val="B - Norelec"/>
      <sheetName val="Break_down"/>
      <sheetName val="Equipment"/>
      <sheetName val="RAB_HREZ"/>
      <sheetName val="ANAL_HREZ"/>
      <sheetName val="01A- RAB"/>
      <sheetName val="Isolasi Luar Dalam"/>
      <sheetName val="Isolasi Luar"/>
      <sheetName val="REKAP_ARSITEKTUR."/>
      <sheetName val="RAB.ADMINISTRASI PUSAT (1)"/>
      <sheetName val="G_SUMMARY"/>
      <sheetName val="Markup"/>
      <sheetName val="bahan"/>
      <sheetName val="Material"/>
      <sheetName val="Upah"/>
      <sheetName val="M&amp;E R"/>
      <sheetName val="RAB PERSIAPAN "/>
      <sheetName val="pricing"/>
      <sheetName val="EQ_an"/>
      <sheetName val="GFA-20-N"/>
      <sheetName val="L-Mechanical"/>
      <sheetName val="Man Power"/>
      <sheetName val="DAPRO"/>
      <sheetName val="BL"/>
      <sheetName val="L3 An H Sat Mob"/>
      <sheetName val="BTL-Persiapan"/>
      <sheetName val="BTL-Bau"/>
      <sheetName val="BTL-alat"/>
      <sheetName val="BTL-Rupa"/>
      <sheetName val="ESCON"/>
      <sheetName val="KET"/>
      <sheetName val="Equip"/>
      <sheetName val="TELEPON"/>
      <sheetName val="PROTEKSI PETIR"/>
      <sheetName val="KABEL FEEDER"/>
      <sheetName val="PENRNGN &amp; KTK-KNTK"/>
      <sheetName val="REKAP-MEK"/>
      <sheetName val="FIRE FIGHTING"/>
      <sheetName val="Master 1.0"/>
      <sheetName val="SITE-E"/>
      <sheetName val="BASEMENT"/>
      <sheetName val="Anls"/>
      <sheetName val="BAG-2"/>
      <sheetName val="Bill No 2.1 Cold Water System"/>
      <sheetName val="Civil Works"/>
      <sheetName val="analysis"/>
      <sheetName val="Fin-Bengkel"/>
      <sheetName val="Fin-Showroom"/>
      <sheetName val="Hal_Pagar"/>
      <sheetName val="Str-Bengkel"/>
      <sheetName val="Str-Showroom"/>
      <sheetName val="GASATAGG.XLS"/>
      <sheetName val="Informasi"/>
      <sheetName val="L_Mechanical"/>
      <sheetName val="rab me (by owner) "/>
      <sheetName val="BQ (by owner)"/>
      <sheetName val="NS GD.UTAMA"/>
      <sheetName val="ANAL. ME"/>
      <sheetName val="BW analisa cika 2005"/>
      <sheetName val="LOADDAT"/>
      <sheetName val="EXTERNAL WORK"/>
      <sheetName val="REKAP"/>
      <sheetName val="rekap mekanikal"/>
      <sheetName val="Analisa _ Upah"/>
      <sheetName val="AHSP"/>
      <sheetName val="Scedule(S-Curve)"/>
      <sheetName val="WT-LIST"/>
      <sheetName val="upahbahan"/>
      <sheetName val="Harga Satuan"/>
      <sheetName val="BANGUNAN PENUNJANG"/>
      <sheetName val="har-sat"/>
      <sheetName val="STD Lanjutan"/>
      <sheetName val="NS Lanjutan"/>
      <sheetName val="BoQ C4"/>
      <sheetName val="Fill this out first___"/>
      <sheetName val="5-Peralatan"/>
      <sheetName val="hardas"/>
      <sheetName val="harga"/>
      <sheetName val="ANALISA"/>
      <sheetName val="BHN"/>
      <sheetName val="LISTRIK"/>
      <sheetName val="F ALARM"/>
      <sheetName val="alat,bahan,sub"/>
      <sheetName val="AC-C"/>
      <sheetName val="A"/>
      <sheetName val="Fill this out first..."/>
      <sheetName val="BOQ KSN"/>
      <sheetName val="ANAL.BOW"/>
      <sheetName val="rab me (fisik)"/>
      <sheetName val="Cover"/>
      <sheetName val="Persiapan"/>
      <sheetName val="1.B"/>
      <sheetName val="BAG_2"/>
      <sheetName val="Data"/>
      <sheetName val="villa"/>
      <sheetName val="Sat Upah"/>
      <sheetName val="HS Alat"/>
      <sheetName val="HS Upah"/>
      <sheetName val="HS Sub-Kon"/>
      <sheetName val="Anal"/>
      <sheetName val="Analisa ME (2)"/>
      <sheetName val="sheet 2"/>
      <sheetName val="RAB ME"/>
      <sheetName val="eq_data"/>
      <sheetName val="HB "/>
      <sheetName val="RKP PLUMBING"/>
      <sheetName val="ANALISA 1"/>
      <sheetName val="4-Basic Price"/>
      <sheetName val="Analisa &amp; Upah"/>
      <sheetName val="Pipe"/>
      <sheetName val="M_12 _2_"/>
      <sheetName val="CBL"/>
      <sheetName val="BQWH3"/>
      <sheetName val="AC_C"/>
      <sheetName val="Daftar berat"/>
      <sheetName val="Telephone"/>
      <sheetName val="Rek_ELEKT"/>
      <sheetName val="Fire Alarm"/>
      <sheetName val="AC"/>
      <sheetName val="Duct"/>
      <sheetName val="MON_OH"/>
      <sheetName val="ANAL_BOW"/>
      <sheetName val="I-KAMAR"/>
      <sheetName val="D &amp; W sizes"/>
      <sheetName val="coeff"/>
      <sheetName val="Cable 150kV Ref."/>
      <sheetName val="basic"/>
      <sheetName val="ALAT"/>
      <sheetName val="MAIN EQUIP AC"/>
      <sheetName val="AHS-E"/>
      <sheetName val="BQ-ME"/>
      <sheetName val="Rekap Prelim"/>
      <sheetName val="Boq"/>
      <sheetName val="bill qty"/>
      <sheetName val="meth hsl nego"/>
      <sheetName val="anal_alat"/>
      <sheetName val="hsd"/>
      <sheetName val="Unit Rate"/>
      <sheetName val="BQ Stdr R-1"/>
      <sheetName val="U_rate"/>
      <sheetName val="Art"/>
      <sheetName val="CPAoC"/>
      <sheetName val="An HarSatPek"/>
      <sheetName val="bahan+upah"/>
      <sheetName val="DPENSIUN"/>
      <sheetName val="HSD_Alat"/>
      <sheetName val="Perm. Test"/>
      <sheetName val="Div2"/>
      <sheetName val="MAP-1"/>
      <sheetName val="HARSAT"/>
      <sheetName val="Pos 4-1"/>
      <sheetName val="Up&amp;Bhn "/>
      <sheetName val="NS GD.UGD"/>
      <sheetName val="STD GD.UGD"/>
      <sheetName val="DAF-2"/>
      <sheetName val="BASIC-PRICE"/>
      <sheetName val="Bill of Qty MEP"/>
      <sheetName val="EE-PROP"/>
      <sheetName val="Dasboard"/>
      <sheetName val="H_Upah"/>
      <sheetName val="H-Upah"/>
      <sheetName val="Fin_Showroom"/>
      <sheetName val="Str_Bengkel"/>
      <sheetName val="Str_Showroom"/>
      <sheetName val="Rate"/>
      <sheetName val="Transfer Pump"/>
      <sheetName val="D _ W sizes"/>
      <sheetName val="Valve"/>
      <sheetName val="Sanitair+Drain"/>
      <sheetName val="Flange"/>
      <sheetName val="Pipa (2)"/>
      <sheetName val="Lamp BAP"/>
      <sheetName val="RAW MATERIALS "/>
      <sheetName val="COST-PERSON-J.O."/>
      <sheetName val="RENTAL1"/>
      <sheetName val="EQ"/>
      <sheetName val="AHSbj"/>
      <sheetName val="Fin_Bengkel"/>
      <sheetName val="2_Plumbing"/>
      <sheetName val="3_FF"/>
      <sheetName val="Material&amp;Upah"/>
      <sheetName val="Piping"/>
      <sheetName val="AHS str"/>
      <sheetName val="351BQMCN"/>
      <sheetName val="MAPDC"/>
      <sheetName val="Data Ktr Bupati Tapsel"/>
      <sheetName val="BAU"/>
      <sheetName val="REK"/>
      <sheetName val="JADWAL"/>
      <sheetName val="FAK"/>
      <sheetName val="ana_str"/>
      <sheetName val="Eng_Hrs"/>
      <sheetName val="name"/>
      <sheetName val="Panel"/>
      <sheetName val="Inst_penerangan_"/>
      <sheetName val="Plumbing"/>
      <sheetName val="Petir"/>
      <sheetName val="MATV"/>
      <sheetName val="CCTV"/>
      <sheetName val="Alarm"/>
      <sheetName val="Hydran _ springkler"/>
      <sheetName val="BasicPrice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sat1"/>
      <sheetName val="New MADC"/>
      <sheetName val="analisa_gedung"/>
      <sheetName val="Koefisien"/>
      <sheetName val="MADC"/>
      <sheetName val="bilangan"/>
      <sheetName val="Daf_ No_ _ 4_2"/>
      <sheetName val="BQ Arsit"/>
      <sheetName val="Sat Bah &amp; Up"/>
      <sheetName val="ANALIS.1"/>
      <sheetName val="DUTCH CONE"/>
      <sheetName val="slab"/>
      <sheetName val="Upah Bahan"/>
      <sheetName val="index"/>
      <sheetName val="Mat.Mek"/>
      <sheetName val="Project_P"/>
      <sheetName val="BOI-me"/>
      <sheetName val="MUA"/>
      <sheetName val="BQ struktur"/>
      <sheetName val="AHS"/>
      <sheetName val="hs"/>
      <sheetName val="HARGA ALAT"/>
      <sheetName val="UMUM"/>
      <sheetName val="ETAB 1"/>
      <sheetName val="Analisa Pusaka Jaya"/>
      <sheetName val="R.A.B."/>
      <sheetName val="QSS"/>
      <sheetName val="Report detil kondisi"/>
      <sheetName val="kki"/>
      <sheetName val="fin pro centers"/>
      <sheetName val="SUMMARY"/>
      <sheetName val="LATIH1"/>
      <sheetName val="Data2"/>
      <sheetName val="Peralatan"/>
      <sheetName val="공정양식"/>
      <sheetName val="Rekap Direct Cost"/>
      <sheetName val="Urai _ Guide Post"/>
      <sheetName val="Met_Pas Batu"/>
      <sheetName val="Urai_Galian Tanah"/>
      <sheetName val="Met_ Minor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Bill Of Quantity"/>
      <sheetName val="BGN PENUNJANG"/>
      <sheetName val="Daf 1"/>
      <sheetName val="J"/>
      <sheetName val="NP"/>
      <sheetName val="daftar_harga"/>
      <sheetName val="REKAP TOTAL"/>
      <sheetName val="database-emp"/>
      <sheetName val="EMS"/>
      <sheetName val="RAB"/>
      <sheetName val="Bill_Qua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own"/>
      <sheetName val="Rkp"/>
      <sheetName val="Sheet1"/>
      <sheetName val="5-ALAT(1)"/>
      <sheetName val="anal_hs"/>
      <sheetName val="DAFTAR HARGA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HS_Alat"/>
      <sheetName val="HS_Upah"/>
      <sheetName val="HS_Sub-Kon"/>
      <sheetName val="Master_1_0"/>
      <sheetName val="BANGUNAN_PENUNJANG"/>
      <sheetName val="bill_qty"/>
      <sheetName val="meth_hsl_nego"/>
      <sheetName val="Mat_Mek"/>
      <sheetName val="D_&amp;_W_sizes"/>
      <sheetName val="Cable_150kV_Ref_"/>
      <sheetName val="MAIN_EQUIP_AC"/>
      <sheetName val="ANALIS_1"/>
      <sheetName val="DUTCH_CONE"/>
      <sheetName val="Rates"/>
      <sheetName val="AN Panel"/>
      <sheetName val="NS"/>
      <sheetName val="AN_Panel"/>
      <sheetName val="ANALISA HARGA SATUAN"/>
      <sheetName val="BoQA"/>
      <sheetName val="Daftar Upah,Bhn,&amp; alat"/>
      <sheetName val="Lead Schedule"/>
      <sheetName val="Anal Koef"/>
      <sheetName val="Rekap Biaya"/>
      <sheetName val="2.NSB."/>
      <sheetName val="2.SB"/>
      <sheetName val="pinjen"/>
      <sheetName val="M.ITEM"/>
      <sheetName val="BHN.Ars"/>
      <sheetName val="7.NS.H"/>
      <sheetName val="D.1.2_LT- 1 ~ Atap"/>
      <sheetName val="REKAP ME"/>
      <sheetName val="H. Dasar"/>
      <sheetName val="Terbilang"/>
      <sheetName val="BOOQ"/>
      <sheetName val="ENC.14"/>
      <sheetName val="Terbilang sertifikat"/>
      <sheetName val="REKAP ARSITEKTUR"/>
      <sheetName val="OVERHEAD"/>
      <sheetName val="rincian per proyek"/>
      <sheetName val="SDM"/>
      <sheetName val="MAP"/>
      <sheetName val="MEP"/>
      <sheetName val="D_S_UPAH"/>
      <sheetName val="Market"/>
      <sheetName val="Bill 5 Summary"/>
      <sheetName val="M"/>
      <sheetName val="Analisa 2"/>
      <sheetName val="MASTER"/>
      <sheetName val="PB_B_"/>
      <sheetName val="AC LOAD"/>
      <sheetName val="Bill 4 Summary"/>
      <sheetName val="KH Bahagia"/>
      <sheetName val="대비표"/>
      <sheetName val="ALEK"/>
      <sheetName val="????"/>
      <sheetName val="Rincian"/>
      <sheetName val="komponen"/>
      <sheetName val="Estimate"/>
      <sheetName val="Sat~Bahu"/>
      <sheetName val="PAGE 1 "/>
      <sheetName val="RAB_STR"/>
      <sheetName val="Hrg_Bahan"/>
      <sheetName val="Mat.Elk"/>
      <sheetName val="AHS Isolasi"/>
      <sheetName val="Ref"/>
      <sheetName val="OHD"/>
      <sheetName val="bhn FINAL"/>
      <sheetName val="HDasar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BQ"/>
      <sheetName val="struktur"/>
      <sheetName val="B _ Norelec"/>
      <sheetName val="Site Expenses"/>
      <sheetName val="2. MVAC R1"/>
      <sheetName val="Upah&amp;Bahan"/>
      <sheetName val="Profil"/>
      <sheetName val="SOP"/>
      <sheetName val="Input monthly capex"/>
      <sheetName val="AKUN"/>
      <sheetName val="Cover Daf-2"/>
      <sheetName val="3.3b"/>
      <sheetName val="T. Cs Log P III"/>
      <sheetName val="may'03"/>
      <sheetName val="PENJ.NERACA"/>
      <sheetName val="CASH FLOW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faktor"/>
      <sheetName val="ELEMEN"/>
      <sheetName val="Sat Alat"/>
      <sheetName val="struktur tdk dipakai"/>
      <sheetName val="Mtd_Pelak"/>
      <sheetName val="PRICE-COMP"/>
      <sheetName val="Kode"/>
      <sheetName val="Currency Rate"/>
      <sheetName val="소업1교"/>
      <sheetName val="AnalisaKantor"/>
      <sheetName val="An_Basic"/>
      <sheetName val="PDMP"/>
      <sheetName val="PCE"/>
      <sheetName val="PRODUK"/>
      <sheetName val="TOOL-ME"/>
      <sheetName val="KONTRAK INDUK BULANAN"/>
      <sheetName val="Bq Ars"/>
      <sheetName val="GFA 22"/>
      <sheetName val="CC-20-N"/>
      <sheetName val="ANALISA-HST"/>
      <sheetName val="T-3.4 Cost of Equipment"/>
      <sheetName val="HARDAS-ALAT"/>
      <sheetName val="HARDAS-MAT"/>
      <sheetName val="dasar"/>
      <sheetName val="An H.Sat Pek.Ut"/>
      <sheetName val="list"/>
      <sheetName val="Harga Sat Das"/>
      <sheetName val="T-3.2 UP Labour"/>
      <sheetName val="T-3.3 UP Material"/>
      <sheetName val="pivot2"/>
      <sheetName val="pivot1"/>
      <sheetName val="#REF"/>
      <sheetName val="UshDeb00"/>
      <sheetName val="UPH,BHN,ALT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U&amp;B"/>
      <sheetName val="Data Sei Belutu"/>
      <sheetName val="610.6"/>
      <sheetName val="610.5"/>
      <sheetName val="Data Sinabung"/>
      <sheetName val="Kuantitas"/>
      <sheetName val="Analisa Harga"/>
      <sheetName val="List of Eqp"/>
      <sheetName val="UPA"/>
      <sheetName val="BasPri"/>
      <sheetName val="Dashboard"/>
      <sheetName val="alm"/>
      <sheetName val="SELISIH HARGA"/>
      <sheetName val="CH"/>
      <sheetName val="Progress"/>
      <sheetName val="KEBALAT"/>
      <sheetName val="FINAL"/>
      <sheetName val="CRUSER"/>
      <sheetName val="keb-BHN"/>
      <sheetName val="bilangkas"/>
      <sheetName val="Sec I ML"/>
      <sheetName val="Cash Flow bulanan"/>
      <sheetName val="List Plant"/>
      <sheetName val="SAP"/>
      <sheetName val="INDEKS"/>
      <sheetName val="JABATAN"/>
      <sheetName val="REF.ONLY"/>
      <sheetName val="Basic Price"/>
      <sheetName val="analisa stroke"/>
      <sheetName val="Sheet2"/>
      <sheetName val="QUARRY"/>
      <sheetName val="Rekapitulasi"/>
      <sheetName val="DIV1"/>
      <sheetName val="PileCap"/>
      <sheetName val="ANAL TEKNIK"/>
      <sheetName val="Monitor"/>
      <sheetName val="SEX"/>
      <sheetName val="BUL. A"/>
      <sheetName val="ELEC STIS"/>
      <sheetName val="집계표(OPTION)"/>
      <sheetName val="Rate Analysis"/>
      <sheetName val="TE TS FA LAN MATV"/>
      <sheetName val="PO-2"/>
      <sheetName val="Analisa (ok)"/>
      <sheetName val="daftar analisa"/>
      <sheetName val="ANALISAGATE"/>
      <sheetName val="ANALISA PEK.UMUM"/>
      <sheetName val="ANLS-PJ"/>
      <sheetName val="Investment Valuation"/>
      <sheetName val="DAF-1"/>
      <sheetName val="ME Apt2"/>
      <sheetName val="Pengalaman Per"/>
      <sheetName val="Page"/>
      <sheetName val="Unit Cost"/>
      <sheetName val="HARGA MATERIAL"/>
      <sheetName val="Blk B1"/>
      <sheetName val="II.MAIN-LOB"/>
      <sheetName val="Rkp Total"/>
      <sheetName val="Harsat Bahan"/>
      <sheetName val="bidang"/>
      <sheetName val="PC"/>
      <sheetName val="On Time"/>
      <sheetName val="Curup"/>
      <sheetName val="Prabu"/>
      <sheetName val="PESANTREN"/>
      <sheetName val="G"/>
      <sheetName val="STR"/>
      <sheetName val="List Material"/>
      <sheetName val="Uph&amp;bhn"/>
      <sheetName val="6-AGREGAT"/>
      <sheetName val="Sumber Daya"/>
      <sheetName val="S-Curve-print"/>
      <sheetName val="INPUT"/>
      <sheetName val="telp"/>
      <sheetName val="Har_mat"/>
      <sheetName val="DESBT"/>
      <sheetName val="Price list"/>
      <sheetName val="Summary Sheets"/>
      <sheetName val="Quantity"/>
      <sheetName val="dtxl"/>
      <sheetName val="Ｎｏ.13"/>
      <sheetName val="Appendix 2(SatDas)"/>
      <sheetName val="kuantts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gvl"/>
      <sheetName val="Hit Vol Str Jambi"/>
      <sheetName val="Klm-Mnl"/>
      <sheetName val="Urai _Resap pengikat"/>
      <sheetName val="DAF.TUL"/>
      <sheetName val="Lamp. Bahan"/>
      <sheetName val="daftar"/>
      <sheetName val="Trafo"/>
      <sheetName val="Elekt"/>
      <sheetName val="PConsCS"/>
      <sheetName val="dia-in"/>
      <sheetName val="Du_lieu"/>
      <sheetName val="Bulanan"/>
      <sheetName val="Har-sat-dasr"/>
      <sheetName val="Standby Alat"/>
      <sheetName val="LAP_ HARIAN"/>
      <sheetName val="TOTAL Agustus"/>
      <sheetName val="teori"/>
      <sheetName val="DIV.1"/>
      <sheetName val="DIV_1"/>
      <sheetName val="UPAH BAHAN ARST"/>
      <sheetName val="ANAL-TRM"/>
      <sheetName val="Hargasatuan"/>
      <sheetName val="DivVII"/>
      <sheetName val="GAJI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Agregat_Halus_&amp;_Kasar1"/>
      <sheetName val="HRG_BHN1"/>
      <sheetName val="Analisa_HS1"/>
      <sheetName val="Kr_tengahDiva1"/>
      <sheetName val="L3_An_H_Sat_Mob1"/>
      <sheetName val="Isolasi_Luar_Dalam1"/>
      <sheetName val="Isolasi_Luar1"/>
      <sheetName val="GASATAGG_XLS1"/>
      <sheetName val="EXTERNAL_WORK1"/>
      <sheetName val="Man_Power1"/>
      <sheetName val="B_-_Norelec1"/>
      <sheetName val="rab_me_(by_owner)_1"/>
      <sheetName val="BQ_(by_owner)1"/>
      <sheetName val="rab_me_(fisik)1"/>
      <sheetName val="bill_qty1"/>
      <sheetName val="meth_hsl_nego1"/>
      <sheetName val="AHS_str"/>
      <sheetName val="HS_Alat1"/>
      <sheetName val="HS_Upah1"/>
      <sheetName val="HS_Sub-Kon1"/>
      <sheetName val="HB_"/>
      <sheetName val="An_HarSatPek"/>
      <sheetName val="Harga_Satuan"/>
      <sheetName val="Unit_Rate"/>
      <sheetName val="BQ_Stdr_R-1"/>
      <sheetName val="sheet_2"/>
      <sheetName val="RAB_ME"/>
      <sheetName val="RKP_PLUMBING"/>
      <sheetName val="ANALISA_1"/>
      <sheetName val="4-Basic_Price"/>
      <sheetName val="Perm__Test"/>
      <sheetName val="Pipa_(2)"/>
      <sheetName val="Daftar_Upah,Bhn,&amp;_alat"/>
      <sheetName val="Rekap_Direct_Cost"/>
      <sheetName val="Lamp_BAP"/>
      <sheetName val="BQ_Arsit"/>
      <sheetName val="Sat_Bah_&amp;_Up"/>
      <sheetName val="Data_Ktr_Bupati_Tapsel"/>
      <sheetName val="New_MADC"/>
      <sheetName val="HARGA_ALAT"/>
      <sheetName val="ETAB_1"/>
      <sheetName val="Daf_1"/>
      <sheetName val="KAN__LOKAL"/>
      <sheetName val="GH_Quantity"/>
      <sheetName val="Transfer_Pump"/>
      <sheetName val="RAW_MATERIALS_"/>
      <sheetName val="COST-PERSON-J_O_"/>
      <sheetName val="Analisa_ME"/>
      <sheetName val="Upah_Bahan"/>
      <sheetName val="Urai___Guide_Post"/>
      <sheetName val="Met_Pas_Batu"/>
      <sheetName val="Urai_Galian_Tanah"/>
      <sheetName val="Met__Minor"/>
      <sheetName val="Anal_Koef"/>
      <sheetName val="Rekap_Biaya"/>
      <sheetName val="Daf__No____4_2"/>
      <sheetName val="R_A_B_"/>
      <sheetName val="Up&amp;Bhn_"/>
      <sheetName val="NS_GD_UGD"/>
      <sheetName val="STD_GD_UGD"/>
      <sheetName val="Hrg_elemen"/>
      <sheetName val="AN_Panel1"/>
      <sheetName val="fin_pro_centers"/>
      <sheetName val="REKAP_ARSITEKTUR"/>
      <sheetName val="rincian_per_proyek"/>
      <sheetName val="Lead_Schedule"/>
      <sheetName val="BQ_struktur"/>
      <sheetName val="REKAP_TOTAL"/>
      <sheetName val="2_NSB_"/>
      <sheetName val="2_SB"/>
      <sheetName val="M_ITEM"/>
      <sheetName val="BHN_Ars"/>
      <sheetName val="7_NS_H"/>
      <sheetName val="Analisa_Pusaka_Jaya"/>
      <sheetName val="D_1_2_LT-_1_~_Atap"/>
      <sheetName val="Hydran___springkler"/>
      <sheetName val="Terbilang_sertifikat"/>
      <sheetName val="Report_detil_kondisi"/>
      <sheetName val="ANALISA_HARGA_SATUAN"/>
      <sheetName val="ENC_14"/>
      <sheetName val="H__Dasar"/>
      <sheetName val="Upah_dan_bahan"/>
      <sheetName val="analisa_"/>
      <sheetName val="Bill_5_Summary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Input_monthly_capex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Analisa_2"/>
      <sheetName val="Bq_Ars"/>
      <sheetName val="KONTRAK_INDUK_BULANAN"/>
      <sheetName val="Sat_Alat"/>
      <sheetName val="Bill_4_Summary"/>
      <sheetName val="Basic alat"/>
      <sheetName val="Basic bahan"/>
      <sheetName val="Basic upah"/>
      <sheetName val="Konfirm"/>
      <sheetName val="SATDAS"/>
      <sheetName val="BHN-ALAT"/>
      <sheetName val="TNG"/>
      <sheetName val="Enc14"/>
      <sheetName val="DaftarHS"/>
      <sheetName val="T-3_4_Cost_of_Equipment"/>
      <sheetName val="An_H_Sat_Pek_Ut"/>
      <sheetName val="Harga_Sat_Das"/>
      <sheetName val="T-3_2_UP_Labour"/>
      <sheetName val="T-3_3_UP_Material"/>
      <sheetName val="MAP-Tot"/>
      <sheetName val="Main"/>
      <sheetName val="Ammonia"/>
      <sheetName val="General"/>
      <sheetName val="MS"/>
      <sheetName val="ANAL-1"/>
      <sheetName val="DHS"/>
      <sheetName val="STOK MAT"/>
      <sheetName val="(ANALISA-lain)"/>
      <sheetName val="Cessie"/>
      <sheetName val="RAP"/>
      <sheetName val="BIIL ASLI"/>
      <sheetName val="Data-Masukan"/>
      <sheetName val="SAT-DAS"/>
      <sheetName val="PANELKAST"/>
      <sheetName val="Pengujian"/>
      <sheetName val="Mobilisasi"/>
      <sheetName val="SUM"/>
      <sheetName val="Speck ARSITEK"/>
      <sheetName val="Stden center"/>
      <sheetName val="Harsat_marina"/>
      <sheetName val="ana_struktur"/>
      <sheetName val="HB"/>
      <sheetName val="Break Down"/>
      <sheetName val="Q'ty per m"/>
      <sheetName val="PROD"/>
      <sheetName val="MP3"/>
      <sheetName val="Analisa HSP"/>
      <sheetName val="Galian 1"/>
      <sheetName val="Kuantitas &amp; Harga"/>
      <sheetName val="DAF.ALAT"/>
      <sheetName val="."/>
      <sheetName val="3.Mob"/>
      <sheetName val="hub"/>
      <sheetName val="3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List Pla_x0000_È"/>
      <sheetName val="_Kr tengahDiva.xls聝analysi蕈"/>
      <sheetName val="BQ Mekanikal"/>
      <sheetName val="Saluran"/>
      <sheetName val="mek_REKAP"/>
      <sheetName val="C_2_8"/>
      <sheetName val="C_2_12"/>
      <sheetName val="C_2_5"/>
      <sheetName val="C_2_15"/>
      <sheetName val="대비"/>
      <sheetName val="Vendor Information"/>
      <sheetName val="BANG TONG HOP (2)"/>
      <sheetName val="BAHAN (2)"/>
      <sheetName val="DAF-BAHAN"/>
      <sheetName val="DAF-UPAH"/>
      <sheetName val="Tata Udara"/>
      <sheetName val="SAT UPH BHN"/>
      <sheetName val="Analisa Upah &amp; Bahan Plum"/>
      <sheetName val="1.2"/>
      <sheetName val="33"/>
      <sheetName val="MobAlt"/>
      <sheetName val="rab me _by owner_ "/>
      <sheetName val="BQ _by owner_"/>
      <sheetName val="rab me _fisik_"/>
      <sheetName val="ANALISA railing"/>
      <sheetName val="TPI"/>
      <sheetName val="DHSD"/>
      <sheetName val="HQ-TO"/>
      <sheetName val="Detail"/>
      <sheetName val="Data Pendukung"/>
      <sheetName val="Analisa-Harga"/>
      <sheetName val="ARSITEKTUR"/>
      <sheetName val="P&amp;L"/>
      <sheetName val="JSiar"/>
      <sheetName val="Master Edit"/>
      <sheetName val="Vibro_Roller"/>
      <sheetName val="Hst_mat"/>
      <sheetName val="REQDELTA"/>
      <sheetName val="hitungan"/>
      <sheetName val="schman"/>
      <sheetName val="schmat"/>
      <sheetName val="Assumption &amp; Dashboard."/>
      <sheetName val="ANALISA SNI"/>
      <sheetName val="ub"/>
      <sheetName val="KALKULASI"/>
      <sheetName val="Ana Fin"/>
      <sheetName val="sanitair"/>
      <sheetName val="A-Pintu"/>
      <sheetName val="4.2 Public"/>
      <sheetName val="一発シート"/>
      <sheetName val="SubmitCal"/>
      <sheetName val="data_Asli"/>
      <sheetName val="Proposal"/>
      <sheetName val="7.공정표"/>
      <sheetName val="BIALANG"/>
      <sheetName val="HASAT DASAR"/>
      <sheetName val="Cont"/>
      <sheetName val="DafHrgSatuan"/>
      <sheetName val="AnBiaya OperasionalAlat"/>
      <sheetName val="notasi"/>
      <sheetName val="hrg-sat.pek"/>
      <sheetName val="Anl"/>
      <sheetName val="Lt 1"/>
      <sheetName val="TERMINAL"/>
      <sheetName val="Uraian Analisa"/>
      <sheetName val="영업소실적"/>
      <sheetName val="AQC"/>
      <sheetName val="Detail-AQC"/>
      <sheetName val="TABEL-DETASIR"/>
      <sheetName val="BQ-E20-02(Rp)"/>
      <sheetName val="Uraian"/>
      <sheetName val="Data Tower"/>
      <sheetName val="M.Pekerjaan"/>
      <sheetName val="K3"/>
      <sheetName val="MATRL"/>
      <sheetName val="CASHFLOW FORECAST"/>
      <sheetName val="Lists"/>
      <sheetName val="Upah&amp;Bahan (2)"/>
      <sheetName val="Analisa-Harga (1F)"/>
      <sheetName val="BQ-4storey"/>
      <sheetName val="Daf Besi"/>
      <sheetName val="RAB-3"/>
      <sheetName val="BUL"/>
      <sheetName val="ITB COST"/>
      <sheetName val="UPAH&amp;BHN"/>
      <sheetName val="AI"/>
      <sheetName val="Luas-Tot"/>
      <sheetName val="적용환율"/>
      <sheetName val="HDS Sipil"/>
      <sheetName val="Summ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metode"/>
      <sheetName val="LR-OKT-06"/>
      <sheetName val="Bank"/>
      <sheetName val="Bunga"/>
      <sheetName val="Mark-up"/>
      <sheetName val="HRG BAHAN _ UPAH okk"/>
      <sheetName val="HRG BAHAN &amp; UPAH okk"/>
      <sheetName val="Analis Kusen okk"/>
      <sheetName val="BQ-IABK"/>
      <sheetName val="EL"/>
      <sheetName val="Villa A"/>
      <sheetName val="LAIN-LAIN"/>
      <sheetName val="PRELIM"/>
      <sheetName val="402"/>
      <sheetName val="beam"/>
      <sheetName val="KJ 2002"/>
      <sheetName val="Tie Beam GN"/>
      <sheetName val="Tangga GN"/>
      <sheetName val="rab g. menara pengawas"/>
      <sheetName val="Daftar Upah"/>
      <sheetName val="Cover Daf_2"/>
      <sheetName val="tabel pnganan mslh"/>
      <sheetName val="PL"/>
      <sheetName val="GAL.BIASA"/>
      <sheetName val="AnProd"/>
      <sheetName val="Price of Equip"/>
      <sheetName val="chemcal"/>
      <sheetName val="22"/>
      <sheetName val="HSAT"/>
      <sheetName val="Rencana _2_"/>
      <sheetName val="TA"/>
      <sheetName val="8LT 12"/>
      <sheetName val="LoTA"/>
      <sheetName val="BILL"/>
      <sheetName val="ANPRO"/>
      <sheetName val="L_O&amp;O"/>
      <sheetName val="Bhn_upah"/>
      <sheetName val="billed"/>
      <sheetName val="COST TOGO"/>
      <sheetName val="report"/>
      <sheetName val="antisipasi"/>
      <sheetName val="H Satuan Dasar"/>
      <sheetName val="perbhn"/>
      <sheetName val="waktu"/>
      <sheetName val="128+800"/>
      <sheetName val="LINK-MAST. BASIC PRICE"/>
      <sheetName val="ANA bab 6"/>
      <sheetName val="HSD ALAT"/>
      <sheetName val="HSD BAHAN"/>
      <sheetName val="HSD UPAH "/>
      <sheetName val="FP"/>
      <sheetName val="PLB"/>
      <sheetName val="Price of Mat"/>
      <sheetName val="RAB Ekstern"/>
      <sheetName val="岩性"/>
      <sheetName val="01.FA"/>
      <sheetName val="hs-str"/>
      <sheetName val="hs_str"/>
      <sheetName val="Pag_hal"/>
      <sheetName val="mat&amp;upah"/>
      <sheetName val="a-hardsc"/>
      <sheetName val="OFFICE 2 LT"/>
      <sheetName val="data profit"/>
      <sheetName val="0504"/>
      <sheetName val="profit"/>
      <sheetName val="sumpro"/>
      <sheetName val="srt"/>
      <sheetName val="Rekap-link"/>
      <sheetName val="GeneralInfo"/>
      <sheetName val="Marshal"/>
      <sheetName val="ana pt"/>
      <sheetName val="Anl.2s.d4e"/>
      <sheetName val="DaftarHarga"/>
      <sheetName val="u.aLAT"/>
      <sheetName val="hrg sat"/>
      <sheetName val="Sum IF"/>
      <sheetName val="JadwaPenugasanl"/>
      <sheetName val="ALATSEWA"/>
      <sheetName val="terbilang1"/>
      <sheetName val="JAD-PEL"/>
      <sheetName val="INFO"/>
      <sheetName val="BANTU"/>
      <sheetName val="TAGIHAN"/>
      <sheetName val="Material-List,mekanikal"/>
      <sheetName val="Mob"/>
      <sheetName val="Unit Price"/>
      <sheetName val="ANALISA EL DAN ELC"/>
      <sheetName val="FORM"/>
      <sheetName val="Anls-Um"/>
      <sheetName val="Daftar Kuantitas &amp; Harga"/>
      <sheetName val="Huruf"/>
      <sheetName val="RPP01 6"/>
      <sheetName val="pricelist"/>
      <sheetName val="m schedule"/>
      <sheetName val="HM.MEK."/>
      <sheetName val="Factor"/>
      <sheetName val="Har Sat"/>
      <sheetName val="price"/>
      <sheetName val="_Kr tengahDiva.xls聝analysi"/>
      <sheetName val="Goodwill Calculation"/>
      <sheetName val="sort2"/>
      <sheetName val="HSP LT BS"/>
      <sheetName val="BAHAN MKNL"/>
      <sheetName val="CAB 2"/>
      <sheetName val="SNI FIX"/>
      <sheetName val="Anl-BM"/>
      <sheetName val="E450"/>
      <sheetName val="DAF_2"/>
      <sheetName val="A_2"/>
      <sheetName val="List Pla"/>
      <sheetName val="500kV BOQ"/>
      <sheetName val="H.Alat"/>
      <sheetName val="H.Bahan"/>
      <sheetName val="RAB-ME"/>
      <sheetName val="RAB-Pipa"/>
      <sheetName val="RAB-Sipil"/>
      <sheetName val="Rekap RAB"/>
      <sheetName val="unit 3"/>
      <sheetName val="trns-c1"/>
      <sheetName val="SCH2"/>
      <sheetName val="FGL"/>
      <sheetName val="Rokan 1"/>
      <sheetName val="mg"/>
      <sheetName val="Assumptions"/>
      <sheetName val="Control Settings"/>
      <sheetName val="Dates &amp; Escalators"/>
      <sheetName val="Check Totals"/>
      <sheetName val="Basic P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Ranges"/>
      <sheetName val="cons workpapers"/>
      <sheetName val="An-str(krgnyr)"/>
      <sheetName val="alt1"/>
      <sheetName val="SILICATE"/>
      <sheetName val="Engine"/>
      <sheetName val="HARSAT-lain"/>
      <sheetName val="HARSAT-tanah"/>
      <sheetName val="HARSAT-lhn"/>
      <sheetName val="Des_05"/>
      <sheetName val="Agst"/>
      <sheetName val="eQUIPMENT COST"/>
      <sheetName val="H. Satuan Upah &amp; Bahan"/>
      <sheetName val="Analisa Satuan Pekerjaan"/>
      <sheetName val="H. Satuan Pekerjaan"/>
      <sheetName val="IPA1"/>
      <sheetName val="H_ Dasar"/>
      <sheetName val="ANALISA GRS TENGAH"/>
      <sheetName val="(htp@.. "/>
      <sheetName val="BOQ+BTL"/>
      <sheetName val="RUMUS"/>
      <sheetName val="Koef"/>
      <sheetName val="PRODALAT"/>
      <sheetName val="SAT UPAH RAPI"/>
      <sheetName val="RAB (A) (2)"/>
      <sheetName val="CHIPPING"/>
      <sheetName val="Daf.Biaya sewa alat"/>
      <sheetName val="rekap-ans"/>
      <sheetName val="Supl.X"/>
      <sheetName val="DU&amp;B"/>
      <sheetName val="HSLAIN-LAIN"/>
      <sheetName val="An. HS"/>
      <sheetName val="K210"/>
      <sheetName val="NK"/>
      <sheetName val="3-DIV2"/>
      <sheetName val="RAB TTB_ADM8"/>
      <sheetName val="RAPA"/>
      <sheetName val="Daftar Paket"/>
      <sheetName val="Rekap "/>
      <sheetName val="BAHAN~"/>
      <sheetName val="HRG"/>
      <sheetName val="Manpower"/>
      <sheetName val="Equipt,Tools&amp;Cons"/>
      <sheetName val="B-P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AN.BIAYA MAKAN"/>
      <sheetName val="skenario"/>
      <sheetName val="REKAP GROSS"/>
      <sheetName val="PB(B)"/>
      <sheetName val="pipa32"/>
      <sheetName val="ALT"/>
      <sheetName val="Analisa Alat"/>
      <sheetName val="5-Ur-ALAT"/>
      <sheetName val="4-Basic Price-Upah"/>
      <sheetName val="ANALHASA"/>
      <sheetName val="Dftr Isi"/>
      <sheetName val="Por"/>
      <sheetName val="7.PEK-STRUKTUR"/>
      <sheetName val="UOA"/>
      <sheetName val="harsat sdy"/>
      <sheetName val="D.1.7"/>
      <sheetName val="D.1.5"/>
      <sheetName val="D.2.3"/>
      <sheetName val="D.2.2"/>
      <sheetName val="Cost_BD_Steel"/>
      <sheetName val="SCH_GG &amp; SAS"/>
      <sheetName val="Data Base List"/>
      <sheetName val="RAB 1"/>
      <sheetName val="RAB 2"/>
      <sheetName val="RAB 3"/>
      <sheetName val="HSU 2016"/>
      <sheetName val="reinforce"/>
      <sheetName val="Schedule(overall)"/>
      <sheetName val="DAF-HARSAT"/>
      <sheetName val="A+Supl."/>
      <sheetName val="7"/>
      <sheetName val="DbCost"/>
      <sheetName val="brd2"/>
      <sheetName val="Harga Bahan"/>
      <sheetName val="Internal AFE Form 2 "/>
      <sheetName val="asumsi"/>
      <sheetName val="hsat-SD"/>
      <sheetName val="an-satuan"/>
      <sheetName val="Rekap-SD"/>
      <sheetName val="skets"/>
      <sheetName val="Foundation"/>
      <sheetName val="Rekap Anl"/>
      <sheetName val="Bhn+Uph"/>
      <sheetName val="SPK"/>
      <sheetName val="LP-IDR"/>
      <sheetName val="MB"/>
      <sheetName val="견적기준"/>
      <sheetName val="Metod TWR"/>
      <sheetName val="Hargamat"/>
      <sheetName val="RAB AR&amp;STR"/>
      <sheetName val="HargaDasar"/>
      <sheetName val="AnalisaSIPIL RIIL RAP"/>
      <sheetName val="GRAFIK "/>
      <sheetName val="An-Sipil"/>
      <sheetName val="ANALISA BANGLI"/>
      <sheetName val="K"/>
      <sheetName val="Harsat Bahan "/>
      <sheetName val="sh健et 2"/>
      <sheetName val="B"/>
      <sheetName val="lkalibrasi BENENAIN"/>
      <sheetName val="Satuan"/>
      <sheetName val="L. Hr"/>
      <sheetName val="3-DIV3"/>
      <sheetName val="F"/>
      <sheetName val="I"/>
      <sheetName val="s.g.exx"/>
      <sheetName val="AHS all"/>
      <sheetName val="dt-bum"/>
      <sheetName val="PNT"/>
      <sheetName val="DB"/>
      <sheetName val="41,9&amp;36,3"/>
      <sheetName val="LEMBAR3"/>
      <sheetName val="LEMBAR1"/>
      <sheetName val="LEMBAR2"/>
      <sheetName val="LEMBAR4"/>
      <sheetName val="LEMBAR5"/>
      <sheetName val="Amortization Table"/>
      <sheetName val="Currencies"/>
      <sheetName val="공사내역"/>
      <sheetName val="BULAN 1"/>
      <sheetName val="Analisa SNI STANDART 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ARI"/>
      <sheetName val="extern"/>
      <sheetName val="Urugan Pasir"/>
      <sheetName val="Sat_Bahu"/>
      <sheetName val="Analys"/>
      <sheetName val="BOQ EM"/>
      <sheetName val="Field DCPT"/>
      <sheetName val="civil-work"/>
      <sheetName val="Watertank"/>
      <sheetName val="F-JKM"/>
      <sheetName val="Hopf"/>
      <sheetName val="ANALISA GRS kota"/>
      <sheetName val="BQBAS"/>
      <sheetName val="PLANT"/>
      <sheetName val="ANA bab 2"/>
      <sheetName val="Jenjang_Eselon"/>
      <sheetName val="REKAP Tbh"/>
      <sheetName val="DAF.HRG"/>
      <sheetName val="Analisa Upah _ Bahan Plum"/>
      <sheetName val="DATA BASE"/>
      <sheetName val="upah bahan "/>
      <sheetName val="Rinc. Harg.BHN"/>
      <sheetName val="Elektrikal"/>
      <sheetName val="cargo"/>
      <sheetName val="Data alat"/>
      <sheetName val="Df-Kuan"/>
      <sheetName val="schedule"/>
      <sheetName val="Data_alat"/>
      <sheetName val="upah_bahan_"/>
      <sheetName val="Rinc__Harg_BHN"/>
      <sheetName val="Sumber_Daya1"/>
      <sheetName val="Basic_alat1"/>
      <sheetName val="Basic_bahan1"/>
      <sheetName val="Basic_upah1"/>
      <sheetName val="Appendix_2(SatDas)1"/>
      <sheetName val="Currency_Rate1"/>
      <sheetName val="UPAH_BAHAN_ARST1"/>
      <sheetName val="ELEC_STIS1"/>
      <sheetName val="analisa_stroke1"/>
      <sheetName val="Investment_Valuation1"/>
      <sheetName val="daftar_analisa1"/>
      <sheetName val="Data_alat1"/>
      <sheetName val="upah_bahan_1"/>
      <sheetName val="Rinc__Harg_BHN1"/>
      <sheetName val="Kuantitas_&amp;_Harga1"/>
      <sheetName val="Daftar_Kuantitas_&amp;_Harga1"/>
      <sheetName val="Analisa_Harga1"/>
      <sheetName val="1_21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KH_Bahagia3"/>
      <sheetName val="HRG_BHN4"/>
      <sheetName val="Analisa_HS4"/>
      <sheetName val="Agregat_Halus_&amp;_Kasar4"/>
      <sheetName val="Kr_tengahDiva4"/>
      <sheetName val="B_-_Norelec4"/>
      <sheetName val="Isolasi_Luar_Dalam4"/>
      <sheetName val="Isolasi_Luar4"/>
      <sheetName val="GASATAGG_XLS4"/>
      <sheetName val="L3_An_H_Sat_Mob4"/>
      <sheetName val="Man_Power4"/>
      <sheetName val="EXTERNAL_WORK4"/>
      <sheetName val="rab_me_(by_owner)_4"/>
      <sheetName val="BQ_(by_owner)4"/>
      <sheetName val="rab_me_(fisik)4"/>
      <sheetName val="ANALISA_HARGA_SATUAN3"/>
      <sheetName val="Unit_Rate3"/>
      <sheetName val="BQ_Stdr_R-13"/>
      <sheetName val="HS_Alat4"/>
      <sheetName val="HS_Upah4"/>
      <sheetName val="HS_Sub-Kon4"/>
      <sheetName val="HB_3"/>
      <sheetName val="bill_qty4"/>
      <sheetName val="meth_hsl_nego4"/>
      <sheetName val="Transfer_Pump3"/>
      <sheetName val="Perm__Test3"/>
      <sheetName val="R_A_B_3"/>
      <sheetName val="New_MADC3"/>
      <sheetName val="Data_Ktr_Bupati_Tapsel3"/>
      <sheetName val="Harga_Satuan3"/>
      <sheetName val="sheet_23"/>
      <sheetName val="RAB_ME3"/>
      <sheetName val="RKP_PLUMBING3"/>
      <sheetName val="ENC_143"/>
      <sheetName val="An_HarSatPek3"/>
      <sheetName val="Pipa_(2)3"/>
      <sheetName val="Lamp_BAP3"/>
      <sheetName val="RAW_MATERIALS_3"/>
      <sheetName val="COST-PERSON-J_O_3"/>
      <sheetName val="NS_GD_UGD3"/>
      <sheetName val="STD_GD_UGD3"/>
      <sheetName val="AHS_str3"/>
      <sheetName val="4-Basic_Price3"/>
      <sheetName val="Daftar_Upah,Bhn,&amp;_alat3"/>
      <sheetName val="Lead_Schedule3"/>
      <sheetName val="Anal_Koef3"/>
      <sheetName val="Rekap_Biaya3"/>
      <sheetName val="HARGA_ALAT3"/>
      <sheetName val="ETAB_13"/>
      <sheetName val="Bill_5_Summary3"/>
      <sheetName val="GH_Quantity3"/>
      <sheetName val="KAN__LOKAL3"/>
      <sheetName val="Analisa_ME3"/>
      <sheetName val="Upah_Bahan3"/>
      <sheetName val="Rekap_Direct_Cost3"/>
      <sheetName val="Urai___Guide_Post3"/>
      <sheetName val="Met_Pas_Batu3"/>
      <sheetName val="Urai_Galian_Tanah3"/>
      <sheetName val="Met__Minor3"/>
      <sheetName val="Up&amp;Bhn_3"/>
      <sheetName val="fin_pro_centers3"/>
      <sheetName val="REKAP_ARSITEKTUR3"/>
      <sheetName val="rincian_per_proyek3"/>
      <sheetName val="BQ_struktur3"/>
      <sheetName val="Daf__No____4_23"/>
      <sheetName val="BQ_Arsit3"/>
      <sheetName val="Sat_Bah_&amp;_Up3"/>
      <sheetName val="Bq_Ars3"/>
      <sheetName val="Daf_13"/>
      <sheetName val="Hydran___springkler3"/>
      <sheetName val="Terbilang_sertifikat3"/>
      <sheetName val="REKAP_TOTAL3"/>
      <sheetName val="2_NSB_3"/>
      <sheetName val="2_SB3"/>
      <sheetName val="M_ITEM3"/>
      <sheetName val="BHN_Ars3"/>
      <sheetName val="7_NS_H3"/>
      <sheetName val="D_1_2_LT-_1_~_Atap3"/>
      <sheetName val="Analisa_Pusaka_Jaya3"/>
      <sheetName val="Report_detil_kondisi3"/>
      <sheetName val="Upah_dan_bahan3"/>
      <sheetName val="AC_LOAD3"/>
      <sheetName val="DAFTAR_HARGA1"/>
      <sheetName val="Bill_Of_Quantity3"/>
      <sheetName val="BGN_PENUNJANG3"/>
      <sheetName val="AN_Panel4"/>
      <sheetName val="KONTRAK_INDUK_BULANAN3"/>
      <sheetName val="H__Dasar3"/>
      <sheetName val="Sat_Alat3"/>
      <sheetName val="Bill_4_Summary3"/>
      <sheetName val="T-3_4_Cost_of_Equipment3"/>
      <sheetName val="An_H_Sat_Pek_Ut3"/>
      <sheetName val="Harga_Sat_Das3"/>
      <sheetName val="T-3_2_UP_Labour3"/>
      <sheetName val="T-3_3_UP_Material3"/>
      <sheetName val="Input_monthly_capex3"/>
      <sheetName val="PENJ_NERACA3"/>
      <sheetName val="CASH_FLOW3"/>
      <sheetName val="REKAP_ME3"/>
      <sheetName val="SELISIH_HARGA3"/>
      <sheetName val="B___Norelec3"/>
      <sheetName val="Site_Expenses3"/>
      <sheetName val="Cover_Daf-2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Data_Sei_Belutu3"/>
      <sheetName val="610_63"/>
      <sheetName val="610_53"/>
      <sheetName val="Data_Sinabung3"/>
      <sheetName val="Sumber_Daya2"/>
      <sheetName val="ANAL_TEKNIK3"/>
      <sheetName val="bhn_FINAL3"/>
      <sheetName val="List_Plant3"/>
      <sheetName val="Mat_Elk3"/>
      <sheetName val="AHS_Isolasi3"/>
      <sheetName val="Basic_alat2"/>
      <sheetName val="Basic_bahan2"/>
      <sheetName val="Basic_upah2"/>
      <sheetName val="T__Cs_Log_P_III3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Harga S Dasar UNTUK IDISI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urain teknis"/>
      <sheetName val="Rekap BBM"/>
      <sheetName val="ATB"/>
      <sheetName val="LNPB-2"/>
      <sheetName val="JadpeL-Pkt1-Kampar (4)"/>
      <sheetName val="Ubas"/>
      <sheetName val="Marketing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Anal Alat Type II A"/>
      <sheetName val="Harga Dasar"/>
      <sheetName val="D7(1)"/>
      <sheetName val="HEADCOUNT_Bud"/>
      <sheetName val="Costs_ActivityNature"/>
      <sheetName val="res200"/>
      <sheetName val="harga Satua Dasar"/>
      <sheetName val="HRG- UPAH"/>
      <sheetName val="Blk-Mnl"/>
      <sheetName val="SPREAD SHEET"/>
      <sheetName val="SGC-Rate"/>
      <sheetName val="Labour"/>
      <sheetName val="rms remunerasi"/>
      <sheetName val="analisa-pagar"/>
      <sheetName val="DW"/>
      <sheetName val="lt. dasar"/>
      <sheetName val="Bangunan Utama"/>
      <sheetName val="Analisa Baku ME"/>
      <sheetName val="Analisa Baku STR ARS"/>
      <sheetName val="AHSATBAJA"/>
      <sheetName val="5.1.ELEKTRIKAL-ELEKTRONIK"/>
      <sheetName val="Bhn,Alat&amp;Upah"/>
      <sheetName val="MATERIAL-UPAH"/>
      <sheetName val="3-DIV4"/>
      <sheetName val="FAKTUR"/>
      <sheetName val="DIV.2"/>
      <sheetName val="ANL K"/>
      <sheetName val="DFT BHN"/>
      <sheetName val="DAFTAR BESI"/>
      <sheetName val="Database"/>
      <sheetName val="Rencana Anggaran Biaya"/>
      <sheetName val="Mobilisasi (2)"/>
      <sheetName val="VLOOK"/>
      <sheetName val="Application"/>
      <sheetName val="FORM X COST"/>
      <sheetName val="HALAMAN 1-60"/>
      <sheetName val="Mobil"/>
      <sheetName val="Daftar No MAPPI"/>
      <sheetName val="As"/>
      <sheetName val="bct-PABRIK"/>
      <sheetName val="UTILITAS"/>
      <sheetName val="Export"/>
      <sheetName val="AGENDA"/>
      <sheetName val="Rekap -sarana luar"/>
      <sheetName val="Sdy Bhn Upah Alat"/>
      <sheetName val="Bangunan Utama B"/>
      <sheetName val="Bt.Kosong"/>
      <sheetName val="dt"/>
      <sheetName val="BOW"/>
      <sheetName val="Aggr"/>
      <sheetName val="div 4"/>
      <sheetName val="UMUR ALAT"/>
      <sheetName val="FAKTOR MODAL CRF"/>
      <sheetName val="ANA"/>
      <sheetName val="MT_an"/>
      <sheetName val="Daf.Dasar Upah&amp;Bahan"/>
      <sheetName val=" INCOME STATEMENT (2)"/>
      <sheetName val="Tanaman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Spr-Mnt"/>
      <sheetName val="Bahan Upah"/>
      <sheetName val="Hrg.Sat"/>
      <sheetName val="Concrete"/>
      <sheetName val="2200-3500"/>
      <sheetName val="6175-6450"/>
      <sheetName val="6475-6575"/>
      <sheetName val="OPNAME COMM-10+825-10+300"/>
      <sheetName val="Faktor Konversi"/>
      <sheetName val="841"/>
      <sheetName val="311"/>
      <sheetName val="715"/>
      <sheetName val="div7"/>
      <sheetName val="U"/>
      <sheetName val="RAB.adm"/>
      <sheetName val="Sat.adm"/>
      <sheetName val="TL"/>
      <sheetName val="upah-prod"/>
      <sheetName val="3-DIV5"/>
      <sheetName val="Als Struk"/>
      <sheetName val="DC"/>
      <sheetName val="sch"/>
      <sheetName val="Daya"/>
      <sheetName val="RESOURCES"/>
      <sheetName val="DINDING"/>
      <sheetName val="Kata Pengantar"/>
      <sheetName val="Appendix 2(SatDas´"/>
      <sheetName val="ANAL_BOW5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Analisa_ME_(2)4"/>
      <sheetName val="Sat_Upah4"/>
      <sheetName val="Fill_this_out_first___9"/>
      <sheetName val="BoQ_C44"/>
      <sheetName val="BANGUNAN_PENUNJANG4"/>
      <sheetName val="F_ALARM4"/>
      <sheetName val="STD_Lanjutan4"/>
      <sheetName val="NS_Lanjutan4"/>
      <sheetName val="Daftar_berat4"/>
      <sheetName val="Fire_Alarm4"/>
      <sheetName val="D___W_sizes4"/>
      <sheetName val="Bill_of_Qty_MEP4"/>
      <sheetName val="Cable_150kV_Ref_4"/>
      <sheetName val="Pos_4-14"/>
      <sheetName val="Rekap_Prelim4"/>
      <sheetName val="Mat_Mek4"/>
      <sheetName val="MAIN_EQUIP_AC4"/>
      <sheetName val="DUTCH_CONE4"/>
      <sheetName val="ANALISA_13"/>
      <sheetName val="ANALIS_14"/>
      <sheetName val="Analisa_23"/>
      <sheetName val="TE_TS_FA_LAN_MATV3"/>
      <sheetName val="struktur_tdk_dipakai3"/>
      <sheetName val="List_of_Eqp3"/>
      <sheetName val="GFA_223"/>
      <sheetName val="2__MVAC_R13"/>
      <sheetName val="3_3b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REF_ONLY3"/>
      <sheetName val="Rate_Analysis3"/>
      <sheetName val="Summary_Sheets3"/>
      <sheetName val="3_Mob3"/>
      <sheetName val="Analisa_HSP1"/>
      <sheetName val="Galian_11"/>
      <sheetName val="Analisa_(ok)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BIIL_ASLI1"/>
      <sheetName val="Q'ty_per_m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ana_pt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REKAP_GROSS"/>
      <sheetName val="AN_BIAYA_MAKAN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Ana_Fin"/>
      <sheetName val="CAB_2"/>
      <sheetName val="STOK_MAT1"/>
      <sheetName val="BANG_TONG_HOP_(2)1"/>
      <sheetName val="analisa_SNI"/>
      <sheetName val="BAHAN_(2)"/>
      <sheetName val="Tata_Udara"/>
      <sheetName val="4_2_Public"/>
      <sheetName val="HDS_Sipil"/>
      <sheetName val="Data_Tower1"/>
      <sheetName val="COST_TOGO"/>
      <sheetName val="H_Satuan_Dasar"/>
      <sheetName val="A+Supl_"/>
      <sheetName val="hrg_sat1"/>
      <sheetName val="RAB_1"/>
      <sheetName val="RAB_2"/>
      <sheetName val="RAB_3"/>
      <sheetName val="Urai__Resap_pengikat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ANA_bab_6"/>
      <sheetName val="HSD_BAHAN"/>
      <sheetName val="HSD_UPAH_"/>
      <sheetName val="Price_of_Equip"/>
      <sheetName val="Price_of_Mat"/>
      <sheetName val="Upah&amp;Bahan_(2)1"/>
      <sheetName val="Analisa-Harga_(1F)1"/>
      <sheetName val="GAL_BIASA"/>
      <sheetName val="RAB_Ekstern"/>
      <sheetName val="Metod_TWR"/>
      <sheetName val="H_Alat"/>
      <sheetName val="H_Bahan"/>
      <sheetName val="Rekap_RAB"/>
      <sheetName val="unit_3"/>
      <sheetName val="Rokan_1"/>
      <sheetName val="7_PEK-STRUKTUR"/>
      <sheetName val="RBP-5"/>
      <sheetName val="DRUP (ASLI)"/>
      <sheetName val="anal-drainase,tanah&amp;ps batu"/>
      <sheetName val="anal-beton"/>
      <sheetName val="anal-aspal"/>
      <sheetName val="CH-RANC"/>
      <sheetName val=" BoQ Green Field option 1"/>
      <sheetName val="NP (2)"/>
      <sheetName val="Harsat Upah"/>
      <sheetName val="PL-2"/>
      <sheetName val="Tax"/>
      <sheetName val="Ex_Rate"/>
      <sheetName val="SPL"/>
      <sheetName val="SKh.1.7.16.1.(3)"/>
      <sheetName val="Data Umum Penawaran"/>
      <sheetName val="6"/>
      <sheetName val="sched-induk-(Th.2008 5M)"/>
      <sheetName val="chitimc"/>
      <sheetName val="Analisa Harsat"/>
      <sheetName val="NP7"/>
      <sheetName val="LR-JAN-06"/>
      <sheetName val="STN BAHAN"/>
      <sheetName val="U,B"/>
      <sheetName val="R.ALT"/>
      <sheetName val="Harga-RAB"/>
      <sheetName val="ES STG"/>
      <sheetName val="E"/>
      <sheetName val="2.3.(4)"/>
      <sheetName val="ANALISA satuan poryek sungai"/>
      <sheetName val="ANA-HRG"/>
      <sheetName val="lap-bulan"/>
      <sheetName val="Lap-Minggu"/>
      <sheetName val="IU"/>
      <sheetName val="POL"/>
      <sheetName val="Master Schedule"/>
      <sheetName val="DIV7-BM"/>
      <sheetName val="satpek"/>
      <sheetName val="TOTAL"/>
      <sheetName val="2. Elektrik"/>
      <sheetName val="URAIAN "/>
      <sheetName val="LS-Rutin"/>
      <sheetName val="time schedulle"/>
      <sheetName val="Pekerjaan"/>
      <sheetName val="Anas"/>
      <sheetName val="dongia (2)"/>
      <sheetName val="LKVL-CK-HT-GD1"/>
      <sheetName val="gtrinh"/>
      <sheetName val="THPDMoi  (2)"/>
      <sheetName val="lam-moi"/>
      <sheetName val="ALS4"/>
      <sheetName val="ALS1"/>
      <sheetName val="ALS5"/>
      <sheetName val="ALS3"/>
      <sheetName val="ANALISA SBU"/>
      <sheetName val="Dash"/>
      <sheetName val="ANALI.PP"/>
      <sheetName val="HARST"/>
      <sheetName val="inst.pemrintah"/>
      <sheetName val="DATUM"/>
      <sheetName val="BQ-Tenis"/>
      <sheetName val="BOQ_Aula"/>
      <sheetName val="james's"/>
      <sheetName val="FINAL SUM"/>
      <sheetName val="Order"/>
      <sheetName val="Schedule OK Status"/>
      <sheetName val="SORT"/>
      <sheetName val="61004"/>
      <sheetName val="BGT 07"/>
      <sheetName val="Daf Harga Satuan"/>
      <sheetName val="Uraian Upah"/>
      <sheetName val="H-Dasar"/>
      <sheetName val="61008"/>
      <sheetName val="RINCI"/>
      <sheetName val="_Kr tengahDiva.xls聝analysi뷈"/>
      <sheetName val="_Kr tengahDiva.xls聝analysi飈"/>
      <sheetName val="_Kr tengahDiva.xls聝analysi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Lab E (FKU)"/>
      <sheetName val="BILL OF QUAN"/>
      <sheetName val="AWAL"/>
      <sheetName val="Dist_analys"/>
      <sheetName val="HD ALAT"/>
      <sheetName val="HD BAHAN"/>
      <sheetName val="Hrg Satuan &amp; Upah"/>
      <sheetName val="MAJOR"/>
      <sheetName val="MAPP"/>
      <sheetName val="Tambahan Biaro"/>
      <sheetName val="Bill 2.1 Basement 41 "/>
      <sheetName val="upah.bahan.alat"/>
      <sheetName val="analisa.K"/>
      <sheetName val="daftarkuantitas"/>
      <sheetName val=" MINGGUAN"/>
      <sheetName val="analbahan"/>
      <sheetName val="petunjuk"/>
      <sheetName val="HAR_INI"/>
      <sheetName val="HAR_LALU"/>
      <sheetName val="harian"/>
      <sheetName val="AnalisaSIPIL RIIL"/>
      <sheetName val="HARGA SAT"/>
      <sheetName val="Lau Luhung"/>
      <sheetName val="anal.alat"/>
      <sheetName val="tifico"/>
      <sheetName val="LAPORAN KARYA"/>
      <sheetName val="PERFORMANCE"/>
      <sheetName val="Bahan "/>
      <sheetName val="rek det 1-3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산근"/>
      <sheetName val="D2"/>
      <sheetName val="koef-beton"/>
      <sheetName val="Divisi1"/>
      <sheetName val="Tunduk Panitia"/>
      <sheetName val="aruskas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Antek1234"/>
      <sheetName val="Gal Sal"/>
      <sheetName val="UP-MAT-ALT"/>
      <sheetName val="Daf_Dasar_Upah&amp;Bahan"/>
      <sheetName val="OFFICE_2_LT"/>
      <sheetName val="ANALISA_GRS_TENGAH"/>
      <sheetName val="_INCOME_STATEMENT_(2)"/>
      <sheetName val="HRG_BAHAN___UPAH_okk"/>
      <sheetName val="HRG_BAHAN_&amp;_UPAH_okk"/>
      <sheetName val="Analis_Kusen_okk"/>
      <sheetName val="KJ_2002"/>
      <sheetName val="Tie_Beam_GN"/>
      <sheetName val="Tangga_GN"/>
      <sheetName val="Villa_A"/>
      <sheetName val="Standby_Alat"/>
      <sheetName val="LAP__HARIAN"/>
      <sheetName val="Schedule_OK_Status"/>
      <sheetName val="D2.4"/>
      <sheetName val="D3-3"/>
      <sheetName val="D4.3 (TE)"/>
      <sheetName val="D5.3 (TF) "/>
      <sheetName val="D8.3 (TJ)"/>
      <sheetName val="trf 7 jht"/>
      <sheetName val="Summary and Design"/>
      <sheetName val="RATE&amp;FCTR"/>
      <sheetName val="本体取纏"/>
      <sheetName val="鉄骨纏め"/>
      <sheetName val="HRG SATUAN"/>
      <sheetName val="labor"/>
      <sheetName val="DCF"/>
      <sheetName val="BQ_Tenis"/>
      <sheetName val="FAB-2010 sd 2011"/>
      <sheetName val="Hg.Sat"/>
      <sheetName val="URA E450"/>
      <sheetName val="Rinci-Biaya"/>
      <sheetName val="Rinci-Pendapatan"/>
      <sheetName val="Pro-Base"/>
      <sheetName val="Sheet1 (3)"/>
      <sheetName val="갑지"/>
      <sheetName val="MT"/>
      <sheetName val="In-order"/>
      <sheetName val="Breakdown"/>
      <sheetName val="Combine2005"/>
      <sheetName val="MTa"/>
      <sheetName val="REKAP ELEKTRIKAL"/>
      <sheetName val="jgn dihapus!"/>
      <sheetName val="REKAP BQ "/>
      <sheetName val="1. PERSIAPAN"/>
      <sheetName val="GRAND REKAP"/>
      <sheetName val="다이꾸"/>
      <sheetName val="Rekap Bill"/>
      <sheetName val="Menu"/>
      <sheetName val="Daf Alat"/>
      <sheetName val="Jdw Alat"/>
      <sheetName val="S Penawar"/>
      <sheetName val="O"/>
      <sheetName val="ADD 2 (1)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AOKT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6a Rekap"/>
      <sheetName val="H-Dasar-Bahan"/>
      <sheetName val="Harga Mat "/>
      <sheetName val="HQ"/>
      <sheetName val="LIST ANHARSAT"/>
      <sheetName val="HSATUAN"/>
      <sheetName val="AR1"/>
      <sheetName val="MASTER 1"/>
      <sheetName val="PP"/>
      <sheetName val="LR-AGT-06"/>
      <sheetName val="LR-APR-06"/>
      <sheetName val="PkRp"/>
      <sheetName val="DH"/>
      <sheetName val="MONITORING PENGADAAN"/>
      <sheetName val="LNPB"/>
      <sheetName val="Pemakaian besi"/>
      <sheetName val="CIANTEN-3"/>
      <sheetName val="5-Alat"/>
      <sheetName val="4-Price"/>
      <sheetName val="4-Quarry"/>
      <sheetName val="curve s"/>
      <sheetName val="Connections"/>
      <sheetName val="DWTables"/>
      <sheetName val="bayar_04_fak"/>
      <sheetName val="D-HARGA"/>
      <sheetName val="terendah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HARVEST02"/>
      <sheetName val="schalt"/>
      <sheetName val="schtng"/>
      <sheetName val="schbhn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A+Supl_1"/>
      <sheetName val="RAB_Ekstern1"/>
      <sheetName val="Standby_Alat1"/>
      <sheetName val="LAP__HARIAN1"/>
      <sheetName val="Urai__Resap_pengikat1"/>
      <sheetName val="Schedule_OK_Status1"/>
      <sheetName val="Payback Analysis"/>
      <sheetName val="Up _ bhn"/>
      <sheetName val="Daftar Harga Bahan"/>
      <sheetName val="analisa stripping"/>
      <sheetName val="Grading Tahap 1"/>
      <sheetName val="Conn. Lib"/>
      <sheetName val="BARCHART"/>
      <sheetName val="Upah+Bahan"/>
      <sheetName val="Daftar Upah_Material_Alat"/>
      <sheetName val="Analisa K"/>
      <sheetName val="HS BHN&amp;UPAH"/>
      <sheetName val="BBL"/>
      <sheetName val="JBTNAS_Des2012"/>
      <sheetName val="Marka"/>
      <sheetName val="Bu_str"/>
      <sheetName val="analt"/>
      <sheetName val="A-ALAT"/>
      <sheetName val="Perhitungan RAB"/>
      <sheetName val="MC0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D.78"/>
      <sheetName val="Harga HS"/>
      <sheetName val="Rkp B. UP"/>
      <sheetName val="UPAH PEKERJA"/>
      <sheetName val="D.1.2"/>
      <sheetName val="D.1.3"/>
      <sheetName val="D.1.4"/>
      <sheetName val="D.1.6"/>
      <sheetName val="D.2.1"/>
      <sheetName val=" "/>
      <sheetName val="Jembatan"/>
      <sheetName val="FORM 3A"/>
      <sheetName val="Tab"/>
      <sheetName val="dft-harga"/>
      <sheetName val="Tabels"/>
      <sheetName val="DAF-5"/>
      <sheetName val="PSB"/>
      <sheetName val="HSTANAH"/>
      <sheetName val="HSBETON"/>
      <sheetName val="anaUTama"/>
      <sheetName val="An-Sipil(ADA KODE)"/>
      <sheetName val="DICA AKTIF"/>
      <sheetName val="_Kr tengahDiva.xls聝analysi_x0000_"/>
      <sheetName val="TOWN"/>
      <sheetName val="chitiet"/>
      <sheetName val="EK-JAN-08"/>
      <sheetName val="Inputdata"/>
      <sheetName val="Perhitungan KC ke SUBKON"/>
      <sheetName val="CAT"/>
      <sheetName val="surat "/>
      <sheetName val="Ajuan"/>
      <sheetName val="Hit"/>
      <sheetName val="Man Power &amp; Comp"/>
      <sheetName val="ocean voyage"/>
      <sheetName val="baja"/>
      <sheetName val="REKAP PRELIM 2014"/>
      <sheetName val="DIRECT COST"/>
      <sheetName val="DAFTAR BESI KANAL C SIKU"/>
      <sheetName val="KNO"/>
      <sheetName val="INPUT_TABLE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BA_CCO"/>
      <sheetName val="Daf_isi"/>
      <sheetName val="PREMLIN"/>
      <sheetName val="Mall"/>
      <sheetName val="HIDRO"/>
      <sheetName val="Type 57  A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"/>
      <sheetName val="bau-6"/>
      <sheetName val="prd01-5"/>
      <sheetName val="AHS ME 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BOQ CONTRACT WK"/>
      <sheetName val="Schedule 11a"/>
      <sheetName val="Temporary"/>
      <sheetName val="Septick tank"/>
      <sheetName val="PRIST LIST"/>
      <sheetName val="PERALATAN PROYEK GOL III A"/>
      <sheetName val="SUB &amp; mandor"/>
      <sheetName val="EVALUASI"/>
      <sheetName val="jan"/>
      <sheetName val="FEB"/>
      <sheetName val="MAR"/>
      <sheetName val="Parameter"/>
      <sheetName val="MasterSheet"/>
      <sheetName val="rate-alat"/>
      <sheetName val="DAF-4"/>
      <sheetName val="81+200"/>
      <sheetName val="AssumptionValue"/>
      <sheetName val="MAP 1-2"/>
      <sheetName val="4-Basic_Pricꀕ듦"/>
      <sheetName val="HR SAT"/>
      <sheetName val="time"/>
      <sheetName val="Data-Pdk"/>
      <sheetName val="An-Lat"/>
      <sheetName val="DT PENDUKUNG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forml"/>
      <sheetName val="Public Area"/>
      <sheetName val="HARDAS-UPAH"/>
      <sheetName val="EPC"/>
      <sheetName val="Scurve"/>
      <sheetName val="Jadwal Pekerjaan"/>
      <sheetName val="RUMUS BEKISTING"/>
      <sheetName val="KGP Thp II"/>
      <sheetName val="List Pla_x005f_x0000_È"/>
      <sheetName val="21"/>
      <sheetName val="PRO_DCI"/>
      <sheetName val="INST_DCI"/>
      <sheetName val="HVAC_DCI"/>
      <sheetName val="PIPE_DCI"/>
      <sheetName val="INSTR"/>
      <sheetName val="me"/>
      <sheetName val="CASHFLOW_FORECAST"/>
      <sheetName val="REKAP_ELEKTRIKAL"/>
      <sheetName val="jgn_dihapus!"/>
      <sheetName val="REKAP_BQ_"/>
      <sheetName val="_Kr_tengahDiva_xls聝analysi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PAD-F"/>
      <sheetName val="page 1"/>
      <sheetName val="szdfs"/>
      <sheetName val="Volume 1"/>
      <sheetName val="ANAL2"/>
      <sheetName val="ANAL1"/>
      <sheetName val="BQ PL "/>
      <sheetName val="REKAP_STRUKTUR"/>
      <sheetName val="Bill No 6 Koord &amp; Attendance"/>
      <sheetName val="Sag1"/>
      <sheetName val="Volume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rekap PINTU"/>
      <sheetName val="Sizing_Input_Output"/>
      <sheetName val="Sizing_Assumptions"/>
      <sheetName val="Sizing_Parameters"/>
      <sheetName val="DatabaseBarang"/>
      <sheetName val="AHSSNI"/>
      <sheetName val="corbeldatail"/>
      <sheetName val="analisa Str"/>
      <sheetName val="upah_borong"/>
      <sheetName val="satuan_pek"/>
      <sheetName val="vels"/>
      <sheetName val="DA_List"/>
      <sheetName val="NDA_List"/>
      <sheetName val="tulang"/>
      <sheetName val="hit.BKMM"/>
      <sheetName val="ketuma gal.Wed"/>
      <sheetName val="ketema AC"/>
      <sheetName val="pivot"/>
      <sheetName val="DATA-ALAT"/>
      <sheetName val="S-Curve (Weekly)"/>
      <sheetName val="Sat Das"/>
      <sheetName val="Analisa (ok punya)"/>
      <sheetName val="Harga Upah"/>
      <sheetName val="perhtg material"/>
      <sheetName val="jadwal2"/>
      <sheetName val="Harga Upah + Bahan"/>
      <sheetName val="Kuantitas &amp; Harga "/>
      <sheetName val="BOQ_EM"/>
      <sheetName val="Field_DCPT"/>
      <sheetName val="eQUIPMENT_COST"/>
      <sheetName val="BOQ Seksi A"/>
      <sheetName val="Notes"/>
      <sheetName val="ee"/>
      <sheetName val="I-ME"/>
      <sheetName val="DIV.3"/>
      <sheetName val="DIV.4"/>
      <sheetName val="an. struktur"/>
      <sheetName val="HSP inen"/>
      <sheetName val="BahanAnalisa"/>
      <sheetName val="ItunganMat"/>
      <sheetName val="E1-322"/>
      <sheetName val="E1-511"/>
      <sheetName val="HSP 2018"/>
      <sheetName val="2011"/>
      <sheetName val="S-1"/>
      <sheetName val="KODE BAHAN"/>
      <sheetName val="KODE UPAH"/>
      <sheetName val="INPUT AGST"/>
      <sheetName val="sat-jadi"/>
      <sheetName val="RAB Propok"/>
      <sheetName val="Total for Check"/>
      <sheetName val="FAB별"/>
      <sheetName val="수량산출"/>
      <sheetName val="Analisa Prelim"/>
      <sheetName val="hit str"/>
      <sheetName val="HARDAS-M_x0000_ê"/>
      <sheetName val="DUMP TRUCK"/>
      <sheetName val="L 1"/>
      <sheetName val="Harsat_Pek"/>
      <sheetName val="quantyty"/>
      <sheetName val="D6"/>
      <sheetName val="D8(1)"/>
      <sheetName val="harsat_sdy"/>
      <sheetName val="cons_workpapers"/>
      <sheetName val="BULAN_1"/>
      <sheetName val="Analisa_SNI_STANDART_"/>
      <sheetName val="Basic_P"/>
      <sheetName val="Amortization_Table"/>
      <sheetName val="RAB_(A)_(2)"/>
      <sheetName val="(htp@___"/>
      <sheetName val="Daf_Biaya_sewa_alat"/>
      <sheetName val="Supl_X"/>
      <sheetName val="An__HS"/>
      <sheetName val="RAB_TTB_ADM8"/>
      <sheetName val="Harga_Bahan"/>
      <sheetName val="Internal_AFE_Form_2_"/>
      <sheetName val="H__Dasar4"/>
      <sheetName val="data_profit"/>
      <sheetName val="Anl_2s_d4e"/>
      <sheetName val="Dftr_Isi"/>
      <sheetName val="TJ1Q47"/>
      <sheetName val="BERAT TUL."/>
      <sheetName val="Data-pendukung"/>
      <sheetName val="Anal-BM"/>
      <sheetName val="1-2"/>
      <sheetName val="INF"/>
      <sheetName val="ana-alat"/>
      <sheetName val="IN OUT"/>
      <sheetName val="REKAP HP"/>
      <sheetName val="Pajak (2) Agst"/>
      <sheetName val="HPP X Q'TY"/>
      <sheetName val="BLOK-BJR"/>
      <sheetName val="RINCIAN-SC"/>
      <sheetName val="Bab10"/>
      <sheetName val="tetrapod"/>
      <sheetName val="Ex_Fin_Output"/>
      <sheetName val="Depr_calc"/>
      <sheetName val="HARSAT_BAH"/>
      <sheetName val="Equipment Data"/>
      <sheetName val="PEMAKAIAN"/>
      <sheetName val="PENERIMAAN"/>
      <sheetName val="DATA PROYEK"/>
      <sheetName val="BBM-03"/>
      <sheetName val="MK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Rupiah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misc"/>
      <sheetName val="LEVEL 2"/>
      <sheetName val="LEVEL 4"/>
      <sheetName val="HANGERS"/>
      <sheetName val="FIXASS_MAR"/>
      <sheetName val="OUT"/>
      <sheetName val="fill in first"/>
      <sheetName val="HST"/>
      <sheetName val="AN"/>
      <sheetName val="D.UPH&amp;PEK"/>
      <sheetName val="H ALAT"/>
      <sheetName val="SAT"/>
      <sheetName val="REK PEN"/>
      <sheetName val="Hardasar-PSJJ"/>
      <sheetName val="Analis Kusen 1 ESKALASI"/>
      <sheetName val="VESEL"/>
      <sheetName val="3Arch"/>
      <sheetName val="met mpu"/>
      <sheetName val="harga lama"/>
      <sheetName val="PERSONIL P1"/>
      <sheetName val="DATA1"/>
      <sheetName val="LMKC CB V"/>
      <sheetName val="Seg history by BT"/>
      <sheetName val="HP evol by seg"/>
      <sheetName val="GS Tanah Kalimas Baru (2)"/>
      <sheetName val="412"/>
      <sheetName val="SELISIHKURSSOURCE"/>
      <sheetName val="2930"/>
      <sheetName val="2933"/>
      <sheetName val="2934"/>
      <sheetName val="PDPC0908"/>
      <sheetName val="smt"/>
      <sheetName val="GP-WB"/>
      <sheetName val="029Cikeas00"/>
      <sheetName val="JM"/>
      <sheetName val="LAMP_2.2"/>
      <sheetName val="VOL_1"/>
      <sheetName val="LUMPSUM"/>
      <sheetName val="igp-popno"/>
      <sheetName val="pt-perso"/>
      <sheetName val="Sensitive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HRG_BHN5"/>
      <sheetName val="Agregat_Halus_&amp;_Kasar5"/>
      <sheetName val="B_-_Norelec5"/>
      <sheetName val="01A-_RAB5"/>
      <sheetName val="Analisa_HS5"/>
      <sheetName val="Kr_tengahDiva5"/>
      <sheetName val="Isolasi_Luar_Dalam5"/>
      <sheetName val="Isolasi_Luar5"/>
      <sheetName val="REKAP_ARSITEKTUR_5"/>
      <sheetName val="RAB_ADMINISTRASI_PUSAT_(1)5"/>
      <sheetName val="Man_Power5"/>
      <sheetName val="L3_An_H_Sat_Mob5"/>
      <sheetName val="RKP_PLUMBING4"/>
      <sheetName val="HB_4"/>
      <sheetName val="rekap_mekanikal5"/>
      <sheetName val="PROTEKSI_PETIR5"/>
      <sheetName val="KABEL_FEEDER5"/>
      <sheetName val="PENRNGN_&amp;_KTK-KNTK5"/>
      <sheetName val="fin_pro_centers4"/>
      <sheetName val="GASATAGG_XLS5"/>
      <sheetName val="EXTERNAL_WORK5"/>
      <sheetName val="Analisa___Upah5"/>
      <sheetName val="M&amp;E_R5"/>
      <sheetName val="RAB_PERSIAPAN_5"/>
      <sheetName val="ANAL__ME5"/>
      <sheetName val="BW_analisa_cika_20055"/>
      <sheetName val="Harga_Satuan4"/>
      <sheetName val="FIRE_FIGHTING5"/>
      <sheetName val="Master_1_05"/>
      <sheetName val="Bill_No_2_1_Cold_Water_System5"/>
      <sheetName val="Civil_Works5"/>
      <sheetName val="rab_me_(by_owner)_5"/>
      <sheetName val="BQ_(by_owner)5"/>
      <sheetName val="NS_GD_UTAMA5"/>
      <sheetName val="BANGUNAN_PENUNJANG5"/>
      <sheetName val="STD_Lanjutan5"/>
      <sheetName val="NS_Lanjutan5"/>
      <sheetName val="BoQ_C45"/>
      <sheetName val="Fill_this_out_first___10"/>
      <sheetName val="F_ALARM5"/>
      <sheetName val="Fill_this_out_first___11"/>
      <sheetName val="BOQ_KSN5"/>
      <sheetName val="ANAL_BOW6"/>
      <sheetName val="rab_me_(fisik)5"/>
      <sheetName val="1_B5"/>
      <sheetName val="Sat_Upah5"/>
      <sheetName val="HS_Alat5"/>
      <sheetName val="HS_Upah5"/>
      <sheetName val="HS_Sub-Kon5"/>
      <sheetName val="Analisa_ME_(2)5"/>
      <sheetName val="sheet_24"/>
      <sheetName val="RAB_ME4"/>
      <sheetName val="bill_qty5"/>
      <sheetName val="meth_hsl_nego5"/>
      <sheetName val="ANALISA_14"/>
      <sheetName val="4-Basic_Price4"/>
      <sheetName val="R_A_B_4"/>
      <sheetName val="Analisa_&amp;_Upah5"/>
      <sheetName val="M_12__2_5"/>
      <sheetName val="Daftar_berat5"/>
      <sheetName val="Fire_Alarm5"/>
      <sheetName val="D_&amp;_W_sizes5"/>
      <sheetName val="Cable_150kV_Ref_5"/>
      <sheetName val="MAIN_EQUIP_AC5"/>
      <sheetName val="Rekap_Prelim5"/>
      <sheetName val="An_HarSatPek4"/>
      <sheetName val="Unit_Rate4"/>
      <sheetName val="BQ_Stdr_R-14"/>
      <sheetName val="Pipa_(2)4"/>
      <sheetName val="Lamp_BAP4"/>
      <sheetName val="DUTCH_CONE5"/>
      <sheetName val="Rekap_Direct_Cost4"/>
      <sheetName val="Urai___Guide_Post4"/>
      <sheetName val="Met_Pas_Batu4"/>
      <sheetName val="Urai_Galian_Tanah4"/>
      <sheetName val="Met__Minor4"/>
      <sheetName val="Pos_4-15"/>
      <sheetName val="Lead_Schedule4"/>
      <sheetName val="NS_GD_UGD4"/>
      <sheetName val="STD_GD_UGD4"/>
      <sheetName val="D___W_sizes5"/>
      <sheetName val="Bill_of_Qty_MEP5"/>
      <sheetName val="Mat_Mek5"/>
      <sheetName val="Transfer_Pump4"/>
      <sheetName val="RAW_MATERIALS_4"/>
      <sheetName val="COST-PERSON-J_O_4"/>
      <sheetName val="Data_Ktr_Bupati_Tapsel4"/>
      <sheetName val="BQ_struktur4"/>
      <sheetName val="Analisa_ME4"/>
      <sheetName val="Upah_Bahan4"/>
      <sheetName val="ANALIS_15"/>
      <sheetName val="REKAP_ARSITEKTUR4"/>
      <sheetName val="rincian_per_proyek4"/>
      <sheetName val="AHS_str4"/>
      <sheetName val="Daf__No____4_24"/>
      <sheetName val="BQ_Arsit4"/>
      <sheetName val="Sat_Bah_&amp;_Up4"/>
      <sheetName val="Perm__Test4"/>
      <sheetName val="New_MADC4"/>
      <sheetName val="HARGA_ALAT4"/>
      <sheetName val="ETAB_14"/>
      <sheetName val="Daf_14"/>
      <sheetName val="Anal_Koef4"/>
      <sheetName val="Rekap_Biaya4"/>
      <sheetName val="Hydran___springkler4"/>
      <sheetName val="GH_Quantity4"/>
      <sheetName val="Daftar_Upah,Bhn,&amp;_alat4"/>
      <sheetName val="KAN__LOKAL4"/>
      <sheetName val="Terbilang_sertifikat4"/>
      <sheetName val="Bill_5_Summary4"/>
      <sheetName val="Analisa_24"/>
      <sheetName val="Upah_dan_bahan4"/>
      <sheetName val="AC_LOAD4"/>
      <sheetName val="D_1_2_LT-_1_~_Atap4"/>
      <sheetName val="ENC_144"/>
      <sheetName val="2_NSB_4"/>
      <sheetName val="2_SB4"/>
      <sheetName val="M_ITEM4"/>
      <sheetName val="BHN_Ars4"/>
      <sheetName val="7_NS_H4"/>
      <sheetName val="Analisa_Pusaka_Jaya4"/>
      <sheetName val="Report_detil_kondisi4"/>
      <sheetName val="REKAP_TOTAL4"/>
      <sheetName val="Bill_Of_Quantity4"/>
      <sheetName val="BGN_PENUNJANG4"/>
      <sheetName val="KH_Bahagia4"/>
      <sheetName val="AN_Panel5"/>
      <sheetName val="KONTRAK_INDUK_BULANAN4"/>
      <sheetName val="Bq_Ars4"/>
      <sheetName val="Up&amp;Bhn_4"/>
      <sheetName val="Sat_Alat4"/>
      <sheetName val="ANALISA_HARGA_SATUAN4"/>
      <sheetName val="Bill_4_Summary4"/>
      <sheetName val="GFA_224"/>
      <sheetName val="T-3_4_Cost_of_Equipment4"/>
      <sheetName val="An_H_Sat_Pek_Ut4"/>
      <sheetName val="Harga_Sat_Das4"/>
      <sheetName val="T-3_2_UP_Labour4"/>
      <sheetName val="T-3_3_UP_Material4"/>
      <sheetName val="Input_monthly_capex4"/>
      <sheetName val="PENJ_NERACA4"/>
      <sheetName val="CASH_FLOW4"/>
      <sheetName val="List_of_Eqp4"/>
      <sheetName val="REKAP_ME4"/>
      <sheetName val="SELISIH_HARGA4"/>
      <sheetName val="struktur_tdk_dipakai4"/>
      <sheetName val="B___Norelec4"/>
      <sheetName val="Site_Expenses4"/>
      <sheetName val="2__MVAC_R14"/>
      <sheetName val="Cover_Daf-2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B_-耠Nor聥lec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M_12__2聟4"/>
      <sheetName val="[Kࡲ_tengahࡄiva_xls聝G_SUMMARY4"/>
      <sheetName val="[Kr_tengahDiva_xls聝ANAL_HREZ4"/>
      <sheetName val="ANAL__M聅4"/>
      <sheetName val="[Kr_tengahDiva_xls聝analysis4"/>
      <sheetName val="3_3b4"/>
      <sheetName val="Sec_I_ML4"/>
      <sheetName val="Cash_Flow_bulanan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T__Cs_Log_P_III4"/>
      <sheetName val="REF_ONLY4"/>
      <sheetName val="Summary_Sheets4"/>
      <sheetName val="Mat_Elk4"/>
      <sheetName val="AHS_Isolasi4"/>
      <sheetName val="Data_Sei_Belutu4"/>
      <sheetName val="610_64"/>
      <sheetName val="610_54"/>
      <sheetName val="Data_Sinabung4"/>
      <sheetName val="List_Plant4"/>
      <sheetName val="Price_list4"/>
      <sheetName val="ANAL_TEKNIK4"/>
      <sheetName val="bhn_FINAL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_Kࡲ_tengahࡄiva_xls聝G_SUMMARY4"/>
      <sheetName val="_Kr_tengahDiva_xls聝ANAL_HREZ4"/>
      <sheetName val="_Kr_tengahDiva_xls聝analysis4"/>
      <sheetName val="3_Mob4"/>
      <sheetName val="TE_TS_FA_LAN_MATV4"/>
      <sheetName val="PAGE_1_4"/>
      <sheetName val="ME_Apt24"/>
      <sheetName val="Rate_Analysis4"/>
      <sheetName val="HARGA_MATERIAL4"/>
      <sheetName val="Blk_B14"/>
      <sheetName val="Pengalaman_Per2"/>
      <sheetName val="II_MAIN-LOB2"/>
      <sheetName val="Unit_Cost2"/>
      <sheetName val="Rkp_Total2"/>
      <sheetName val="Harsat_Bahan2"/>
      <sheetName val="List_Material2"/>
      <sheetName val="On_Time2"/>
      <sheetName val="Ｎｏ_132"/>
      <sheetName val="Analisa_HSP2"/>
      <sheetName val="Galian_12"/>
      <sheetName val="Analisa_(ok)2"/>
      <sheetName val="Master_Edit2"/>
      <sheetName val="Div_12"/>
      <sheetName val="Form_4,5,62"/>
      <sheetName val="PL_(MONTHLY)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ata_Pendukung2"/>
      <sheetName val="Basic_Price2"/>
      <sheetName val="7_공정표2"/>
      <sheetName val="Analisa_Upah_&amp;_Bahan_Plum2"/>
      <sheetName val="Upah&amp;Bahan_(2)2"/>
      <sheetName val="Analisa-Harga_(1F)2"/>
      <sheetName val="TOTAL_Agustus2"/>
      <sheetName val="DAF_ALAT2"/>
      <sheetName val="M_Pekerjaan2"/>
      <sheetName val="BIIL_ASLI2"/>
      <sheetName val="ANALISA_PEK_UMUM2"/>
      <sheetName val="Speck_ARSITEK2"/>
      <sheetName val="Stden_center2"/>
      <sheetName val="HDS_Sipil1"/>
      <sheetName val="Q'ty_per_m2"/>
      <sheetName val="Rencana__2_1"/>
      <sheetName val="8LT_121"/>
      <sheetName val="_2"/>
      <sheetName val="AnBiaya_OperasionalAlat1"/>
      <sheetName val="_Kr_tengahDiva_xls聝analysi蕈2"/>
      <sheetName val="hrg-sat_pek2"/>
      <sheetName val="Lt_12"/>
      <sheetName val="SAT_UPH_BHN2"/>
      <sheetName val="BQ_Mekanikal2"/>
      <sheetName val="Assumption_&amp;_Dashboard_2"/>
      <sheetName val="u_aLAT"/>
      <sheetName val="rab_me__by_owner__2"/>
      <sheetName val="BQ__by_owner_2"/>
      <sheetName val="rab_me__fisik_2"/>
      <sheetName val="ANALISA_railing2"/>
      <sheetName val="BUL__A2"/>
      <sheetName val="analisa_SNI1"/>
      <sheetName val="Daftar_Upah2"/>
      <sheetName val="Sum_IF2"/>
      <sheetName val="Uraian_Analisa2"/>
      <sheetName val="Control_Settings2"/>
      <sheetName val="Dates_&amp;_Escalators2"/>
      <sheetName val="Check_Totals2"/>
      <sheetName val="Har_Sat2"/>
      <sheetName val="HASAT_DASAR1"/>
      <sheetName val="SAT_UPAH_RAPI1"/>
      <sheetName val="Data_Tower2"/>
      <sheetName val="Price_of_Equip1"/>
      <sheetName val="COST_TOGO1"/>
      <sheetName val="H_Satuan_Dasar1"/>
      <sheetName val="LINK-MAST__BASIC_PRICE1"/>
      <sheetName val="Price_of_Mat1"/>
      <sheetName val="GAL_BIASA1"/>
      <sheetName val="4-Basic_Price-Upah1"/>
      <sheetName val="BANG_TONG_HOP_(2)2"/>
      <sheetName val="RPP01_62"/>
      <sheetName val="m_schedule2"/>
      <sheetName val="HM_MEK_2"/>
      <sheetName val="Rokan_11"/>
      <sheetName val="500kV_BOQ2"/>
      <sheetName val="STOK_MAT2"/>
      <sheetName val="H_Alat1"/>
      <sheetName val="H_Bahan1"/>
      <sheetName val="Rekap_RAB1"/>
      <sheetName val="unit_31"/>
      <sheetName val="Rekap_BQ-Pompong2"/>
      <sheetName val="PERS_PENY2"/>
      <sheetName val="RAB_DC2"/>
      <sheetName val="anal_rinci2"/>
      <sheetName val="Rek_An2"/>
      <sheetName val="Rekap_1"/>
      <sheetName val="ANA_bab_2"/>
      <sheetName val="hrg_sat2"/>
      <sheetName val="01_FA"/>
      <sheetName val="Daftar_Paket1"/>
      <sheetName val="Cover_Daf_21"/>
      <sheetName val="GRADE_SKALA1"/>
      <sheetName val="MASTER_DATA1"/>
      <sheetName val="Muh_Akhir1"/>
      <sheetName val="Chandra_Prabowo1"/>
      <sheetName val="urain_teknis1"/>
      <sheetName val="RAB_11"/>
      <sheetName val="RAB_21"/>
      <sheetName val="RAB_31"/>
      <sheetName val="Unit_Price1"/>
      <sheetName val="Metod_TWR1"/>
      <sheetName val="rab_g__menara_pengawas"/>
      <sheetName val="Daf_Harga_Satuan"/>
      <sheetName val="BGT_07"/>
      <sheetName val="Uraian_Upah"/>
      <sheetName val="H__Dasar5"/>
      <sheetName val="tabel_pnganan_mslh"/>
      <sheetName val="D2_4"/>
      <sheetName val="D4_3_(TE)"/>
      <sheetName val="D5_3_(TF)_"/>
      <sheetName val="D8_3_(TJ)"/>
      <sheetName val="Analisa_Alat"/>
      <sheetName val="SNI_FIX"/>
      <sheetName val="List_Pla"/>
      <sheetName val="Harga_Mat_"/>
      <sheetName val="LIST_ANHARSAT"/>
      <sheetName val="Summary_and_Design"/>
      <sheetName val="Kata_Pengantar"/>
      <sheetName val="D_1_7"/>
      <sheetName val="D_1_5"/>
      <sheetName val="D_2_3"/>
      <sheetName val="D_2_2"/>
      <sheetName val="SCH_GG_&amp;_SAS"/>
      <sheetName val="Data_Base_List"/>
      <sheetName val="HSU_2016"/>
      <sheetName val="Goodwill_Calculation"/>
      <sheetName val="ANALISA_EL_DAN_ELC"/>
      <sheetName val="HSP_LT_BS"/>
      <sheetName val="BAHAN_MKNL"/>
      <sheetName val="Tambahan_Biaro"/>
      <sheetName val="s_g_exx"/>
      <sheetName val="_BoQ_Green_Field_option_1"/>
      <sheetName val="L__Hr"/>
      <sheetName val="Div_2_-_Drainase"/>
      <sheetName val="Div_3_-_Tanah"/>
      <sheetName val="Div_5_-_Berbutir"/>
      <sheetName val="Div_6_-_Aspal"/>
      <sheetName val="Div_7_-_Struktur"/>
      <sheetName val="Div_8_-_Peng_Kondisi"/>
      <sheetName val="rms_remunerasi"/>
      <sheetName val="Bahan_"/>
      <sheetName val="LEVEL_2"/>
      <sheetName val="LEVEL_4"/>
      <sheetName val="Urugan_Pasir"/>
      <sheetName val="BILL_OF_QUAN"/>
      <sheetName val="Harsat_Bahan_"/>
      <sheetName val="RAB_AR&amp;STR"/>
      <sheetName val="HD_ALAT"/>
      <sheetName val="HD_BAHAN"/>
      <sheetName val="Hrg_Satuan_&amp;_Upah"/>
      <sheetName val="Faktor_Konversi"/>
      <sheetName val="Bahan_Upah"/>
      <sheetName val="rek_det_1-3"/>
      <sheetName val="H__Satuan_Upah_&amp;_Bahan"/>
      <sheetName val="Analisa_Satuan_Pekerjaan"/>
      <sheetName val="H__Satuan_Pekerjaan"/>
      <sheetName val="Rekap_BBM"/>
      <sheetName val="Anal_Alat_Type_II_A"/>
      <sheetName val="AnalisaSIPIL_RIIL_RAP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REKAP_Tbh"/>
      <sheetName val="DAF_HRG"/>
      <sheetName val="Analisa_Upah___Bahan_Plum"/>
      <sheetName val="DATA_BASE"/>
      <sheetName val="Man_Power_&amp;_Comp"/>
      <sheetName val="ANALISA_GRS_kota"/>
      <sheetName val="Harga_Dasar"/>
      <sheetName val="NP_(2)"/>
      <sheetName val="Harsat_Upah"/>
      <sheetName val="AHS_ME_"/>
      <sheetName val="SUB_&amp;_mandor"/>
      <sheetName val="UMUR_ALAT"/>
      <sheetName val="FAKTOR_MODAL_CRF"/>
      <sheetName val="Master_Schedule"/>
      <sheetName val="RinciBab1_Seksi1"/>
      <sheetName val="grail"/>
      <sheetName val="Ideal"/>
      <sheetName val="BQ(Piping)"/>
      <sheetName val="PipWT"/>
      <sheetName val="AnAlat"/>
      <sheetName val="CODE"/>
      <sheetName val="JVFORM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Dbase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A+Supl_2"/>
      <sheetName val="RAB_Ekstern2"/>
      <sheetName val="Standby_Alat2"/>
      <sheetName val="LAP__HARIAN2"/>
      <sheetName val="Urai__Resap_pengikat2"/>
      <sheetName val="Schedule_OK_Status2"/>
      <sheetName val="trf_7_jht"/>
      <sheetName val="6a_Rekap"/>
      <sheetName val="LAPORAN_KARYA"/>
      <sheetName val="A_Card"/>
      <sheetName val="Payback_Analysis"/>
      <sheetName val="Eva Schedule 1"/>
      <sheetName val="Schedule Pabrikasi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lkalibrasi_BENENAIN"/>
      <sheetName val="sh健et_2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anal-drainase,tanah&amp;ps_batu"/>
      <sheetName val="ANALISA_BANGLI"/>
      <sheetName val="HRG_SATUAN"/>
      <sheetName val="Eva_Schedule_1"/>
      <sheetName val="Schedule_Pabrikasi"/>
      <sheetName val="mp_&amp;_eq"/>
      <sheetName val="UPAH_&amp;_SEWA"/>
      <sheetName val="HSBU_ANA"/>
      <sheetName val="GRAFIK_"/>
      <sheetName val="R1__GREJA_KATHOLIK"/>
      <sheetName val="B_T"/>
      <sheetName val="H-Bahan_&amp;_Tenaga"/>
      <sheetName val="anal_alat1"/>
      <sheetName val="_MINGGUAN"/>
      <sheetName val="AnalisaSIPIL_RIIL"/>
      <sheetName val="HARGA_SAT"/>
      <sheetName val="P&amp;L98"/>
      <sheetName val="Hrg Readymix"/>
      <sheetName val="bilangk"/>
      <sheetName val="IDLE_ALAT8"/>
      <sheetName val="ATB_pers_(2)8"/>
      <sheetName val="FOTO_PR8"/>
      <sheetName val="G_umum8"/>
      <sheetName val="SCHE_vareto8"/>
      <sheetName val="ATB_pers8"/>
      <sheetName val="BQ_diva8"/>
      <sheetName val="MAT_BARU_AC8"/>
      <sheetName val="H_Satuan9"/>
      <sheetName val="AC_+8"/>
      <sheetName val="an_ATB_G8"/>
      <sheetName val="an_AC8"/>
      <sheetName val="an_ATB_L8"/>
      <sheetName val="ATB_+8"/>
      <sheetName val="Alat_DC8"/>
      <sheetName val="Kap_Tenaga8"/>
      <sheetName val="HRG_BHN7"/>
      <sheetName val="Agregat_Halus_&amp;_Kasar7"/>
      <sheetName val="Analisa_HS7"/>
      <sheetName val="D_&amp;_W_sizes7"/>
      <sheetName val="Kr_tengahDiva7"/>
      <sheetName val="GASATAGG_XLS7"/>
      <sheetName val="EXTERNAL_WORK7"/>
      <sheetName val="Man_Power7"/>
      <sheetName val="L3_An_H_Sat_Mob7"/>
      <sheetName val="rekap_mekanikal7"/>
      <sheetName val="Analisa___Upah7"/>
      <sheetName val="Isolasi_Luar_Dalam7"/>
      <sheetName val="Isolasi_Luar7"/>
      <sheetName val="Analisa_&amp;_Upah7"/>
      <sheetName val="ANAL_BOW8"/>
      <sheetName val="B_-_Norelec7"/>
      <sheetName val="rab_me_(by_owner)_7"/>
      <sheetName val="BQ_(by_owner)7"/>
      <sheetName val="rab_me_(fisik)7"/>
      <sheetName val="M_12__2_7"/>
      <sheetName val="RKP_PLUMBING6"/>
      <sheetName val="STD_Lanjutan7"/>
      <sheetName val="NS_Lanjutan7"/>
      <sheetName val="Bill_No_2_1_Cold_Water_System7"/>
      <sheetName val="Civil_Works7"/>
      <sheetName val="1_B7"/>
      <sheetName val="01A-_RAB7"/>
      <sheetName val="REKAP_ARSITEKTUR_7"/>
      <sheetName val="RAB_ADMINISTRASI_PUSAT_(1)7"/>
      <sheetName val="PROTEKSI_PETIR7"/>
      <sheetName val="KABEL_FEEDER7"/>
      <sheetName val="PENRNGN_&amp;_KTK-KNTK7"/>
      <sheetName val="NS_GD_UTAMA7"/>
      <sheetName val="BoQ_C47"/>
      <sheetName val="ANAL__ME7"/>
      <sheetName val="BW_analisa_cika_20057"/>
      <sheetName val="Fill_this_out_first___14"/>
      <sheetName val="Fill_this_out_first___15"/>
      <sheetName val="BOQ_KSN7"/>
      <sheetName val="Sat_Upah7"/>
      <sheetName val="HS_Alat7"/>
      <sheetName val="HS_Upah7"/>
      <sheetName val="HS_Sub-Kon7"/>
      <sheetName val="Analisa_ME_(2)7"/>
      <sheetName val="M&amp;E_R7"/>
      <sheetName val="RAB_PERSIAPAN_7"/>
      <sheetName val="FIRE_FIGHTING7"/>
      <sheetName val="Master_1_07"/>
      <sheetName val="BANGUNAN_PENUNJANG7"/>
      <sheetName val="F_ALARM7"/>
      <sheetName val="RAW_MATERIALS_6"/>
      <sheetName val="COST-PERSON-J_O_6"/>
      <sheetName val="Analisa_ME6"/>
      <sheetName val="Rekap_Prelim7"/>
      <sheetName val="Daftar_berat7"/>
      <sheetName val="Fire_Alarm7"/>
      <sheetName val="MAIN_EQUIP_AC7"/>
      <sheetName val="Upah_Bahan6"/>
      <sheetName val="ANALIS_17"/>
      <sheetName val="Terbilang_sertifikat6"/>
      <sheetName val="bill_qty7"/>
      <sheetName val="meth_hsl_nego7"/>
      <sheetName val="HB_6"/>
      <sheetName val="Pipa_(2)6"/>
      <sheetName val="Unit_Rate6"/>
      <sheetName val="Lamp_BAP6"/>
      <sheetName val="DUTCH_CONE7"/>
      <sheetName val="Rekap_Direct_Cost6"/>
      <sheetName val="Urai___Guide_Post6"/>
      <sheetName val="Met_Pas_Batu6"/>
      <sheetName val="Urai_Galian_Tanah6"/>
      <sheetName val="Met__Minor6"/>
      <sheetName val="Pos_4-17"/>
      <sheetName val="Cable_150kV_Ref_7"/>
      <sheetName val="D___W_sizes7"/>
      <sheetName val="Daf__No____4_26"/>
      <sheetName val="BQ_Stdr_R-16"/>
      <sheetName val="BQ_Arsit6"/>
      <sheetName val="An_HarSatPek6"/>
      <sheetName val="Sat_Bah_&amp;_Up6"/>
      <sheetName val="Transfer_Pump6"/>
      <sheetName val="Bill_of_Qty_MEP7"/>
      <sheetName val="NS_GD_UGD6"/>
      <sheetName val="STD_GD_UGD6"/>
      <sheetName val="PENJ_NERACA6"/>
      <sheetName val="CASH_FLOW6"/>
      <sheetName val="Data_Ktr_Bupati_Tapsel6"/>
      <sheetName val="New_MADC6"/>
      <sheetName val="Analisa_Pusaka_Jaya6"/>
      <sheetName val="Hydran___springkler6"/>
      <sheetName val="Daf_16"/>
      <sheetName val="Perm__Test6"/>
      <sheetName val="Harga_Satuan6"/>
      <sheetName val="sheet_26"/>
      <sheetName val="RAB_ME6"/>
      <sheetName val="HARGA_ALAT6"/>
      <sheetName val="ETAB_16"/>
      <sheetName val="Mat_Mek7"/>
      <sheetName val="Input_monthly_capex6"/>
      <sheetName val="REF_ONLY6"/>
      <sheetName val="Cash_Flow_bulanan6"/>
      <sheetName val="Investment_Valuation4"/>
      <sheetName val="List_of_Eqp6"/>
      <sheetName val="ANALISA_HARGA_SATUAN6"/>
      <sheetName val="2_NSB_6"/>
      <sheetName val="2_SB6"/>
      <sheetName val="M_ITEM6"/>
      <sheetName val="BHN_Ars6"/>
      <sheetName val="7_NS_H6"/>
      <sheetName val="AHS_str6"/>
      <sheetName val="ANALISA_16"/>
      <sheetName val="4-Basic_Price6"/>
      <sheetName val="Daftar_Upah,Bhn,&amp;_alat6"/>
      <sheetName val="Lead_Schedule6"/>
      <sheetName val="Anal_Koef6"/>
      <sheetName val="Rekap_Biaya6"/>
      <sheetName val="REKAP_TOTAL6"/>
      <sheetName val="GH_Quantity6"/>
      <sheetName val="BQ_struktur6"/>
      <sheetName val="R_A_B_6"/>
      <sheetName val="Report_detil_kondisi6"/>
      <sheetName val="D_1_2_LT-_1_~_Atap6"/>
      <sheetName val="Bill_5_Summary6"/>
      <sheetName val="ENC_146"/>
      <sheetName val="fin_pro_centers6"/>
      <sheetName val="KAN__LOKAL6"/>
      <sheetName val="Upah_dan_bahan6"/>
      <sheetName val="REKAP_ARSITEKTUR6"/>
      <sheetName val="rincian_per_proyek6"/>
      <sheetName val="Bill_Of_Quantity6"/>
      <sheetName val="BGN_PENUNJANG6"/>
      <sheetName val="AC_LOAD6"/>
      <sheetName val="Analisa_26"/>
      <sheetName val="KH_Bahagia6"/>
      <sheetName val="Up&amp;Bhn_6"/>
      <sheetName val="bhn_FINAL6"/>
      <sheetName val="List_Material4"/>
      <sheetName val="Sec_I_ML6"/>
      <sheetName val="AN_Panel7"/>
      <sheetName val="3_3b6"/>
      <sheetName val="[Kr_tengahࡄiva_xls聝H_Satua聮6"/>
      <sheetName val="[Kr_te࡮gahࡄiva_xls聝MAT_BAR聕_AC6"/>
      <sheetName val="[Kr_tengahࡄiva࠮xls聝H_Satua聮16"/>
      <sheetName val="[Kࡲ_tengahࡄiva_xls聝Kap聟Tenaga6"/>
      <sheetName val="[Kࡲ_te࡮gahࡄiva_xls聝Ana聬isa_HS6"/>
      <sheetName val="B_-耠Nor聥lec6"/>
      <sheetName val="[Kࡲ_tengahࡄiva_xls聝5-P聥ralatan6"/>
      <sheetName val="[Kࡲ_te࡮gahࡄiva࠮xls聝Inf聯rmasi6"/>
      <sheetName val="[Kr_te࡮gahࡄiva_xls聝upahbahan6"/>
      <sheetName val="[Kr_tengahࡄiva࠮xls聝01A-_RA聂6"/>
      <sheetName val="[Kr_tengahࡄiva࠮xls聝NS_GD_U联AMA6"/>
      <sheetName val="[Kr_tengahࡄiva_xls聝Str耭Bengkel6"/>
      <sheetName val="[Kࡲ_te࡮gahࡄiva࠮xls聝ANA职_BOW6"/>
      <sheetName val="M_12__2聟6"/>
      <sheetName val="[Kࡲ_tengahࡄiva_xls聝G_SUMMARY6"/>
      <sheetName val="[Kr_tengahDiva_xls聝ANAL_HREZ6"/>
      <sheetName val="ANAL__M聅6"/>
      <sheetName val="[Kr_tengahDiva_xls聝analysis6"/>
      <sheetName val="[Kr_tengah?iva_xls?H_Satua?6"/>
      <sheetName val="[Kr_te?gah?iva_xls?MAT_BAR?_AC6"/>
      <sheetName val="[Kr_tengah?iva?xls?H_Satua?16"/>
      <sheetName val="[K?_tengah?iva_xls?Kap?Tenaga6"/>
      <sheetName val="[K?_te?gah?iva_xls?Ana?isa_HS6"/>
      <sheetName val="B_-?Nor?lec6"/>
      <sheetName val="[K?_tengah?iva_xls?5-P?ralatan6"/>
      <sheetName val="[K?_te?gah?iva?xls?Inf?rmasi6"/>
      <sheetName val="[Kr_te?gah?iva_xls?upahbahan6"/>
      <sheetName val="[Kr_tengah?iva?xls?01A-_RA?6"/>
      <sheetName val="[Kr_tengah?iva?xls?NS_GD_U?AMA6"/>
      <sheetName val="[Kr_tengah?iva_xls?Str?Bengkel6"/>
      <sheetName val="[K?_te?gah?iva?xls?ANA?_BOW6"/>
      <sheetName val="M_12__2?6"/>
      <sheetName val="[K?_tengah?iva_xls?G_SUMMARY6"/>
      <sheetName val="[Kr_tengahDiva_xls?ANAL_HREZ6"/>
      <sheetName val="ANAL__M?6"/>
      <sheetName val="[Kr_tengahDiva_xls?analysis6"/>
      <sheetName val="H__Dasar8"/>
      <sheetName val="REKAP_ME6"/>
      <sheetName val="Bill_4_Summary6"/>
      <sheetName val="GFA_226"/>
      <sheetName val="KONTRAK_INDUK_BULANAN6"/>
      <sheetName val="Bq_Ars6"/>
      <sheetName val="Sat_Alat6"/>
      <sheetName val="T-3_4_Cost_of_Equipment6"/>
      <sheetName val="An_H_Sat_Pek_Ut6"/>
      <sheetName val="Harga_Sat_Das6"/>
      <sheetName val="T-3_2_UP_Labour6"/>
      <sheetName val="T-3_3_UP_Material6"/>
      <sheetName val="SELISIH_HARGA6"/>
      <sheetName val="struktur_tdk_dipakai6"/>
      <sheetName val="B___Norelec6"/>
      <sheetName val="Site_Expenses6"/>
      <sheetName val="2__MVAC_R16"/>
      <sheetName val="Cover_Daf-26"/>
      <sheetName val="Sens"/>
      <sheetName val="Mkt"/>
      <sheetName val="Trf"/>
      <sheetName val="Material-mr"/>
      <sheetName val="Agg Halus &amp; Kasar"/>
      <sheetName val="tgl"/>
      <sheetName val="HG-UPAH"/>
      <sheetName val="HG_JADI"/>
      <sheetName val="Harga S Dasar"/>
      <sheetName val="4-Basic_Price-Upah2"/>
      <sheetName val="OPNAME_COMM-10+825-10+300"/>
      <sheetName val="upah_bahan_3"/>
      <sheetName val="Rinc__Harg_BHN3"/>
      <sheetName val="Harga_S_Dasar_UNTUK_IDISI"/>
      <sheetName val="Currency"/>
      <sheetName val="AHS_1"/>
      <sheetName val="anal-mos"/>
      <sheetName val="mob-demob"/>
      <sheetName val="ANALIS 2"/>
      <sheetName val="DATA JEMBATAN BARU"/>
      <sheetName val="DATA REHAB JEMBATAN"/>
      <sheetName val="DATA REHAB JEMBATAN (2)"/>
      <sheetName val="Anal Harsat"/>
      <sheetName val="Analis harga"/>
      <sheetName val="AHSrutin"/>
      <sheetName val="3A7.1.Jln Insitu"/>
      <sheetName val="schtot"/>
      <sheetName val="RAB TOTAL"/>
      <sheetName val="Trial Balance"/>
      <sheetName val="ANALISA1"/>
      <sheetName val="ANALISA SNI'13 "/>
      <sheetName val="AnalAdjust"/>
      <sheetName val="Upah dan Bahan "/>
      <sheetName val="COST BREAKDOWN"/>
      <sheetName val="Statprod gab"/>
      <sheetName val="Perolehan 2007"/>
      <sheetName val="PumpSpec"/>
      <sheetName val="Anals.1"/>
      <sheetName val="HARGASEWAALAT"/>
      <sheetName val="HARGA&amp; UPAH"/>
      <sheetName val="Scd_RAB"/>
      <sheetName val="MOBIL barantang"/>
      <sheetName val="Dft Hrg"/>
      <sheetName val="PT"/>
      <sheetName val="DINDING KIRI"/>
      <sheetName val="Lantai Beton K225"/>
      <sheetName val="DINDING P0"/>
      <sheetName val="MERCU (2)"/>
      <sheetName val="S_CURVE"/>
      <sheetName val="RENPEN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D3"/>
      <sheetName val="Rekap Gab"/>
      <sheetName val="STR &amp; ARS"/>
      <sheetName val="Input Data"/>
      <sheetName val="Soil factor"/>
      <sheetName val="Pricing-2"/>
      <sheetName val="Det Str BT"/>
      <sheetName val="Bukti Memorial"/>
      <sheetName val="Daftar Piutang"/>
      <sheetName val="HUTANG"/>
      <sheetName val="PENDAPATAN"/>
      <sheetName val="Bi oprsl bgkl"/>
      <sheetName val="Meto"/>
      <sheetName val="Analisa H.Sat.Pek."/>
      <sheetName val="HSPek"/>
      <sheetName val="HSAlat"/>
      <sheetName val="HS-SKGub"/>
      <sheetName val="HSPek 6xx-7xx"/>
      <sheetName val="TONGKE-HT"/>
      <sheetName val="LAP-MGG-DINAS"/>
      <sheetName val="BACK - UP-GALIAN (ALAT)"/>
      <sheetName val="Data Keu"/>
      <sheetName val="Als_Struk"/>
      <sheetName val="RAB_adm"/>
      <sheetName val="Sat_adm"/>
      <sheetName val="Appendix_2(SatDas´"/>
      <sheetName val="DRUP_(ASLI)"/>
      <sheetName val="MASTER_1"/>
      <sheetName val="ANL_K"/>
      <sheetName val="MONITORING_PENGADAAN"/>
      <sheetName val="Pemakaian_besi"/>
      <sheetName val="curve_s"/>
      <sheetName val="DIVISI_6__A"/>
      <sheetName val="3-DIV7_1"/>
      <sheetName val="BAHAN_,_UPAH_,_ALAT"/>
      <sheetName val="8-Lamp1_(2)"/>
      <sheetName val="8-Lamp6_B"/>
      <sheetName val="8-Lamp14_"/>
      <sheetName val="11-S_PEN"/>
      <sheetName val="Rencana_Anggaran_Biaya"/>
      <sheetName val="Mobilisasi_(2)"/>
      <sheetName val="Data_Umum_Penawaran"/>
      <sheetName val="dongia_(2)"/>
      <sheetName val="THPDMoi__(2)"/>
      <sheetName val="sched-induk-(Th_2008_5M)"/>
      <sheetName val="ANALISA_SBU"/>
      <sheetName val="Lab_E_(FKU)"/>
      <sheetName val="Gal_Sal"/>
      <sheetName val="FAB-2010_sd_2011"/>
      <sheetName val="Hg_Sat"/>
      <sheetName val="URA_E450"/>
      <sheetName val="Sheet1_(3)"/>
      <sheetName val="Bangunan_Utama"/>
      <sheetName val="Analisa_Baku_ME"/>
      <sheetName val="Analisa_Baku_STR_ARS"/>
      <sheetName val="RM-034"/>
      <sheetName val="_Kr tengahDiva.xls聝analysi_x000"/>
      <sheetName val="Data P-1"/>
      <sheetName val="skejul"/>
      <sheetName val="4-B Price"/>
      <sheetName val="Div 9 - Harian"/>
      <sheetName val="upah_bahan_alat"/>
      <sheetName val="analisa_K"/>
      <sheetName val="Lau_Luhung"/>
      <sheetName val="HRG-_UPAH"/>
      <sheetName val="FORM_X_COST"/>
      <sheetName val="Man_Power_Const"/>
      <sheetName val="Up"/>
      <sheetName val="PE-F-37 Rev 00 Paym.GBP"/>
      <sheetName val="SP10"/>
      <sheetName val="Bill rekap"/>
      <sheetName val="Default"/>
      <sheetName val="Analisa  _2_"/>
      <sheetName val="BQMPALOC"/>
      <sheetName val="KP1590_E"/>
      <sheetName val="수입"/>
      <sheetName val="Koordinat"/>
      <sheetName val="경비2내역"/>
      <sheetName val="Staff"/>
      <sheetName val="Tawar"/>
      <sheetName val="Lain2"/>
      <sheetName val="trf multiple dnrks"/>
      <sheetName val="Harga bahan-1"/>
      <sheetName val="rekap1"/>
      <sheetName val="trf_multiple_dnrks"/>
      <sheetName val="Harga_bahan-1"/>
      <sheetName val="Short term loan"/>
      <sheetName val="NAMES"/>
      <sheetName val="Analisa  (2)"/>
      <sheetName val="unit weight"/>
      <sheetName val="RPP-6"/>
      <sheetName val="Normalisasi"/>
      <sheetName val="01Reg3"/>
      <sheetName val="Attachement"/>
      <sheetName val="EXTERNAL  (revisi 1)"/>
      <sheetName val="HS1b"/>
      <sheetName val="DEF"/>
      <sheetName val="BD-LS"/>
      <sheetName val="HS KALIJATI"/>
      <sheetName val="UNDER PASS"/>
      <sheetName val="Pier Head"/>
      <sheetName val="ListAnalisa"/>
      <sheetName val="MDL"/>
      <sheetName val="BAHAN-UPAH"/>
      <sheetName val="Anlat"/>
      <sheetName val="Anl."/>
      <sheetName val="URUTAN BUKA"/>
      <sheetName val="rcnPDP"/>
      <sheetName val="@ MONHTLY"/>
      <sheetName val="rab_analisa"/>
      <sheetName val="H.DASAR"/>
      <sheetName val="HS-1"/>
      <sheetName val="L_TIGA"/>
      <sheetName val="L-TIGA"/>
      <sheetName val="Harga Pekerjaan"/>
      <sheetName val="Gia"/>
      <sheetName val="Spec1"/>
      <sheetName val="Harga ME "/>
      <sheetName val="ANTEK-1"/>
      <sheetName val="antek"/>
      <sheetName val="usaid"/>
      <sheetName val="anal-2"/>
      <sheetName val="Tanah"/>
      <sheetName val="KOR-10"/>
      <sheetName val="KOR-8"/>
      <sheetName val="KOR-9"/>
      <sheetName val="61006"/>
      <sheetName val="UP_an"/>
      <sheetName val="Note"/>
      <sheetName val="DIV 7"/>
      <sheetName val="RAB STEEL "/>
      <sheetName val="Finishing Warehouse"/>
      <sheetName val="material "/>
      <sheetName val="pekerjaan "/>
      <sheetName val="H STN"/>
      <sheetName val="DUB"/>
      <sheetName val="Time Schedule"/>
      <sheetName val="REKAP.."/>
      <sheetName val="4SM00369 &amp; 4SM00370 "/>
      <sheetName val="L_23"/>
      <sheetName val="FCT BHN"/>
      <sheetName val="Harga Sat."/>
      <sheetName val="IPL_SCHEDULE"/>
      <sheetName val="Keb. Bhn, alt, tenaga"/>
      <sheetName val="Daft 2_1"/>
      <sheetName val="Consumable"/>
      <sheetName val="arp-3a"/>
      <sheetName val="ARP-10"/>
      <sheetName val="Sales Rental"/>
      <sheetName val="OwnEq"/>
      <sheetName val="Alat &amp; Bahan"/>
      <sheetName val="Sheet5"/>
      <sheetName val="DAFTAR_HARGA3"/>
      <sheetName val="Sumber_Daya4"/>
      <sheetName val="Basic_alat4"/>
      <sheetName val="Basic_bahan4"/>
      <sheetName val="Basic_upah4"/>
      <sheetName val="Appendix_2(SatDas)4"/>
      <sheetName val="Currency_Rate4"/>
      <sheetName val="UPAH_BAHAN_ARST4"/>
      <sheetName val="ELEC_STIS4"/>
      <sheetName val="analisa_stroke4"/>
      <sheetName val="daftar_analisa4"/>
      <sheetName val="Data_alat4"/>
      <sheetName val="upah_bahan_4"/>
      <sheetName val="Rinc__Harg_BHN4"/>
      <sheetName val="Kuantitas_&amp;_Harga4"/>
      <sheetName val="Daftar_Kuantitas_&amp;_Harga4"/>
      <sheetName val="Analisa_Harga4"/>
      <sheetName val="1_24"/>
      <sheetName val="DAFTAR_HARGA2"/>
      <sheetName val="Data_alat3"/>
      <sheetName val="RAB Temiling "/>
      <sheetName val="kontribusi"/>
      <sheetName val="likuiditas"/>
      <sheetName val="Manajerial"/>
      <sheetName val="revenue"/>
      <sheetName val="progres sub unv"/>
      <sheetName val="rework"/>
      <sheetName val="CCO"/>
      <sheetName val="ME_DOSEN"/>
      <sheetName val="EPCOS"/>
      <sheetName val="DAFMAT"/>
      <sheetName val="Unit Price MSS"/>
      <sheetName val="A.4.3"/>
      <sheetName val="BERAT_TUL_"/>
      <sheetName val="MAP_1-2"/>
      <sheetName val="Faktor Markup"/>
      <sheetName val="D8"/>
      <sheetName val="Std-Prod KS"/>
      <sheetName val="20130403"/>
      <sheetName val="LAMP_C"/>
      <sheetName val="Perhit.Alat"/>
      <sheetName val="Data Markup"/>
      <sheetName val="box culvert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H-SAT"/>
      <sheetName val="Material&amp;Alat"/>
      <sheetName val="Exchange"/>
      <sheetName val="LK-1"/>
      <sheetName val="USAHA"/>
      <sheetName val="Base E-M"/>
      <sheetName val="Kalk"/>
      <sheetName val="Sch-5"/>
      <sheetName val="GI 275 kV Pengadaan"/>
      <sheetName val="lpb"/>
      <sheetName val="Monthly Progress"/>
      <sheetName val="eqp-rek"/>
      <sheetName val=" hrg bhn"/>
      <sheetName val="JBTNAS_Des2013"/>
      <sheetName val="61007"/>
      <sheetName val="DIV 6"/>
      <sheetName val="DIV 5"/>
      <sheetName val="INDEX BPS"/>
      <sheetName val="upah-baru"/>
      <sheetName val="uba"/>
      <sheetName val="T-3.3 Cost of Equipment"/>
      <sheetName val="001"/>
      <sheetName val="13.Nangakara Weir"/>
      <sheetName val="14.Irr.Canal Work"/>
      <sheetName val="15.Irr. Struc.Work"/>
      <sheetName val="16.Pipe Inst."/>
      <sheetName val="18.Lateral Pipe"/>
      <sheetName val="DAFT.SEWA ALT"/>
      <sheetName val="A (1)"/>
      <sheetName val="D4"/>
      <sheetName val="D5"/>
      <sheetName val="D7(2)"/>
      <sheetName val="D8(2)"/>
      <sheetName val="D9"/>
      <sheetName val="Agg A"/>
      <sheetName val="Agg B"/>
      <sheetName val="i-j. Pengalaman"/>
      <sheetName val="ketuma_gal_Wed"/>
      <sheetName val="ketema_AC"/>
      <sheetName val="MPU__6-3(4)_LastonAC"/>
      <sheetName val="Data_Info"/>
      <sheetName val="bahan_dan_upah"/>
      <sheetName val="Volume_1"/>
      <sheetName val="_Kr_tengahDiva_xls聝analysi뷈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2__Elektrik"/>
      <sheetName val="URAIAN_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5_1_ELEKTRIKAL-ELEKTRONIK"/>
      <sheetName val="lt__dasar"/>
      <sheetName val="FINAL_SUM"/>
      <sheetName val="Perhitungan_KC_ke_SUBKON"/>
      <sheetName val="surat_"/>
      <sheetName val="Hit_Vol_Str_Jambi"/>
      <sheetName val="inst_pemrintah"/>
      <sheetName val="REKAP_ELEKTRIKAL1"/>
      <sheetName val="jgn_dihapus!1"/>
      <sheetName val="REKAP_BQ_1"/>
      <sheetName val="1__PERSIAPAN"/>
      <sheetName val="GRAND_REKAP"/>
      <sheetName val="Rekap_Bill"/>
      <sheetName val="Jdw_Alat"/>
      <sheetName val="S_Penawar"/>
      <sheetName val="ADD_2_(1)"/>
      <sheetName val="harga_Satua_Dasar"/>
      <sheetName val="REKAP_PRELIM_2014"/>
      <sheetName val="DIRECT_COST"/>
      <sheetName val="ocean_voyage"/>
      <sheetName val="perhtg_material"/>
      <sheetName val="Harga_Upah_+_Bahan"/>
      <sheetName val="S-Curve_(Weekly)"/>
      <sheetName val="Kuantitas_&amp;_Harga_"/>
      <sheetName val="B1_2-BB"/>
      <sheetName val="time_schedulle"/>
      <sheetName val="Public_Area"/>
      <sheetName val="D_78"/>
      <sheetName val="Sat_Das"/>
      <sheetName val="Analisa_(ok_punya)"/>
      <sheetName val="Harga_Upah"/>
      <sheetName val="SPREAD_SHEET"/>
      <sheetName val="BOQ_Seksi_A"/>
      <sheetName val="ANAL_RABP"/>
      <sheetName val="Equipment_Data"/>
      <sheetName val="DATA_PROYEK"/>
      <sheetName val="UPAH_PEKERJA"/>
      <sheetName val="ANALYS_EXTERN"/>
      <sheetName val="BOQ_INTERN"/>
      <sheetName val="BQ_RESO"/>
      <sheetName val="REKAP_INDIRECT"/>
      <sheetName val="SUMMARY_IN"/>
      <sheetName val="INDIRECT_COST"/>
      <sheetName val="Memb_Schd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DT_PENDUKUNG"/>
      <sheetName val="Perhitungan_RAB"/>
      <sheetName val="REKAP_HP"/>
      <sheetName val="Up___bhn"/>
      <sheetName val="AC-WC_dan_LAPIS_PEREKAT"/>
      <sheetName val="beton_k-350"/>
      <sheetName val="MONITOR_&amp;_INPUT"/>
      <sheetName val="TONG_HOP_VL-NC"/>
      <sheetName val="[K?_te?gah?iva_xls?A聮a?isa_HS1"/>
      <sheetName val="bukan PNS"/>
      <sheetName val="k300 123"/>
      <sheetName val="H_S_BAHAN"/>
      <sheetName val="Bill No.1"/>
      <sheetName val="HRGA SATUAN UPAH-BAHAN"/>
      <sheetName val="HPA"/>
      <sheetName val="HARGA SATUAN UPAH &amp; BAHAN"/>
      <sheetName val="BIAYA ALAT"/>
      <sheetName val="BAB 2"/>
      <sheetName val="BAB 3"/>
      <sheetName val="BAB 7"/>
      <sheetName val="OPN"/>
      <sheetName val="NPV"/>
      <sheetName val="trans"/>
      <sheetName val="rekI"/>
      <sheetName val="Gen"/>
      <sheetName val="BASIC PRICE "/>
      <sheetName val="DATA2009"/>
      <sheetName val="H.SAT-PRK"/>
      <sheetName val="Temporer"/>
      <sheetName val="AA.1.1 BNI"/>
      <sheetName val="Purchase Order (2)"/>
      <sheetName val="Customize Your Purchase Order"/>
      <sheetName val="Invoice"/>
      <sheetName val="Agustus"/>
      <sheetName val="RincianQ3_Q4"/>
      <sheetName val="MAP GAB"/>
      <sheetName val="SD"/>
      <sheetName val="ARAB"/>
      <sheetName val="EVAL-ANAL"/>
      <sheetName val="ANAL-str2"/>
      <sheetName val="RAB-LANSEKAP"/>
      <sheetName val="BETON"/>
      <sheetName val="MAP 18.12.17"/>
      <sheetName val="Management"/>
      <sheetName val="D.BOARD"/>
      <sheetName val="SCORE_RC_Code"/>
      <sheetName val="Hsatuan-OK"/>
      <sheetName val="tabel Nilai Sekarang"/>
      <sheetName val="ANAL_P4"/>
      <sheetName val="jadw"/>
      <sheetName val="04.1.1 RDC"/>
      <sheetName val="04.1.2 BAHAN BP"/>
      <sheetName val="04.1.0 1B"/>
      <sheetName val="04.7 B.BANK"/>
      <sheetName val="FPWP-PDP-01-15a"/>
      <sheetName val="h90-160 (penebalan)"/>
      <sheetName val="PEMBAGIAN"/>
      <sheetName val="TOTAL UPAH"/>
      <sheetName val="Kinerja Proyek"/>
      <sheetName val="Total Load List"/>
      <sheetName val="MP MOB"/>
      <sheetName val="e4-6-%"/>
      <sheetName val="DIV 8"/>
      <sheetName val="DIV 3"/>
      <sheetName val="DIV 2"/>
      <sheetName val="DIV 1"/>
      <sheetName val="Data_Umum"/>
      <sheetName val="Sbarani"/>
      <sheetName val="HS Bahan"/>
      <sheetName val="UMUM-PU"/>
      <sheetName val="Har_Sat3"/>
      <sheetName val="RPP01_63"/>
      <sheetName val="m_schedule3"/>
      <sheetName val="HM_MEK_3"/>
      <sheetName val="_Kr_te_gah_iva_xls_MAT_BAR__AC4"/>
      <sheetName val="_Kr_tengah_iva_xls_H_Satua_14"/>
      <sheetName val="_K__tengah_iva_xls_Kap_Tenaga4"/>
      <sheetName val="_K__te_gah_iva_xls_Ana_isa_HS4"/>
      <sheetName val="B_-_Nor_lec4"/>
      <sheetName val="_K__tengah_iva_xls_5-P_ralatan4"/>
      <sheetName val="_K__te_gah_iva_xls_Inf_rmasi4"/>
      <sheetName val="_Kr_te_gah_iva_xls_upahbahan4"/>
      <sheetName val="_Kr_tengah_iva_xls_01A-_RA_4"/>
      <sheetName val="_Kr_tengah_iva_xls_NS_GD_U_AMA4"/>
      <sheetName val="_Kr_tengah_iva_xls_Str_Bengkel4"/>
      <sheetName val="_K__te_gah_iva_xls_ANA__BOW4"/>
      <sheetName val="_K__tengah_iva_xls_G_SUMMARY4"/>
      <sheetName val="_Kr_tengahDiva_xls_ANAL_HREZ4"/>
      <sheetName val="ANAL__M_4"/>
      <sheetName val="_Kr_tengahDiva_xls_analysis4"/>
      <sheetName val="Control_Settings3"/>
      <sheetName val="Dates_&amp;_Escalators3"/>
      <sheetName val="Check_Totals3"/>
      <sheetName val="Rekap_BQ-Pompong3"/>
      <sheetName val="PERS_PENY3"/>
      <sheetName val="RAB_DC3"/>
      <sheetName val="anal_rinci3"/>
      <sheetName val="Rek_An3"/>
      <sheetName val="500kV_BOQ3"/>
      <sheetName val="COST_TOGO2"/>
      <sheetName val="Sum_IF3"/>
      <sheetName val="Daftar_Upah3"/>
      <sheetName val="Uraian_Analisa3"/>
      <sheetName val="BUL__A3"/>
      <sheetName val="Price_of_Equip2"/>
      <sheetName val="Price_of_Mat2"/>
      <sheetName val="AnBiaya_OperasionalAlat2"/>
      <sheetName val="GAL_BIASA2"/>
      <sheetName val="RAB_12"/>
      <sheetName val="RAB_22"/>
      <sheetName val="RAB_32"/>
      <sheetName val="Rokan_12"/>
      <sheetName val="H_Alat2"/>
      <sheetName val="H_Bahan2"/>
      <sheetName val="Rekap_RAB2"/>
      <sheetName val="unit_32"/>
      <sheetName val="Daftar_Paket2"/>
      <sheetName val="8LT_122"/>
      <sheetName val="analisa_SNI2"/>
      <sheetName val="Rencana__2_2"/>
      <sheetName val="HDS_Sipil2"/>
      <sheetName val="HASAT_DASAR2"/>
      <sheetName val="H_Satuan_Dasar2"/>
      <sheetName val="SAT_UPAH_RAPI2"/>
      <sheetName val="Cover_Daf_22"/>
      <sheetName val="LINK-MAST__BASIC_PRICE2"/>
      <sheetName val="HSP_LT_BS1"/>
      <sheetName val="BAHAN_MKNL1"/>
      <sheetName val="REKAP_Tbh1"/>
      <sheetName val="DAF_HRG1"/>
      <sheetName val="Analisa_Upah___Bahan_Plum1"/>
      <sheetName val="DATA_BASE1"/>
      <sheetName val="Man_Power_&amp;_Comp1"/>
      <sheetName val="ANALISA_GRS_kota1"/>
      <sheetName val="Harga_Dasar1"/>
      <sheetName val="Rekap_2"/>
      <sheetName val="GRADE_SKALA2"/>
      <sheetName val="MASTER_DATA2"/>
      <sheetName val="Muh_Akhir2"/>
      <sheetName val="Chandra_Prabowo2"/>
      <sheetName val="urain_teknis2"/>
      <sheetName val="Unit_Price2"/>
      <sheetName val="Metod_TWR2"/>
      <sheetName val="Faktor_Konversi1"/>
      <sheetName val="Bahan_Upah1"/>
      <sheetName val="Schedule_11a1"/>
      <sheetName val="Septick_tank1"/>
      <sheetName val="HD_ALAT1"/>
      <sheetName val="Tambahan_Biaro1"/>
      <sheetName val="DATA_20091"/>
      <sheetName val="DATA_20101"/>
      <sheetName val="Target_Raker_TW_III1"/>
      <sheetName val="610_041"/>
      <sheetName val="610_051"/>
      <sheetName val="610_061"/>
      <sheetName val="610_071"/>
      <sheetName val="610_081"/>
      <sheetName val="HD_BAHAN1"/>
      <sheetName val="BOQ_CONTRACT_WK1"/>
      <sheetName val="Hrg_Satuan_&amp;_Upah1"/>
      <sheetName val="Rekap_BBM1"/>
      <sheetName val="D_1_71"/>
      <sheetName val="D_1_51"/>
      <sheetName val="D_2_31"/>
      <sheetName val="D_2_21"/>
      <sheetName val="SCH_GG_&amp;_SAS1"/>
      <sheetName val="Data_Base_List1"/>
      <sheetName val="HSU_20161"/>
      <sheetName val="Anal_Alat_Type_II_A1"/>
      <sheetName val="PRIST_LIST1"/>
      <sheetName val="PERALATAN_PROYEK_GOL_III_A1"/>
      <sheetName val="rek_det_1-31"/>
      <sheetName val="AHS_ME_1"/>
      <sheetName val="SUB_&amp;_mandor1"/>
      <sheetName val="Master_Schedule1"/>
      <sheetName val="HS_BHN&amp;UPAH"/>
      <sheetName val="Div_2_-_Drainase1"/>
      <sheetName val="Div_3_-_Tanah1"/>
      <sheetName val="Div_5_-_Berbutir1"/>
      <sheetName val="Div_6_-_Aspal1"/>
      <sheetName val="Div_7_-_Struktur1"/>
      <sheetName val="Div_8_-_Peng_Kondisi1"/>
      <sheetName val="Bangunan_Utama_B"/>
      <sheetName val="Bt_Kosong"/>
      <sheetName val="HPP_X_Q'TY"/>
      <sheetName val="Pajak_(2)_Agst"/>
      <sheetName val="Bahan_1"/>
      <sheetName val="LAMP_2_2"/>
      <sheetName val="GS_Tanah_Kalimas_Baru_(2)"/>
      <sheetName val="REK_PEN"/>
      <sheetName val="PLINT_3_1_G"/>
      <sheetName val="dok_aromindo"/>
      <sheetName val="Summary_Page_VDF"/>
      <sheetName val="LEVEL_21"/>
      <sheetName val="LEVEL_41"/>
      <sheetName val="DAF_TUL"/>
      <sheetName val="Sdy_Bhn_Upah_Alat"/>
      <sheetName val="HALAMAN_1-60"/>
      <sheetName val="Daftar_No_MAPPI"/>
      <sheetName val="Rekap_-sarana_luar"/>
      <sheetName val="DIV_3"/>
      <sheetName val="DIV_4"/>
      <sheetName val="STN_BAHAN"/>
      <sheetName val="Daftar_Upah_Material_Alat"/>
      <sheetName val="G2_01"/>
      <sheetName val="I_2"/>
      <sheetName val="tp_45x45_(6)"/>
      <sheetName val="BoQ_Total_lama"/>
      <sheetName val="PROD_15-1"/>
      <sheetName val="7_1(3)"/>
      <sheetName val="ANALISA_TENDER"/>
      <sheetName val="EXTERNAL__(revisi_1)"/>
      <sheetName val="DON_GIA"/>
      <sheetName val="CHITIET_VL-NC"/>
      <sheetName val="H_DASAR"/>
      <sheetName val="Act"/>
      <sheetName val="Dft Isi PQ 1"/>
      <sheetName val="Bekisting"/>
      <sheetName val="RinciBab1"/>
      <sheetName val="Stressing bed"/>
      <sheetName val="Source"/>
      <sheetName val="TARIP"/>
      <sheetName val="Cover-01"/>
      <sheetName val="IDX06"/>
      <sheetName val="Allowance"/>
      <sheetName val="SPJ"/>
      <sheetName val="IS"/>
      <sheetName val="Analisa tambahan"/>
      <sheetName val="upah, bahan, alat"/>
      <sheetName val="Template"/>
      <sheetName val="Sheet8"/>
      <sheetName val="UPH BHN"/>
      <sheetName val="RESUME"/>
      <sheetName val="BAHAN &amp; ALAT"/>
      <sheetName val="HS Dasar "/>
      <sheetName val="fcsp-w"/>
      <sheetName val="Lacori"/>
      <sheetName val="Profit Loss"/>
      <sheetName val="HARGA AT"/>
      <sheetName val="BHN+KMK"/>
      <sheetName val="XL4Test5"/>
      <sheetName val="Common"/>
      <sheetName val="Manthos"/>
      <sheetName val="Rekap (2)"/>
      <sheetName val="DKONSOL"/>
      <sheetName val="LAP 031HO"/>
      <sheetName val="LAP 035HO"/>
      <sheetName val="LAP 253HO"/>
      <sheetName val="TABEL2"/>
      <sheetName val="DATs"/>
      <sheetName val="K.225"/>
      <sheetName val="k617"/>
      <sheetName val="k618"/>
      <sheetName val="k710"/>
      <sheetName val="k715"/>
      <sheetName val="k725"/>
      <sheetName val="ANALISA 2010"/>
      <sheetName val="WF "/>
      <sheetName val="SP"/>
      <sheetName val="UP MINOR"/>
      <sheetName val="Analisa BOW"/>
      <sheetName val="HRG_NO_PRINT"/>
      <sheetName val="K012"/>
      <sheetName val="K017"/>
      <sheetName val="BAG_III"/>
      <sheetName val="hit_str"/>
      <sheetName val="DAF_7"/>
      <sheetName val="hs_ars"/>
      <sheetName val="D6 ASBT"/>
      <sheetName val="Lalu Lintas"/>
      <sheetName val="DIV.7.7 sd 16"/>
      <sheetName val="Agg S"/>
      <sheetName val="Agg C"/>
      <sheetName val="DIV. 3"/>
      <sheetName val="Jembatan Sementara"/>
      <sheetName val="LEKAT1"/>
      <sheetName val="lisa-baru"/>
      <sheetName val="harsat-baru"/>
      <sheetName val="OH Transportasi"/>
      <sheetName val="OH Insentif"/>
      <sheetName val="DAFTAR ALAT"/>
      <sheetName val="Bahan-Non Lokal"/>
      <sheetName val="GAL_BIASA3"/>
      <sheetName val="HS_Bahan"/>
      <sheetName val="analisabudget"/>
      <sheetName val="BQNK"/>
      <sheetName val="BA_ADD"/>
      <sheetName val="Minat"/>
      <sheetName val="harga-satuan"/>
      <sheetName val="Analisa E"/>
      <sheetName val="Hrg.Sat.Alat"/>
      <sheetName val="Hrg.Sat Bahan &amp; Upah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606_1"/>
      <sheetName val="606_21"/>
      <sheetName val="10a"/>
      <sheetName val="B_7"/>
      <sheetName val="B_6"/>
      <sheetName val="AGG"/>
      <sheetName val="2-2Div6"/>
      <sheetName val="2-2Div2.1"/>
      <sheetName val="2-2Div2.2"/>
      <sheetName val="2-2Div2.3(2)"/>
      <sheetName val="ALAT1"/>
      <sheetName val="hsp_STR_ARS"/>
      <sheetName val="Sat Pek"/>
      <sheetName val="Data PJ"/>
      <sheetName val="NP (3)"/>
      <sheetName val="NP (5)"/>
      <sheetName val="NP (6)"/>
      <sheetName val="NP (7)A"/>
      <sheetName val="NP (7)B"/>
      <sheetName val="NP (7)C"/>
      <sheetName val="L2 Arit"/>
      <sheetName val="L1 Arit"/>
      <sheetName val="Data kontraktor"/>
      <sheetName val="BA Arit"/>
      <sheetName val="Prog. Mggu 1"/>
      <sheetName val="ADD II S Curve 123-126"/>
      <sheetName val="Penawaran PL"/>
      <sheetName val="breakdown bq paket 9"/>
      <sheetName val="hargaupah+bahan"/>
      <sheetName val="Analis Alat"/>
      <sheetName val="analisa_ars"/>
      <sheetName val="SATUAN HARGA"/>
      <sheetName val="7.3.1 PD"/>
      <sheetName val="Rekap Ans"/>
      <sheetName val="4-Basic_Pric퀽_xda8c_"/>
      <sheetName val="BACKUP"/>
      <sheetName val="MUSHOLAH"/>
      <sheetName val="Tabel Besi"/>
      <sheetName val="Work Sheet - SSH Konstruksi"/>
      <sheetName val="HSP"/>
      <sheetName val="Anl. Persiapan"/>
      <sheetName val="Anl. Tanah"/>
      <sheetName val="Anl. Pengecatan"/>
      <sheetName val="Anl. Pondasi"/>
      <sheetName val="Analisa Dinding"/>
      <sheetName val="Analisa Plesteran"/>
      <sheetName val="Anl. Kayu"/>
      <sheetName val="Anl. Atap"/>
      <sheetName val="Anl. Langit"/>
      <sheetName val="Anl. Sanitair"/>
      <sheetName val="Anl. Kunci + Kaca"/>
      <sheetName val="Anl. Beton"/>
      <sheetName val="Anl. Lantai + Dinding"/>
      <sheetName val="Anl. Besi + Aluminium"/>
      <sheetName val="Anl. Elektrikal"/>
      <sheetName val="sampah"/>
      <sheetName val="RAB.1"/>
      <sheetName val="RAB.2"/>
      <sheetName val="RAB.4"/>
      <sheetName val="RAB.5"/>
      <sheetName val="RAB.6"/>
      <sheetName val="DIV5"/>
      <sheetName val="Price "/>
      <sheetName val="Tani Ternak Kbn"/>
      <sheetName val="TONGKE3p "/>
      <sheetName val="TH VL, NC, DDHT Thanhphuoc"/>
      <sheetName val="TNHCHINH"/>
      <sheetName val="Tiepdia"/>
      <sheetName val="TDTKP"/>
      <sheetName val="Motor Sytem"/>
      <sheetName val="Tabel"/>
      <sheetName val="KGP_Thp_II"/>
      <sheetName val="page_1"/>
      <sheetName val="RUMUS_BEKISTING"/>
      <sheetName val="Total_for_Check"/>
      <sheetName val="analisa_Str"/>
      <sheetName val="analisa_09"/>
      <sheetName val="Analisa_(2)"/>
      <sheetName val="Kell_Dind-GC"/>
      <sheetName val="pekerjaan_"/>
      <sheetName val="List_Pla_x005f_x0000_È"/>
      <sheetName val="Hrg_Readymix"/>
      <sheetName val="BQ_PL_"/>
      <sheetName val="Bill_2_1_Basement_41_"/>
      <sheetName val="Operation_Cost_"/>
      <sheetName val="Fasilitas_Site"/>
      <sheetName val="_HSE_Site"/>
      <sheetName val="Sekretariat_Site"/>
      <sheetName val="Transport_Site"/>
      <sheetName val="Type_57__A"/>
      <sheetName val="harga_lama"/>
      <sheetName val="rekap_PINTU"/>
      <sheetName val="DAFTAR_BESI_KANAL_C_SIKU"/>
      <sheetName val="an__struktur"/>
      <sheetName val="JadpeL-Pkt1-Kampar_(4)"/>
      <sheetName val="Analisa_Prelim"/>
      <sheetName val="RAB_STEEL_"/>
      <sheetName val="Finishing_Warehouse"/>
      <sheetName val="material_"/>
      <sheetName val="Analisa___2_"/>
      <sheetName val="Analis_Kusen_1_ESKALASI"/>
      <sheetName val="trf_multiple_dnrks1"/>
      <sheetName val="Harga_bahan-11"/>
      <sheetName val="Short_term_loan"/>
      <sheetName val="Analisa__(2)"/>
      <sheetName val="SOPMA DD"/>
      <sheetName val="Wall - Dewatering"/>
      <sheetName val="terdistribusi"/>
      <sheetName val="ALAT3"/>
      <sheetName val="HDS"/>
      <sheetName val="Escalation Code"/>
      <sheetName val="22MUK"/>
      <sheetName val="MHPP"/>
      <sheetName val="PIUTANG"/>
      <sheetName val="sektor"/>
      <sheetName val="RAB.STR,ARS"/>
      <sheetName val="ELEMENT SUM"/>
      <sheetName val="BYMHD_SBB"/>
      <sheetName val="Prof Staf"/>
      <sheetName val="Peralatan (2)"/>
      <sheetName val="PE-F-37_Rev_00_Paym_GBP"/>
      <sheetName val="Bill_rekap"/>
      <sheetName val="PERSONIL_P1"/>
      <sheetName val="An-Sipil(ADA_KODE)"/>
      <sheetName val="DICA_AKTIF"/>
      <sheetName val="fill_in_first"/>
      <sheetName val="Bill_No_6_Koord_&amp;_Attendance"/>
      <sheetName val="met_mpu"/>
      <sheetName val="Time_Schedule"/>
      <sheetName val="KODE_BAHAN"/>
      <sheetName val="KODE_UPAH"/>
      <sheetName val="INPUT_AGST"/>
      <sheetName val="LMKC_CB_V"/>
      <sheetName val="Seg_history_by_BT"/>
      <sheetName val="HP_evol_by_seg"/>
      <sheetName val="HSP_inen"/>
      <sheetName val="HSP_2018"/>
      <sheetName val="hit_BKMM"/>
      <sheetName val="an-jln"/>
      <sheetName val="an-pipa"/>
      <sheetName val="Harga Kelistrikan"/>
      <sheetName val="Upah &amp; Bahan"/>
      <sheetName val="nama"/>
      <sheetName val="RAB IPAL"/>
      <sheetName val="H. SATUAN"/>
      <sheetName val="ANALISA_OK"/>
      <sheetName val="Balok L.1"/>
      <sheetName val="Daf Harga"/>
      <sheetName val="An_ Harga"/>
      <sheetName val="PROD 15-11"/>
      <sheetName val="PROD 15-10"/>
      <sheetName val="Material + upah"/>
      <sheetName val="PROD 15-7"/>
      <sheetName val="2.4 (1)"/>
      <sheetName val="Rincian beban operasi"/>
      <sheetName val="DBKoef"/>
      <sheetName val="ANTEK-AGGA"/>
      <sheetName val="BURDA"/>
      <sheetName val="ANTEK-GAL"/>
      <sheetName val="HRS-ATB"/>
      <sheetName val="ANTEK-PRIME"/>
      <sheetName val="ANTEK-TIMB"/>
      <sheetName val="railing"/>
      <sheetName val="Side channel"/>
      <sheetName val="perkerasan rigid"/>
      <sheetName val="4SM00369_&amp;_4SM00370_"/>
      <sheetName val="CASHFLOW_FORECAST2"/>
      <sheetName val="Anl_2s_d4e2"/>
      <sheetName val="BOQ_EM2"/>
      <sheetName val="Field_DCPT2"/>
      <sheetName val="eQUIPMENT_COST2"/>
      <sheetName val="Daf_Biaya_sewa_alat2"/>
      <sheetName val="Supl_X2"/>
      <sheetName val="An__HS2"/>
      <sheetName val="2__Elektrik1"/>
      <sheetName val="FAB-2010_sd_20111"/>
      <sheetName val="Basic_P2"/>
      <sheetName val="cons_workpapers2"/>
      <sheetName val="Hg_Sat1"/>
      <sheetName val="URA_E4501"/>
      <sheetName val="HRG-_UPAH1"/>
      <sheetName val="data_profit2"/>
      <sheetName val="Amortization_Table2"/>
      <sheetName val="harsat_sdy2"/>
      <sheetName val="_Kr_tengahDiva_xls聝analysi2"/>
      <sheetName val="(htp@___2"/>
      <sheetName val="RAB_(A)_(2)2"/>
      <sheetName val="RAB_TTB_ADM82"/>
      <sheetName val="BULAN_12"/>
      <sheetName val="Analisa_SNI_STANDART_2"/>
      <sheetName val="MASTER_11"/>
      <sheetName val="DRUP_(ASLI)1"/>
      <sheetName val="Appendix_2(SatDas´1"/>
      <sheetName val="Dftr_Isi2"/>
      <sheetName val="Harga_Bahan2"/>
      <sheetName val="Internal_AFE_Form_2_2"/>
      <sheetName val="GRAFIK_1"/>
      <sheetName val="ANALISA_BANGLI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time_schedulle1"/>
      <sheetName val="4SM00369_&amp;_4SM00370_1"/>
      <sheetName val="lt__dasar1"/>
      <sheetName val="FINAL_SUM1"/>
      <sheetName val="Perhitungan_KC_ke_SUBKON1"/>
      <sheetName val="surat_1"/>
      <sheetName val="Bangunan_Utama1"/>
      <sheetName val="Analisa_Baku_ME1"/>
      <sheetName val="Analisa_Baku_STR_ARS1"/>
      <sheetName val="_Kr_tengahDiva_xls聝analysi뷈1"/>
      <sheetName val="_Kr_tengahDiva_xls聝analysi飈1"/>
      <sheetName val="_Kr_tengahDiva_xls聝analysi鷸1"/>
      <sheetName val="_Kr_tengahDiva_xls聝analysi闀1"/>
      <sheetName val="_Kr_tengahDiva_xls聝analysi魈1"/>
      <sheetName val="5_1_ELEKTRIKAL-ELEKTRONIK1"/>
      <sheetName val="analisa_091"/>
      <sheetName val="Analisa_(2)1"/>
      <sheetName val="Kell_Dind-GC1"/>
      <sheetName val="rekap_PINTU1"/>
      <sheetName val="Rencana_Anggaran_Biaya1"/>
      <sheetName val="Mobilisasi_(2)1"/>
      <sheetName val="Data_Umum_Penawaran1"/>
      <sheetName val="dongia_(2)1"/>
      <sheetName val="THPDMoi__(2)1"/>
      <sheetName val="sched-induk-(Th_2008_5M)1"/>
      <sheetName val="ANALISA_SBU1"/>
      <sheetName val="ANL_K1"/>
      <sheetName val="ANALI_PP1"/>
      <sheetName val="Harga_S_Dasar_UNTUK_IDISI1"/>
      <sheetName val="inst_pemrintah1"/>
      <sheetName val="Lab_E_(FKU)1"/>
      <sheetName val="URAIAN_1"/>
      <sheetName val="harga_Satua_Dasar1"/>
      <sheetName val="anal-drainase,tanah&amp;ps_batu1"/>
      <sheetName val="B1_2-BB1"/>
      <sheetName val="_MINGGUAN1"/>
      <sheetName val="AnalisaSIPIL_RIIL1"/>
      <sheetName val="HARGA_SAT1"/>
      <sheetName val="Lau_Luhung1"/>
      <sheetName val="FORM_X_COST1"/>
      <sheetName val="OPNAME_COMM-10+825-10+3001"/>
      <sheetName val="Als_Struk1"/>
      <sheetName val="_Kr_tengahDiva_xls聝analysi1"/>
      <sheetName val="HRG_SATUAN1"/>
      <sheetName val="RAB_adm1"/>
      <sheetName val="Sat_adm1"/>
      <sheetName val="MONITORING_PENGADAAN1"/>
      <sheetName val="Pemakaian_besi1"/>
      <sheetName val="curve_s1"/>
      <sheetName val="DIVISI_6__A1"/>
      <sheetName val="3-DIV7_11"/>
      <sheetName val="BAHAN_,_UPAH_,_ALAT1"/>
      <sheetName val="8-Lamp1_(2)1"/>
      <sheetName val="8-Lamp6_B1"/>
      <sheetName val="8-Lamp14_1"/>
      <sheetName val="11-S_PEN1"/>
      <sheetName val="SPREAD_SHEET1"/>
      <sheetName val="_Kr_tengahࡄiva_xls聝H_Satua聮6"/>
      <sheetName val="_Kr_te࡮gahࡄiva_xls聝MAT_BAR聕_AC6"/>
      <sheetName val="_Kr_tengahࡄiva࠮xls聝H_Satua聮16"/>
      <sheetName val="_Kࡲ_tengahࡄiva_xls聝Kap聟Tenaga6"/>
      <sheetName val="_Kࡲ_te࡮gahࡄiva_xls聝Ana聬isa_HS6"/>
      <sheetName val="_Kࡲ_tengahࡄiva_xls聝5-P聥ralatan6"/>
      <sheetName val="_Kࡲ_te࡮gahࡄiva࠮xls聝Inf聯rmasi6"/>
      <sheetName val="_Kr_te࡮gahࡄiva_xls聝upahbahan6"/>
      <sheetName val="_Kr_tengahࡄiva࠮xls聝01A-_RA聂6"/>
      <sheetName val="_Kr_tengahࡄiva࠮xls聝NS_GD_U联AMA6"/>
      <sheetName val="_Kr_tengahࡄiva_xls聝Str耭Bengkel6"/>
      <sheetName val="_Kࡲ_te࡮gahࡄiva࠮xls聝ANA职_BOW6"/>
      <sheetName val="_Kࡲ_tengahࡄiva_xls聝G_SUMMARY6"/>
      <sheetName val="_Kr_tengahDiva_xls聝ANAL_HREZ6"/>
      <sheetName val="_Kr_tengahDiva_xls聝analysis6"/>
      <sheetName val="Analisa_Harga5"/>
      <sheetName val="H__Dasar9"/>
      <sheetName val="Mat_Elk6"/>
      <sheetName val="AHS_Isolasi6"/>
      <sheetName val="PAGE_1_6"/>
      <sheetName val="ME_Apt26"/>
      <sheetName val="Rate_Analysis6"/>
      <sheetName val="II_MAIN-LOB4"/>
      <sheetName val="Pengalaman_Per4"/>
      <sheetName val="Ｎｏ_134"/>
      <sheetName val="Harsat_Bahan4"/>
      <sheetName val="BIIL_ASLI4"/>
      <sheetName val="Summary_Sheets6"/>
      <sheetName val="T__Cs_Log_P_III6"/>
      <sheetName val="Data_Sei_Belutu6"/>
      <sheetName val="610_66"/>
      <sheetName val="610_56"/>
      <sheetName val="Data_Sinabung6"/>
      <sheetName val="List_Plant6"/>
      <sheetName val="Price_list6"/>
      <sheetName val="ANAL_TEKNIK6"/>
      <sheetName val="Unit_Cost4"/>
      <sheetName val="HARGA_MATERIAL6"/>
      <sheetName val="_Kr_tengah_iva_xls_H_Satua_5"/>
      <sheetName val="_Kr_te_gah_iva_xls_MAT_BAR__AC5"/>
      <sheetName val="_Kr_tengah_iva_xls_H_Satua_15"/>
      <sheetName val="_K__tengah_iva_xls_Kap_Tenaga5"/>
      <sheetName val="_K__te_gah_iva_xls_Ana_isa_HS5"/>
      <sheetName val="B_-_Nor_lec5"/>
      <sheetName val="_K__tengah_iva_xls_5-P_ralatan5"/>
      <sheetName val="analisa_stroke5"/>
      <sheetName val="Investment_Valuation5"/>
      <sheetName val="Blk_B16"/>
      <sheetName val="Q'ty_per_m4"/>
      <sheetName val="Sumber_Daya5"/>
      <sheetName val="UPAH_BAHAN_ARST5"/>
      <sheetName val="ELEC_STIS5"/>
      <sheetName val="Appendix_2(SatDas)5"/>
      <sheetName val="Currency_Rate5"/>
      <sheetName val="TE_TS_FA_LAN_MATV6"/>
      <sheetName val="daftar_analisa5"/>
      <sheetName val="BANG_TONG_HOP_(2)4"/>
      <sheetName val="Rkp_Total4"/>
      <sheetName val="3_Mob6"/>
      <sheetName val="_Kr_tengahDiva_xls聝analysi蕈4"/>
      <sheetName val="Basic_Price4"/>
      <sheetName val="On_Time4"/>
      <sheetName val="BQ_Mekanikal4"/>
      <sheetName val="Analisa_HSP4"/>
      <sheetName val="Galian_14"/>
      <sheetName val="Analisa_(ok)4"/>
      <sheetName val="Kuantitas_&amp;_Harga5"/>
      <sheetName val="rab_me__by_owner__4"/>
      <sheetName val="BQ__by_owner_4"/>
      <sheetName val="rab_me__fisik_4"/>
      <sheetName val="KJ_20024"/>
      <sheetName val="Data_Tower4"/>
      <sheetName val="M_Pekerjaan4"/>
      <sheetName val="_K__te_gah_iva_xls_Inf_rmasi5"/>
      <sheetName val="_Kr_te_gah_iva_xls_upahbahan5"/>
      <sheetName val="_Kr_tengah_iva_xls_01A-_RA_5"/>
      <sheetName val="_Kr_tengah_iva_xls_NS_GD_U_AMA5"/>
      <sheetName val="_Kr_tengah_iva_xls_Str_Bengkel5"/>
      <sheetName val="_K__te_gah_iva_xls_ANA__BOW5"/>
      <sheetName val="_K__tengah_iva_xls_G_SUMMARY5"/>
      <sheetName val="_Kr_tengahDiva_xls_ANAL_HREZ5"/>
      <sheetName val="ANAL__M_5"/>
      <sheetName val="_Kr_tengahDiva_xls_analysis5"/>
      <sheetName val="TOTAL_Agustus4"/>
      <sheetName val="DAF_ALAT4"/>
      <sheetName val="1_25"/>
      <sheetName val="Tie_Beam_GN4"/>
      <sheetName val="Tangga_GN4"/>
      <sheetName val="Speck_ARSITEK4"/>
      <sheetName val="Stden_center4"/>
      <sheetName val="_4"/>
      <sheetName val="Div_14"/>
      <sheetName val="Form_4,5,64"/>
      <sheetName val="PL_(MONTHLY)4"/>
      <sheetName val="Villa_A4"/>
      <sheetName val="D_1_72"/>
      <sheetName val="D_1_52"/>
      <sheetName val="D_2_32"/>
      <sheetName val="D_2_22"/>
      <sheetName val="SCH_GG_&amp;_SAS2"/>
      <sheetName val="Data_Base_List2"/>
      <sheetName val="7_공정표4"/>
      <sheetName val="Basic_alat5"/>
      <sheetName val="Basic_bahan5"/>
      <sheetName val="Basic_upah5"/>
      <sheetName val="CAB_24"/>
      <sheetName val="SAT_UPH_BHN4"/>
      <sheetName val="Analisa_Upah_&amp;_Bahan_Plum4"/>
      <sheetName val="Master_Edit4"/>
      <sheetName val="Data_Pendukung4"/>
      <sheetName val="Assumption_&amp;_Dashboard_4"/>
      <sheetName val="Vendor_Information4"/>
      <sheetName val="BAHAN_(2)4"/>
      <sheetName val="Tata_Udara4"/>
      <sheetName val="ANALISA_PEK_UMUM4"/>
      <sheetName val="4_2_Public4"/>
      <sheetName val="BUL__A4"/>
      <sheetName val="hrg-sat_pek4"/>
      <sheetName val="Lt_14"/>
      <sheetName val="CASHFLOW_FORECAST3"/>
      <sheetName val="HRG_BAHAN___UPAH_okk4"/>
      <sheetName val="HRG_BAHAN_&amp;_UPAH_okk4"/>
      <sheetName val="Analis_Kusen_okk4"/>
      <sheetName val="Ana_Fin4"/>
      <sheetName val="Upah&amp;Bahan_(2)4"/>
      <sheetName val="Analisa-Harga_(1F)4"/>
      <sheetName val="Daf_Besi4"/>
      <sheetName val="ITB_COST4"/>
      <sheetName val="analisa_SNI3"/>
      <sheetName val="HDS_Sipil3"/>
      <sheetName val="ANALISA_railing4"/>
      <sheetName val="Uraian_Analisa4"/>
      <sheetName val="01_FA2"/>
      <sheetName val="STOK_MAT4"/>
      <sheetName val="Anal_Alat_Type_II_A2"/>
      <sheetName val="Sum_IF4"/>
      <sheetName val="Daftar_Upah4"/>
      <sheetName val="RPP01_64"/>
      <sheetName val="Daftar_Kuantitas_&amp;_Harga5"/>
      <sheetName val="Har_Sat4"/>
      <sheetName val="m_schedule4"/>
      <sheetName val="HM_MEK_4"/>
      <sheetName val="Rencana__2_3"/>
      <sheetName val="8LT_123"/>
      <sheetName val="ana_pt4"/>
      <sheetName val="Anl_2s_d4e3"/>
      <sheetName val="AnBiaya_OperasionalAlat3"/>
      <sheetName val="u_aLAT2"/>
      <sheetName val="Price_of_Equip3"/>
      <sheetName val="HASAT_DASAR3"/>
      <sheetName val="COST_TOGO3"/>
      <sheetName val="H_Satuan_Dasar3"/>
      <sheetName val="LINK-MAST__BASIC_PRICE3"/>
      <sheetName val="ANA_bab_64"/>
      <sheetName val="HSD_BAHAN4"/>
      <sheetName val="HSD_UPAH_4"/>
      <sheetName val="Price_of_Mat3"/>
      <sheetName val="RAB_Ekstern4"/>
      <sheetName val="BOQ_EM3"/>
      <sheetName val="Field_DCPT3"/>
      <sheetName val="eQUIPMENT_COST3"/>
      <sheetName val="2__Elektrik2"/>
      <sheetName val="4-Basic_Price-Upah3"/>
      <sheetName val="Daf_Biaya_sewa_alat3"/>
      <sheetName val="Supl_X3"/>
      <sheetName val="An__HS3"/>
      <sheetName val="500kV_BOQ4"/>
      <sheetName val="H_Alat3"/>
      <sheetName val="H_Bahan3"/>
      <sheetName val="Rekap_RAB3"/>
      <sheetName val="unit_33"/>
      <sheetName val="ANALISA_GRS_kota2"/>
      <sheetName val="NP_(2)2"/>
      <sheetName val="Harsat_Upah2"/>
      <sheetName val="Harga_Dasar2"/>
      <sheetName val="FAB-2010_sd_20112"/>
      <sheetName val="Goodwill_Calculation2"/>
      <sheetName val="OFFICE_2_LT4"/>
      <sheetName val="Rokan_13"/>
      <sheetName val="Control_Settings4"/>
      <sheetName val="Dates_&amp;_Escalators4"/>
      <sheetName val="Check_Totals4"/>
      <sheetName val="Basic_P3"/>
      <sheetName val="Rekap_BQ-Pompong4"/>
      <sheetName val="PERS_PENY4"/>
      <sheetName val="RAB_DC4"/>
      <sheetName val="anal_rinci4"/>
      <sheetName val="Rek_An4"/>
      <sheetName val="cons_workpapers3"/>
      <sheetName val="Hg_Sat2"/>
      <sheetName val="Daf_Dasar_Upah&amp;Bahan4"/>
      <sheetName val="URA_E4502"/>
      <sheetName val="hrg_sat4"/>
      <sheetName val="_BoQ_Green_Field_option_12"/>
      <sheetName val="HRG-_UPAH2"/>
      <sheetName val="H__Dasar10"/>
      <sheetName val="rab_g__menara_pengawas2"/>
      <sheetName val="Cover_Daf_23"/>
      <sheetName val="tabel_pnganan_mslh2"/>
      <sheetName val="data_profit3"/>
      <sheetName val="SNI_FIX2"/>
      <sheetName val="7_PEK-STRUKTUR4"/>
      <sheetName val="Rekap_3"/>
      <sheetName val="ANA_bab_22"/>
      <sheetName val="Amortization_Table3"/>
      <sheetName val="BGT_072"/>
      <sheetName val="Daf_Harga_Satuan2"/>
      <sheetName val="Uraian_Upah2"/>
      <sheetName val="Standby_Alat4"/>
      <sheetName val="LAP__HARIAN4"/>
      <sheetName val="Rekap_BBM2"/>
      <sheetName val="Unit_Price3"/>
      <sheetName val="ANALISA_EL_DAN_ELC2"/>
      <sheetName val="harsat_sdy3"/>
      <sheetName val="HSP_LT_BS2"/>
      <sheetName val="BAHAN_MKNL2"/>
      <sheetName val="RAB_13"/>
      <sheetName val="RAB_23"/>
      <sheetName val="RAB_33"/>
      <sheetName val="Urai__Resap_pengikat4"/>
      <sheetName val="HSU_20162"/>
      <sheetName val="_Kr_tengahDiva_xls聝analysi3"/>
      <sheetName val="(htp@___3"/>
      <sheetName val="SAT_UPAH_RAPI3"/>
      <sheetName val="RAB_(A)_(2)3"/>
      <sheetName val="RAB_TTB_ADM83"/>
      <sheetName val="A+Supl_4"/>
      <sheetName val="BULAN_13"/>
      <sheetName val="Analisa_SNI_STANDART_3"/>
      <sheetName val="Daftar_Paket3"/>
      <sheetName val="List_Pla2"/>
      <sheetName val="Harsat_Bahan_2"/>
      <sheetName val="Analisa_Alat2"/>
      <sheetName val="sh健et_22"/>
      <sheetName val="GRADE_SKALA3"/>
      <sheetName val="MASTER_DATA3"/>
      <sheetName val="Muh_Akhir3"/>
      <sheetName val="Chandra_Prabowo3"/>
      <sheetName val="urain_teknis3"/>
      <sheetName val="REKAP_GROSS4"/>
      <sheetName val="AN_BIAYA_MAKAN4"/>
      <sheetName val="MASTER_12"/>
      <sheetName val="REKAP_Tbh2"/>
      <sheetName val="DAF_HRG2"/>
      <sheetName val="Analisa_Upah___Bahan_Plum2"/>
      <sheetName val="DATA_BASE2"/>
      <sheetName val="Metod_TWR3"/>
      <sheetName val="DRUP_(ASLI)2"/>
      <sheetName val="Appendix_2(SatDas´2"/>
      <sheetName val="Div_2_-_Drainase2"/>
      <sheetName val="Div_3_-_Tanah2"/>
      <sheetName val="Div_5_-_Berbutir2"/>
      <sheetName val="Div_6_-_Aspal2"/>
      <sheetName val="Div_7_-_Struktur2"/>
      <sheetName val="Div_8_-_Peng_Kondisi2"/>
      <sheetName val="H__Satuan_Upah_&amp;_Bahan2"/>
      <sheetName val="Analisa_Satuan_Pekerjaan2"/>
      <sheetName val="H__Satuan_Pekerjaan2"/>
      <sheetName val="Dftr_Isi3"/>
      <sheetName val="Harga_Bahan3"/>
      <sheetName val="Internal_AFE_Form_2_3"/>
      <sheetName val="ANALISA_GRS_TENGAH4"/>
      <sheetName val="Rekap_Anl2"/>
      <sheetName val="RAB_AR&amp;STR2"/>
      <sheetName val="AnalisaSIPIL_RIIL_RAP2"/>
      <sheetName val="GRAFIK_2"/>
      <sheetName val="ANALISA_BANGLI2"/>
      <sheetName val="lkalibrasi_BENENAIN2"/>
      <sheetName val="L__Hr2"/>
      <sheetName val="s_g_exx2"/>
      <sheetName val="AHS_all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time_schedulle2"/>
      <sheetName val="4SM00369_&amp;_4SM00370_2"/>
      <sheetName val="lt__dasar2"/>
      <sheetName val="FINAL_SUM2"/>
      <sheetName val="Perhitungan_KC_ke_SUBKON2"/>
      <sheetName val="surat_2"/>
      <sheetName val="Bangunan_Utama2"/>
      <sheetName val="Analisa_Baku_ME2"/>
      <sheetName val="Analisa_Baku_STR_ARS2"/>
      <sheetName val="_Kr_tengahDiva_xls聝analysi뷈2"/>
      <sheetName val="_Kr_tengahDiva_xls聝analysi飈2"/>
      <sheetName val="_Kr_tengahDiva_xls聝analysi鷸2"/>
      <sheetName val="_Kr_tengahDiva_xls聝analysi闀2"/>
      <sheetName val="_Kr_tengahDiva_xls聝analysi魈2"/>
      <sheetName val="5_1_ELEKTRIKAL-ELEKTRONIK2"/>
      <sheetName val="analisa_092"/>
      <sheetName val="Analisa_(2)2"/>
      <sheetName val="Kell_Dind-GC2"/>
      <sheetName val="rekap_PINTU2"/>
      <sheetName val="Rencana_Anggaran_Biaya2"/>
      <sheetName val="Mobilisasi_(2)2"/>
      <sheetName val="Data_Umum_Penawaran2"/>
      <sheetName val="dongia_(2)2"/>
      <sheetName val="THPDMoi__(2)2"/>
      <sheetName val="sched-induk-(Th_2008_5M)2"/>
      <sheetName val="upah_bahan_5"/>
      <sheetName val="Rinc__Harg_BHN5"/>
      <sheetName val="ANALISA_SBU2"/>
      <sheetName val="ANL_K2"/>
      <sheetName val="Urugan_Pasir2"/>
      <sheetName val="ANALI_PP2"/>
      <sheetName val="Harga_S_Dasar_UNTUK_IDISI2"/>
      <sheetName val="inst_pemrintah2"/>
      <sheetName val="Lab_E_(FKU)2"/>
      <sheetName val="rms_remunerasi2"/>
      <sheetName val="Harga_Mat_2"/>
      <sheetName val="URAIAN_2"/>
      <sheetName val="_INCOME_STATEMENT_(2)4"/>
      <sheetName val="UMUR_ALAT2"/>
      <sheetName val="FAKTOR_MODAL_CRF2"/>
      <sheetName val="BILL_OF_QUAN2"/>
      <sheetName val="Faktor_Konversi2"/>
      <sheetName val="Bahan_Upah2"/>
      <sheetName val="Man_Power_&amp;_Comp2"/>
      <sheetName val="harga_Satua_Dasar2"/>
      <sheetName val="anal-drainase,tanah&amp;ps_batu2"/>
      <sheetName val="B1_2-BB2"/>
      <sheetName val="_MINGGUAN2"/>
      <sheetName val="AnalisaSIPIL_RIIL2"/>
      <sheetName val="HARGA_SAT2"/>
      <sheetName val="Lau_Luhung2"/>
      <sheetName val="FORM_X_COST2"/>
      <sheetName val="A_Card2"/>
      <sheetName val="Kata_Pengantar2"/>
      <sheetName val="OPNAME_COMM-10+825-10+3002"/>
      <sheetName val="Als_Struk2"/>
      <sheetName val="_Kr_tengahDiva_xls聝analysi2"/>
      <sheetName val="Schedule_OK_Status4"/>
      <sheetName val="Summary_and_Design2"/>
      <sheetName val="D2_42"/>
      <sheetName val="D4_3_(TE)2"/>
      <sheetName val="D5_3_(TF)_2"/>
      <sheetName val="D8_3_(TJ)2"/>
      <sheetName val="trf_7_jht2"/>
      <sheetName val="LAPORAN_KARYA2"/>
      <sheetName val="LIST_ANHARSAT2"/>
      <sheetName val="6a_Rekap2"/>
      <sheetName val="13mm_E_P_2"/>
      <sheetName val="20mm(E_P)2"/>
      <sheetName val="20mm(StaircaseP_P)2"/>
      <sheetName val="13mm_P_P2"/>
      <sheetName val="REK_ADD2"/>
      <sheetName val="Pay_Items2"/>
      <sheetName val="Payback_Analysis2"/>
      <sheetName val="HRG_SATUAN2"/>
      <sheetName val="RAB_adm2"/>
      <sheetName val="Sat_adm2"/>
      <sheetName val="MONITORING_PENGADAAN2"/>
      <sheetName val="Pemakaian_besi2"/>
      <sheetName val="curve_s2"/>
      <sheetName val="DIVISI_6__A2"/>
      <sheetName val="3-DIV7_12"/>
      <sheetName val="BAHAN_,_UPAH_,_ALAT2"/>
      <sheetName val="8-Lamp1_(2)2"/>
      <sheetName val="8-Lamp6_B2"/>
      <sheetName val="8-Lamp14_2"/>
      <sheetName val="11-S_PEN2"/>
      <sheetName val="SPREAD_SHEET2"/>
      <sheetName val="LEVEL_22"/>
      <sheetName val="LEVEL_42"/>
      <sheetName val="1__PERSIAPAN1"/>
      <sheetName val="GRAND_REKAP1"/>
      <sheetName val="Rekap_Bill1"/>
      <sheetName val="Jdw_Alat1"/>
      <sheetName val="S_Penawar1"/>
      <sheetName val="ADD_2_(1)1"/>
      <sheetName val="REKAP_PRELIM_20141"/>
      <sheetName val="DIRECT_COST1"/>
      <sheetName val="ocean_voyage1"/>
      <sheetName val="Public_Area1"/>
      <sheetName val="C"/>
      <sheetName val="AnlsAlt"/>
      <sheetName val="Hit_Vol_Str_Jambi1"/>
      <sheetName val="Jadwal_Pekerjaan"/>
      <sheetName val="H_STN"/>
      <sheetName val="Harga_Pekerjaan"/>
      <sheetName val="Pembongkaran"/>
      <sheetName val="SAT-UP bangunan"/>
      <sheetName val="TS PAVING  &amp; SAL. 1,5 BLN"/>
      <sheetName val="bahan upah PU"/>
      <sheetName val="PAV-TEX"/>
      <sheetName val="FORMRFK"/>
      <sheetName val="FORMA2A2"/>
      <sheetName val="FORMB2"/>
      <sheetName val="E.001"/>
      <sheetName val="giathanh1"/>
      <sheetName val="thao-go"/>
      <sheetName val="CHITIET VL-NC-TT -1p"/>
      <sheetName val="VC"/>
      <sheetName val="TH XL"/>
      <sheetName val="CHITIET VL-NC-TT-3p"/>
      <sheetName val="t-h HA THE"/>
      <sheetName val="TDTKP1"/>
      <sheetName val="KPVC-BD "/>
      <sheetName val="BQ Str - Ars"/>
      <sheetName val="Bolts"/>
      <sheetName val="EQUIP LIST"/>
      <sheetName val="BQMP"/>
      <sheetName val="co-no.2"/>
      <sheetName val="div-2"/>
      <sheetName val="2.RAB"/>
      <sheetName val="DIV-2 (Drainase)"/>
      <sheetName val="DIV-3"/>
      <sheetName val="DIV-4"/>
      <sheetName val="DIV-5"/>
      <sheetName val="DIV-6"/>
      <sheetName val="Schedule(S-Curve)"/>
      <sheetName val="Matriks Skla Priorit MTW"/>
      <sheetName val="RASK ALL"/>
      <sheetName val="data-1"/>
      <sheetName val="finalisasi"/>
      <sheetName val="#REF!"/>
      <sheetName val="Bill No 2 Cover"/>
      <sheetName val="CommonInputs"/>
      <sheetName val="current property"/>
      <sheetName val="W1"/>
      <sheetName val="Harga BBM Indonesia"/>
      <sheetName val="sch 1.2"/>
      <sheetName val="275kV"/>
      <sheetName val="Dolar dalam Rp"/>
      <sheetName val="Inflasi $"/>
      <sheetName val="5-ALAT slury"/>
      <sheetName val="BOQ-Rekon"/>
      <sheetName val="Rekap Masing2"/>
      <sheetName val="6.a. uraian"/>
      <sheetName val="6. Analisa"/>
      <sheetName val="1. Rekap A"/>
      <sheetName val="2. RAB"/>
      <sheetName val="ANALISA  besing"/>
      <sheetName val="S_Suramadu"/>
      <sheetName val="TENAGA"/>
      <sheetName val="Tuk Koef"/>
      <sheetName val="Metode 3"/>
      <sheetName val="An.Q"/>
      <sheetName val="7(a)"/>
      <sheetName val="METHOD"/>
      <sheetName val="SAT_SEWA ALAT"/>
      <sheetName val="SAT_BAHAN"/>
      <sheetName val="Form-1a"/>
      <sheetName val="KLDI"/>
      <sheetName val="PLN Mar"/>
      <sheetName val="Coa"/>
      <sheetName val="catatan"/>
      <sheetName val="lanscap_All"/>
      <sheetName val="Rekap analisa"/>
      <sheetName val="baladewa"/>
      <sheetName val="HARGA RATA"/>
      <sheetName val="Alat R"/>
      <sheetName val="Hst,upah"/>
      <sheetName val="BAB.V-5(1)"/>
      <sheetName val="BAB.V-11(1)"/>
      <sheetName val="BAB.V-4(1)"/>
      <sheetName val="BQ EXTERN"/>
      <sheetName val="Kurs"/>
      <sheetName val="DAFTAR ISI"/>
      <sheetName val="Sect-1a"/>
      <sheetName val="RJBR"/>
      <sheetName val="HYPOTHESES"/>
      <sheetName val="Projects Y2002"/>
      <sheetName val="Sales&amp;GM Jan Dec 04"/>
      <sheetName val="AR"/>
      <sheetName val="CB"/>
      <sheetName val="Civil-work  "/>
      <sheetName val="Miscellaneous "/>
      <sheetName val="RO45"/>
      <sheetName val="POS JAGA"/>
      <sheetName val="Total Civil work"/>
      <sheetName val="An Mjl"/>
      <sheetName val="예산M12A"/>
      <sheetName val="earthwork"/>
      <sheetName val="ダクト拾･集計"/>
      <sheetName val="D2-1a"/>
      <sheetName val="SNI"/>
      <sheetName val="Cost Control Utk Perub RAP"/>
      <sheetName val="Sel Dev"/>
      <sheetName val="RAP Change"/>
      <sheetName val="RAP Sisa"/>
      <sheetName val="agr A"/>
      <sheetName val="Basic Price (2)"/>
      <sheetName val="CGSgm2"/>
      <sheetName val="CGSsp"/>
      <sheetName val="Factors"/>
      <sheetName val="Sales"/>
      <sheetName val="cetak 5-Rekap BoQ"/>
      <sheetName val="cetak 7-HSD Upah-Bhn"/>
      <sheetName val="BIAYA BAHAN"/>
      <sheetName val="ANALISA METODE"/>
      <sheetName val="F1.4"/>
      <sheetName val="HS-Ban"/>
      <sheetName val="HSD.Pk"/>
      <sheetName val="BQ-SRT"/>
      <sheetName val="SUB"/>
      <sheetName val="TS"/>
      <sheetName val="SmDaya"/>
      <sheetName val="Contract-Data"/>
      <sheetName val="hrg-dsr"/>
      <sheetName val="LBP-01"/>
      <sheetName val="Permintaan Dana"/>
      <sheetName val="Comp equip"/>
      <sheetName val="EMN KPI's "/>
      <sheetName val="DatabaseSPK"/>
      <sheetName val="Analisa ME "/>
      <sheetName val="OrgRates2000"/>
      <sheetName val="Eng_Hrs _HO_"/>
      <sheetName val="Machinery"/>
      <sheetName val="VMR - Entertainment"/>
      <sheetName val="지급자재"/>
      <sheetName val="FxRates_Monthly Rates"/>
      <sheetName val="Vol Eff"/>
      <sheetName val="volsum"/>
      <sheetName val="VOLUMES"/>
      <sheetName val="List Pla?È"/>
      <sheetName val="_Kr tengahDiva.xls聝analysi?"/>
      <sheetName val="bilangk??"/>
      <sheetName val="input_data_umum"/>
      <sheetName val="Sales_Rental"/>
      <sheetName val="Analisa_Gabungan"/>
      <sheetName val="TARGET_RAKER_"/>
      <sheetName val="target_raker_1"/>
      <sheetName val="BS_Assumptions"/>
      <sheetName val="HS_KALIJATI"/>
      <sheetName val="Alat_&amp;_Bahan"/>
      <sheetName val="Tambahan_Biaro2"/>
      <sheetName val="DATA_20092"/>
      <sheetName val="DATA_20102"/>
      <sheetName val="Target_Raker_TW_III2"/>
      <sheetName val="610_042"/>
      <sheetName val="610_052"/>
      <sheetName val="610_062"/>
      <sheetName val="610_072"/>
      <sheetName val="610_082"/>
      <sheetName val="HD_BAHAN2"/>
      <sheetName val="BOQ_CONTRACT_WK2"/>
      <sheetName val="Schedule_11a2"/>
      <sheetName val="Septick_tank2"/>
      <sheetName val="HD_ALAT2"/>
      <sheetName val="PRIST_LIST2"/>
      <sheetName val="PERALATAN_PROYEK_GOL_III_A2"/>
      <sheetName val="Hrg_Satuan_&amp;_Upah2"/>
      <sheetName val="rek_det_1-32"/>
      <sheetName val="AHS_ME_2"/>
      <sheetName val="SUB_&amp;_mandor2"/>
      <sheetName val="Master_Schedule2"/>
      <sheetName val="MAP_1-21"/>
      <sheetName val="REKAP_HP1"/>
      <sheetName val="BERAT_TUL_1"/>
      <sheetName val="GS_Tanah_Kalimas_Baru_(2)1"/>
      <sheetName val="MPU__6-3(4)_LastonAC1"/>
      <sheetName val="Data_Info1"/>
      <sheetName val="bahan_dan_upah1"/>
      <sheetName val="ANAL_RABP1"/>
      <sheetName val="Analisa_K1"/>
      <sheetName val="HS_BHN&amp;UPAH1"/>
      <sheetName val="Bangunan_Utama_B1"/>
      <sheetName val="Bt_Kosong1"/>
      <sheetName val="Daftar_Upah_Material_Alat1"/>
      <sheetName val="HPP_X_Q'TY1"/>
      <sheetName val="Pajak_(2)_Agst1"/>
      <sheetName val="upah_bahan_alat1"/>
      <sheetName val="anal_alat2"/>
      <sheetName val="Bahan_2"/>
      <sheetName val="R1__GREJA_KATHOLIK1"/>
      <sheetName val="mp_&amp;_eq1"/>
      <sheetName val="UPAH_&amp;_SEWA1"/>
      <sheetName val="HSBU_ANA1"/>
      <sheetName val="B_T1"/>
      <sheetName val="H-Bahan_&amp;_Tenaga1"/>
      <sheetName val="LAMP_2_21"/>
      <sheetName val="Gal_Sal1"/>
      <sheetName val="Sdy_Bhn_Upah_Alat1"/>
      <sheetName val="HALAMAN_1-601"/>
      <sheetName val="Daftar_No_MAPPI1"/>
      <sheetName val="Rekap_-sarana_luar1"/>
      <sheetName val="DIV_31"/>
      <sheetName val="DIV_41"/>
      <sheetName val="DAF_TUL1"/>
      <sheetName val="STN_BAHAN1"/>
      <sheetName val="G2_011"/>
      <sheetName val="I_21"/>
      <sheetName val="input_data_umum1"/>
      <sheetName val="Analisa_Gabungan1"/>
      <sheetName val="TONG_HOP_VL-NC1"/>
      <sheetName val="DON_GIA1"/>
      <sheetName val="CHITIET_VL-NC1"/>
      <sheetName val="target_raker_11"/>
      <sheetName val="BS_Assumptions1"/>
      <sheetName val="BoQ_Total_lama1"/>
      <sheetName val="tp_45x45_(6)1"/>
      <sheetName val="PROD_15-11"/>
      <sheetName val="7_1(3)1"/>
      <sheetName val="ANALISA_TENDER1"/>
      <sheetName val="Summary_Page_VDF1"/>
      <sheetName val="PLINT_3_1_G1"/>
      <sheetName val="dok_aromindo1"/>
      <sheetName val="REKAP_ELEKTRIKAL2"/>
      <sheetName val="jgn_dihapus!2"/>
      <sheetName val="REKAP_BQ_2"/>
      <sheetName val="DATA_PROYEK1"/>
      <sheetName val="Sales_Rental1"/>
      <sheetName val="EXTERNAL__(revisi_1)1"/>
      <sheetName val="HS_KALIJATI1"/>
      <sheetName val="Sheet1_(3)1"/>
      <sheetName val="Perhitungan_RAB1"/>
      <sheetName val="D_781"/>
      <sheetName val="S-Curve_(Weekly)1"/>
      <sheetName val="Sat_Das1"/>
      <sheetName val="Analisa_(ok_punya)1"/>
      <sheetName val="Harga_Upah1"/>
      <sheetName val="perhtg_material1"/>
      <sheetName val="Harga_Upah_+_Bahan1"/>
      <sheetName val="Kuantitas_&amp;_Harga_1"/>
      <sheetName val="BOQ_Seksi_A1"/>
      <sheetName val="JadpeL-Pkt1-Kampar_(4)1"/>
      <sheetName val="Bill_2_1_Basement_41_1"/>
      <sheetName val="DAFTAR_BESI_KANAL_C_SIKU1"/>
      <sheetName val="Volume_11"/>
      <sheetName val="ketuma_gal_Wed1"/>
      <sheetName val="ketema_AC1"/>
      <sheetName val="AC-WC_dan_LAPIS_PEREKAT1"/>
      <sheetName val="beton_k-3501"/>
      <sheetName val="MONITOR_&amp;_INPUT1"/>
      <sheetName val="KGP_Thp_II1"/>
      <sheetName val="BQ_PL_1"/>
      <sheetName val="RUMUS_BEKISTING1"/>
      <sheetName val="List_Pla_x005f_x0000_È1"/>
      <sheetName val="page_11"/>
      <sheetName val="Type_57__A1"/>
      <sheetName val="harga_lama1"/>
      <sheetName val="Alat_&amp;_Bahan1"/>
      <sheetName val="H_DASAR1"/>
      <sheetName val="tknk"/>
      <sheetName val="FM-ITP R-0.0"/>
      <sheetName val="REKAP-1"/>
      <sheetName val="PRD 01-1"/>
      <sheetName val="shotcrete"/>
      <sheetName val="UG Excav"/>
      <sheetName val="HD UPAH"/>
      <sheetName val="AUG02"/>
      <sheetName val="Sat Bahan"/>
      <sheetName val="Musholla Pantry 1"/>
      <sheetName val="Musholah &amp; PantryMEP"/>
      <sheetName val="유림골조"/>
      <sheetName val="Prelim Thp 2"/>
      <sheetName val="Direct Cost Thp 2"/>
      <sheetName val="Data base 2011 (Sept)"/>
      <sheetName val="List Pla_È"/>
      <sheetName val="_Kr tengahDiva.xls聝analysi_"/>
      <sheetName val="RISK_table"/>
      <sheetName val="PE-List"/>
      <sheetName val="GT"/>
      <sheetName val="FORM BQ TL PRATU 4cct"/>
      <sheetName val="DynamicChart"/>
      <sheetName val="HSUMUM.XLS"/>
      <sheetName val="HSDRAIN.XLS"/>
      <sheetName val="HSBASE"/>
      <sheetName val="HSASPAL"/>
      <sheetName val="HSSTRUK"/>
      <sheetName val="HSMISC.XLS"/>
      <sheetName val="Pemb Sal"/>
      <sheetName val="r_BlokirSatker"/>
      <sheetName val="PHU 05"/>
      <sheetName val="anal alat"/>
      <sheetName val="an-PAKAI"/>
      <sheetName val="DU-5"/>
      <sheetName val="MC-00"/>
      <sheetName val="Daftar lamp. Pen."/>
      <sheetName val="Analisa RAP"/>
      <sheetName val="CekList"/>
      <sheetName val="Sch Tender"/>
      <sheetName val="Analisa RAB"/>
      <sheetName val="Telusur"/>
      <sheetName val="Rekap RAP"/>
      <sheetName val="harsat_str"/>
      <sheetName val="simak"/>
      <sheetName val="RAB-MRND"/>
      <sheetName val="LS"/>
      <sheetName val="MPU"/>
      <sheetName val="GR"/>
      <sheetName val="61005"/>
      <sheetName val="Sheet4"/>
      <sheetName val="sat dasar"/>
      <sheetName val="sc"/>
      <sheetName val="rab-str-TAHAP.1-PC"/>
      <sheetName val="UPAH-2"/>
      <sheetName val="GRAND RCPT"/>
      <sheetName val="Bang Ut BoQ"/>
      <sheetName val="LANDSCPE BoQ"/>
      <sheetName val="COVERUSRP"/>
      <sheetName val="D3.4.3"/>
      <sheetName val="D3.4.4"/>
      <sheetName val="bahan SNI"/>
      <sheetName val="Parameters"/>
      <sheetName val="Setup"/>
      <sheetName val="Transfer"/>
      <sheetName val="Daily Report"/>
      <sheetName val="MTD OB Forecasting"/>
      <sheetName val="REK_PEN1"/>
      <sheetName val="BQ SPH"/>
      <sheetName val="MC 0"/>
      <sheetName val="K.641A"/>
      <sheetName val="DHSBU"/>
      <sheetName val="REAL KEU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cuaca"/>
      <sheetName val="crewlist S"/>
      <sheetName val="BCP.1"/>
      <sheetName val="Ahs.1"/>
      <sheetName val="Ahs.2"/>
      <sheetName val="Bill 5 - Carpark"/>
      <sheetName val="Rek-Analisa"/>
      <sheetName val="Satuan Dasar"/>
      <sheetName val="Analisa Teknik"/>
      <sheetName val="Formulir 7.6"/>
      <sheetName val="Ring"/>
      <sheetName val="VOLUME MATERIL"/>
      <sheetName val="div-1"/>
      <sheetName val="conc-mix"/>
      <sheetName val="BACK"/>
      <sheetName val="REKAP HPS"/>
      <sheetName val="MET"/>
      <sheetName val="analisa struk"/>
      <sheetName val="Form-CV-PU_BDG"/>
      <sheetName val="PERSON"/>
      <sheetName val="pQ2"/>
      <sheetName val="COV"/>
      <sheetName val="hsp-STR-ARS"/>
      <sheetName val="Bill 8. Steel Structure..."/>
      <sheetName val="Calculation"/>
      <sheetName val="Covering latter"/>
      <sheetName val="BQ-Str"/>
      <sheetName val="Steel-Twr"/>
      <sheetName val="Bag_1"/>
      <sheetName val="DAFTAR 7"/>
      <sheetName val="DAFTAR_8"/>
      <sheetName val="Sat Bah _ Up"/>
      <sheetName val="rab_g__menara_pengawas3"/>
      <sheetName val="tabel_pnganan_mslh3"/>
      <sheetName val="01_FA3"/>
      <sheetName val="Anal_Alat_Type_II_A3"/>
      <sheetName val="u_aLAT3"/>
      <sheetName val="ANALISA_BANGLI3"/>
      <sheetName val="Harsat_Bahan_3"/>
      <sheetName val="_MINGGUAN3"/>
      <sheetName val="Bahan_Upah3"/>
      <sheetName val="AHS_all3"/>
      <sheetName val="Rekap_Anl3"/>
      <sheetName val="s_g_exx3"/>
      <sheetName val="sh健et_23"/>
      <sheetName val="Analisa_Alat3"/>
      <sheetName val="L__Hr3"/>
      <sheetName val="AnalisaSIPIL_RIIL3"/>
      <sheetName val="RAB_AR&amp;STR3"/>
      <sheetName val="AnalisaSIPIL_RIIL_RAP3"/>
      <sheetName val="GRAFIK_3"/>
      <sheetName val="List_Pla3"/>
      <sheetName val="ANALISA_EL_DAN_ELC3"/>
      <sheetName val="D_1_73"/>
      <sheetName val="D_1_53"/>
      <sheetName val="D_2_33"/>
      <sheetName val="D_2_23"/>
      <sheetName val="SCH_GG_&amp;_SAS3"/>
      <sheetName val="Data_Base_List3"/>
      <sheetName val="HSU_20163"/>
      <sheetName val="Goodwill_Calculation3"/>
      <sheetName val="lkalibrasi_BENENAIN3"/>
      <sheetName val="SNI_FIX3"/>
      <sheetName val="HSP_LT_BS3"/>
      <sheetName val="BAHAN_MKNL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__Satuan_Upah_&amp;_Bahan3"/>
      <sheetName val="Analisa_Satuan_Pekerjaan3"/>
      <sheetName val="H__Satuan_Pekerjaan3"/>
      <sheetName val="HARGA_SAT3"/>
      <sheetName val="Lau_Luhung3"/>
      <sheetName val="ANALISA_GRS_kota3"/>
      <sheetName val="HRG-_UPAH3"/>
      <sheetName val="FORM_X_COST3"/>
      <sheetName val="IDLE_ALAT9"/>
      <sheetName val="ATB_pers_(2)9"/>
      <sheetName val="FOTO_PR9"/>
      <sheetName val="G_umum9"/>
      <sheetName val="SCHE_vareto9"/>
      <sheetName val="ATB_pers9"/>
      <sheetName val="BQ_diva9"/>
      <sheetName val="MAT_BARU_AC9"/>
      <sheetName val="H_Satuan10"/>
      <sheetName val="AC_+9"/>
      <sheetName val="an_ATB_G9"/>
      <sheetName val="an_AC9"/>
      <sheetName val="an_ATB_L9"/>
      <sheetName val="ATB_+9"/>
      <sheetName val="Alat_DC9"/>
      <sheetName val="Kap_Tenaga9"/>
      <sheetName val="HRG_BHN8"/>
      <sheetName val="Agregat_Halus_&amp;_Kasar8"/>
      <sheetName val="Analisa_HS8"/>
      <sheetName val="Kr_tengahDiva8"/>
      <sheetName val="Isolasi_Luar_Dalam8"/>
      <sheetName val="Isolasi_Luar8"/>
      <sheetName val="B_-_Norelec8"/>
      <sheetName val="Man_Power8"/>
      <sheetName val="L3_An_H_Sat_Mob8"/>
      <sheetName val="EXTERNAL_WORK8"/>
      <sheetName val="01A-_RAB8"/>
      <sheetName val="Fill_this_out_first___16"/>
      <sheetName val="Fill_this_out_first___17"/>
      <sheetName val="BOQ_KSN8"/>
      <sheetName val="REKAP_ARSITEKTUR_8"/>
      <sheetName val="Sat_Upah8"/>
      <sheetName val="HS_Alat8"/>
      <sheetName val="HS_Upah8"/>
      <sheetName val="HS_Sub-Kon8"/>
      <sheetName val="Analisa_ME_(2)8"/>
      <sheetName val="Bill_No_2_1_Cold_Water_System8"/>
      <sheetName val="Civil_Works8"/>
      <sheetName val="GASATAGG_XLS8"/>
      <sheetName val="RAB_ADMINISTRASI_PUSAT_(1)8"/>
      <sheetName val="rekap_mekanikal8"/>
      <sheetName val="PROTEKSI_PETIR8"/>
      <sheetName val="KABEL_FEEDER8"/>
      <sheetName val="PENRNGN_&amp;_KTK-KNTK8"/>
      <sheetName val="FIRE_FIGHTING8"/>
      <sheetName val="Master_1_08"/>
      <sheetName val="rab_me_(by_owner)_8"/>
      <sheetName val="BQ_(by_owner)8"/>
      <sheetName val="NS_GD_UTAMA8"/>
      <sheetName val="M&amp;E_R8"/>
      <sheetName val="RAB_PERSIAPAN_8"/>
      <sheetName val="BANGUNAN_PENUNJANG8"/>
      <sheetName val="BoQ_C48"/>
      <sheetName val="F_ALARM8"/>
      <sheetName val="ANAL_BOW9"/>
      <sheetName val="rab_me_(fisik)8"/>
      <sheetName val="STD_Lanjutan8"/>
      <sheetName val="NS_Lanjutan8"/>
      <sheetName val="1_B8"/>
      <sheetName val="ANAL__ME8"/>
      <sheetName val="BW_analisa_cika_20058"/>
      <sheetName val="Analisa___Upah8"/>
      <sheetName val="HB_7"/>
      <sheetName val="Unit_Rate7"/>
      <sheetName val="Analisa_&amp;_Upah8"/>
      <sheetName val="M_12__2_8"/>
      <sheetName val="BQ_Stdr_R-17"/>
      <sheetName val="Cable_150kV_Ref_8"/>
      <sheetName val="D_&amp;_W_sizes8"/>
      <sheetName val="D___W_sizes8"/>
      <sheetName val="Daftar_berat8"/>
      <sheetName val="Fire_Alarm8"/>
      <sheetName val="bill_qty8"/>
      <sheetName val="meth_hsl_nego8"/>
      <sheetName val="Transfer_Pump7"/>
      <sheetName val="Bill_of_Qty_MEP8"/>
      <sheetName val="Harga_Satuan7"/>
      <sheetName val="sheet_27"/>
      <sheetName val="RAB_ME7"/>
      <sheetName val="RAW_MATERIALS_7"/>
      <sheetName val="COST-PERSON-J_O_7"/>
      <sheetName val="Pipa_(2)7"/>
      <sheetName val="Lamp_BAP7"/>
      <sheetName val="Pos_4-18"/>
      <sheetName val="Rekap_Prelim8"/>
      <sheetName val="NS_GD_UGD7"/>
      <sheetName val="STD_GD_UGD7"/>
      <sheetName val="Perm__Test7"/>
      <sheetName val="MAIN_EQUIP_AC8"/>
      <sheetName val="RKP_PLUMBING7"/>
      <sheetName val="4-Basic_Price7"/>
      <sheetName val="HARGA_ALAT7"/>
      <sheetName val="ETAB_17"/>
      <sheetName val="Mat_Mek8"/>
      <sheetName val="Analisa_ME7"/>
      <sheetName val="Upah_Bahan7"/>
      <sheetName val="DUTCH_CONE8"/>
      <sheetName val="Rekap_Direct_Cost7"/>
      <sheetName val="Urai___Guide_Post7"/>
      <sheetName val="Met_Pas_Batu7"/>
      <sheetName val="Urai_Galian_Tanah7"/>
      <sheetName val="Met__Minor7"/>
      <sheetName val="R_A_B_7"/>
      <sheetName val="AHS_str7"/>
      <sheetName val="Data_Ktr_Bupati_Tapsel7"/>
      <sheetName val="Hydran___springkler7"/>
      <sheetName val="New_MADC7"/>
      <sheetName val="ANALIS_18"/>
      <sheetName val="BQ_struktur7"/>
      <sheetName val="BQ_Arsit7"/>
      <sheetName val="An_HarSatPek7"/>
      <sheetName val="Sat_Bah_&amp;_Up7"/>
      <sheetName val="Analisa_Pusaka_Jaya7"/>
      <sheetName val="Report_detil_kondisi7"/>
      <sheetName val="Daftar_Upah,Bhn,&amp;_alat7"/>
      <sheetName val="Lead_Schedule7"/>
      <sheetName val="Anal_Koef7"/>
      <sheetName val="Rekap_Biaya7"/>
      <sheetName val="ANALISA_HARGA_SATUAN7"/>
      <sheetName val="REKAP_TOTAL7"/>
      <sheetName val="Daf_17"/>
      <sheetName val="2_NSB_7"/>
      <sheetName val="2_SB7"/>
      <sheetName val="M_ITEM7"/>
      <sheetName val="BHN_Ars7"/>
      <sheetName val="7_NS_H7"/>
      <sheetName val="Daf__No____4_27"/>
      <sheetName val="GH_Quantity7"/>
      <sheetName val="D_1_2_LT-_1_~_Atap7"/>
      <sheetName val="fin_pro_centers7"/>
      <sheetName val="KAN__LOKAL7"/>
      <sheetName val="Upah_dan_bahan7"/>
      <sheetName val="Bill_Of_Quantity7"/>
      <sheetName val="BGN_PENUNJANG7"/>
      <sheetName val="ENC_147"/>
      <sheetName val="Terbilang_sertifikat7"/>
      <sheetName val="REKAP_ARSITEKTUR7"/>
      <sheetName val="rincian_per_proyek7"/>
      <sheetName val="AN_Panel8"/>
      <sheetName val="AC_LOAD7"/>
      <sheetName val="Bill_5_Summary7"/>
      <sheetName val="Analisa_27"/>
      <sheetName val="Bill_4_Summary7"/>
      <sheetName val="Up&amp;Bhn_7"/>
      <sheetName val="KH_Bahagia7"/>
      <sheetName val="REKAP_ME7"/>
      <sheetName val="B___Norelec7"/>
      <sheetName val="Site_Expenses7"/>
      <sheetName val="Cover_Daf-27"/>
      <sheetName val="Input_monthly_capex7"/>
      <sheetName val="PENJ_NERACA7"/>
      <sheetName val="CASH_FLOW7"/>
      <sheetName val="T__Cs_Log_P_III7"/>
      <sheetName val="H__Dasar11"/>
      <sheetName val="Data_Sei_Belutu7"/>
      <sheetName val="610_67"/>
      <sheetName val="610_57"/>
      <sheetName val="Data_Sinabung7"/>
      <sheetName val="3_3b7"/>
      <sheetName val="KONTRAK_INDUK_BULANAN7"/>
      <sheetName val="Bq_Ars7"/>
      <sheetName val="Sat_Alat7"/>
      <sheetName val="GFA_227"/>
      <sheetName val="2__MVAC_R17"/>
      <sheetName val="[Kr_tengahࡄiva_xls聝H_Satua聮7"/>
      <sheetName val="[Kr_te࡮gahࡄiva_xls聝MAT_BAR聕_AC7"/>
      <sheetName val="[Kr_tengahࡄiva࠮xls聝H_Satua聮17"/>
      <sheetName val="[Kࡲ_tengahࡄiva_xls聝Kap聟Tenaga7"/>
      <sheetName val="[Kࡲ_te࡮gahࡄiva_xls聝Ana聬isa_HS7"/>
      <sheetName val="B_-耠Nor聥lec7"/>
      <sheetName val="[Kࡲ_tengahࡄiva_xls聝5-P聥ralatan7"/>
      <sheetName val="[Kࡲ_te࡮gahࡄiva࠮xls聝Inf聯rmasi7"/>
      <sheetName val="[Kr_te࡮gahࡄiva_xls聝upahbahan7"/>
      <sheetName val="[Kr_tengahࡄiva࠮xls聝01A-_RA聂7"/>
      <sheetName val="[Kr_tengahࡄiva࠮xls聝NS_GD_U联AMA7"/>
      <sheetName val="[Kr_tengahࡄiva_xls聝Str耭Bengkel7"/>
      <sheetName val="[Kࡲ_te࡮gahࡄiva࠮xls聝ANA职_BOW7"/>
      <sheetName val="M_12__2聟7"/>
      <sheetName val="[Kࡲ_tengahࡄiva_xls聝G_SUMMARY7"/>
      <sheetName val="[Kr_tengahDiva_xls聝ANAL_HREZ7"/>
      <sheetName val="ANAL__M聅7"/>
      <sheetName val="[Kr_tengahDiva_xls聝analysis7"/>
      <sheetName val="[Kr_tengah?iva_xls?H_Satua?7"/>
      <sheetName val="[Kr_te?gah?iva_xls?MAT_BAR?_AC7"/>
      <sheetName val="[Kr_tengah?iva?xls?H_Satua?17"/>
      <sheetName val="[K?_tengah?iva_xls?Kap?Tenaga7"/>
      <sheetName val="[K?_te?gah?iva_xls?Ana?isa_HS7"/>
      <sheetName val="B_-?Nor?lec7"/>
      <sheetName val="[K?_tengah?iva_xls?5-P?ralatan7"/>
      <sheetName val="[K?_te?gah?iva?xls?Inf?rmasi7"/>
      <sheetName val="[Kr_te?gah?iva_xls?upahbahan7"/>
      <sheetName val="[Kr_tengah?iva?xls?01A-_RA?7"/>
      <sheetName val="[Kr_tengah?iva?xls?NS_GD_U?AMA7"/>
      <sheetName val="[Kr_tengah?iva_xls?Str?Bengkel7"/>
      <sheetName val="[K?_te?gah?iva?xls?ANA?_BOW7"/>
      <sheetName val="M_12__2?7"/>
      <sheetName val="[K?_tengah?iva_xls?G_SUMMARY7"/>
      <sheetName val="[Kr_tengahDiva_xls?ANAL_HREZ7"/>
      <sheetName val="ANAL__M?7"/>
      <sheetName val="[Kr_tengahDiva_xls?analysis7"/>
      <sheetName val="_Kr_tengahࡄiva_xls聝H_Satua聮7"/>
      <sheetName val="_Kr_te࡮gahࡄiva_xls聝MAT_BAR聕_AC7"/>
      <sheetName val="_Kr_tengahࡄiva࠮xls聝H_Satua聮17"/>
      <sheetName val="_Kࡲ_tengahࡄiva_xls聝Kap聟Tenaga7"/>
      <sheetName val="_Kࡲ_te࡮gahࡄiva_xls聝Ana聬isa_HS7"/>
      <sheetName val="_Kࡲ_tengahࡄiva_xls聝5-P聥ralatan7"/>
      <sheetName val="_Kࡲ_te࡮gahࡄiva࠮xls聝Inf聯rmasi7"/>
      <sheetName val="_Kr_te࡮gahࡄiva_xls聝upahbahan7"/>
      <sheetName val="_Kr_tengahࡄiva࠮xls聝01A-_RA聂7"/>
      <sheetName val="_Kr_tengahࡄiva࠮xls聝NS_GD_U联AMA7"/>
      <sheetName val="_Kr_tengahࡄiva_xls聝Str耭Bengkel7"/>
      <sheetName val="_Kࡲ_te࡮gahࡄiva࠮xls聝ANA职_BOW7"/>
      <sheetName val="_Kࡲ_tengahࡄiva_xls聝G_SUMMARY7"/>
      <sheetName val="_Kr_tengahDiva_xls聝ANAL_HREZ7"/>
      <sheetName val="_Kr_tengahDiva_xls聝analysis7"/>
      <sheetName val="Mat_Elk7"/>
      <sheetName val="AHS_Isolasi7"/>
      <sheetName val="List_Plant7"/>
      <sheetName val="T-3_4_Cost_of_Equipment7"/>
      <sheetName val="An_H_Sat_Pek_Ut7"/>
      <sheetName val="Harga_Sat_Das7"/>
      <sheetName val="T-3_2_UP_Labour7"/>
      <sheetName val="T-3_3_UP_Material7"/>
      <sheetName val="Sec_I_ML7"/>
      <sheetName val="Cash_Flow_bulanan7"/>
      <sheetName val="List_of_Eqp7"/>
      <sheetName val="struktur_tdk_dipakai7"/>
      <sheetName val="REF_ONLY7"/>
      <sheetName val="SELISIH_HARGA7"/>
      <sheetName val="Pengalaman_Per5"/>
      <sheetName val="HARGA_MATERIAL7"/>
      <sheetName val="Blk_B17"/>
      <sheetName val="bhn_FINAL7"/>
      <sheetName val="TOTAL_Agustus5"/>
      <sheetName val="_Kr_tengah_iva_xls_H_Satua_6"/>
      <sheetName val="_Kr_te_gah_iva_xls_MAT_BAR__AC6"/>
      <sheetName val="_Kr_tengah_iva_xls_H_Satua_16"/>
      <sheetName val="_K__tengah_iva_xls_Kap_Tenaga6"/>
      <sheetName val="_K__te_gah_iva_xls_Ana_isa_HS6"/>
      <sheetName val="B_-_Nor_lec6"/>
      <sheetName val="_K__tengah_iva_xls_5-P_ralatan6"/>
      <sheetName val="Rate_Analysis7"/>
      <sheetName val="PAGE_1_7"/>
      <sheetName val="Ｎｏ_135"/>
      <sheetName val="ANAL_TEKNIK7"/>
      <sheetName val="ME_Apt27"/>
      <sheetName val="Price_list7"/>
      <sheetName val="II_MAIN-LOB5"/>
      <sheetName val="Unit_Cost5"/>
      <sheetName val="Summary_Sheets7"/>
      <sheetName val="Harsat_Bahan5"/>
      <sheetName val="Rkp_Total5"/>
      <sheetName val="H__Dasar12"/>
      <sheetName val="TE_TS_FA_LAN_MATV7"/>
      <sheetName val="List_Material5"/>
      <sheetName val="3_Mob7"/>
      <sheetName val="On_Time5"/>
      <sheetName val="ANALISA_PEK_UMUM5"/>
      <sheetName val="Basic_Price5"/>
      <sheetName val="hrg-sat_pek5"/>
      <sheetName val="Data_Pendukung5"/>
      <sheetName val="Speck_ARSITEK5"/>
      <sheetName val="Stden_center5"/>
      <sheetName val="Q'ty_per_m5"/>
      <sheetName val="_Kr_tengahDiva_xls聝analysi蕈5"/>
      <sheetName val="Lt_15"/>
      <sheetName val="7_공정표5"/>
      <sheetName val="Analisa_(ok)5"/>
      <sheetName val="DAF_ALAT5"/>
      <sheetName val="SAT_UPH_BHN5"/>
      <sheetName val="BIIL_ASLI5"/>
      <sheetName val="BQ_Mekanikal5"/>
      <sheetName val="Div_15"/>
      <sheetName val="Form_4,5,65"/>
      <sheetName val="PL_(MONTHLY)5"/>
      <sheetName val="_K__te_gah_iva_xls_Inf_rmasi6"/>
      <sheetName val="_Kr_te_gah_iva_xls_upahbahan6"/>
      <sheetName val="_Kr_tengah_iva_xls_01A-_RA_6"/>
      <sheetName val="_Kr_tengah_iva_xls_NS_GD_U_AMA6"/>
      <sheetName val="_Kr_tengah_iva_xls_Str_Bengkel6"/>
      <sheetName val="_K__te_gah_iva_xls_ANA__BOW6"/>
      <sheetName val="_K__tengah_iva_xls_G_SUMMARY6"/>
      <sheetName val="_Kr_tengahDiva_xls_ANAL_HREZ6"/>
      <sheetName val="ANAL__M_6"/>
      <sheetName val="_Kr_tengahDiva_xls_analysis6"/>
      <sheetName val="Analisa_Upah_&amp;_Bahan_Plum5"/>
      <sheetName val="Analisa_HSP5"/>
      <sheetName val="Galian_15"/>
      <sheetName val="Master_Edit5"/>
      <sheetName val="Assumption_&amp;_Dashboard_5"/>
      <sheetName val="Upah&amp;Bahan_(2)5"/>
      <sheetName val="Analisa-Harga_(1F)5"/>
      <sheetName val="Daf_Besi5"/>
      <sheetName val="ITB_COST5"/>
      <sheetName val="Vendor_Information5"/>
      <sheetName val="M_Pekerjaan5"/>
      <sheetName val="analisa_SNI4"/>
      <sheetName val="BANG_TONG_HOP_(2)5"/>
      <sheetName val="rab_me__by_owner__5"/>
      <sheetName val="BQ__by_owner_5"/>
      <sheetName val="rab_me__fisik_5"/>
      <sheetName val="_5"/>
      <sheetName val="Data_Tower5"/>
      <sheetName val="HDS_Sipil4"/>
      <sheetName val="BUL__A5"/>
      <sheetName val="CASHFLOW_FORECAST4"/>
      <sheetName val="rab_g__menara_pengawas4"/>
      <sheetName val="Daftar_Upah5"/>
      <sheetName val="Cover_Daf_24"/>
      <sheetName val="tabel_pnganan_mslh4"/>
      <sheetName val="STOK_MAT5"/>
      <sheetName val="ANALISA_railing5"/>
      <sheetName val="RPP01_65"/>
      <sheetName val="m_schedule5"/>
      <sheetName val="HM_MEK_5"/>
      <sheetName val="Har_Sat5"/>
      <sheetName val="Rencana__2_4"/>
      <sheetName val="8LT_124"/>
      <sheetName val="hrg_sat5"/>
      <sheetName val="Uraian_Analisa5"/>
      <sheetName val="01_FA4"/>
      <sheetName val="Anal_Alat_Type_II_A4"/>
      <sheetName val="Sum_IF5"/>
      <sheetName val="Anl_2s_d4e4"/>
      <sheetName val="AnBiaya_OperasionalAlat4"/>
      <sheetName val="u_aLAT4"/>
      <sheetName val="GAL_BIASA4"/>
      <sheetName val="Price_of_Equip4"/>
      <sheetName val="HASAT_DASAR4"/>
      <sheetName val="COST_TOGO4"/>
      <sheetName val="H_Satuan_Dasar4"/>
      <sheetName val="LINK-MAST__BASIC_PRICE4"/>
      <sheetName val="Price_of_Mat4"/>
      <sheetName val="BOQ_EM4"/>
      <sheetName val="Field_DCPT4"/>
      <sheetName val="eQUIPMENT_COST4"/>
      <sheetName val="ANALISA_BANGLI4"/>
      <sheetName val="(htp@___4"/>
      <sheetName val="SAT_UPAH_RAPI4"/>
      <sheetName val="RAB_(A)_(2)4"/>
      <sheetName val="Daf_Biaya_sewa_alat4"/>
      <sheetName val="Supl_X4"/>
      <sheetName val="An__HS4"/>
      <sheetName val="RAB_TTB_ADM84"/>
      <sheetName val="Control_Settings5"/>
      <sheetName val="Dates_&amp;_Escalators5"/>
      <sheetName val="Check_Totals5"/>
      <sheetName val="Harsat_Bahan_4"/>
      <sheetName val="_MINGGUAN4"/>
      <sheetName val="Bahan_Upah4"/>
      <sheetName val="500kV_BOQ5"/>
      <sheetName val="Rekap_BQ-Pompong5"/>
      <sheetName val="PERS_PENY5"/>
      <sheetName val="RAB_DC5"/>
      <sheetName val="anal_rinci5"/>
      <sheetName val="Rek_An5"/>
      <sheetName val="H_Alat4"/>
      <sheetName val="H_Bahan4"/>
      <sheetName val="Rekap_RAB4"/>
      <sheetName val="unit_34"/>
      <sheetName val="Rokan_14"/>
      <sheetName val="AHS_all4"/>
      <sheetName val="4-Basic_Price-Upah4"/>
      <sheetName val="Rekap_Anl4"/>
      <sheetName val="Daftar_Paket4"/>
      <sheetName val="Rekap_4"/>
      <sheetName val="s_g_exx4"/>
      <sheetName val="sh健et_24"/>
      <sheetName val="Analisa_Alat4"/>
      <sheetName val="data_profit4"/>
      <sheetName val="Dftr_Isi4"/>
      <sheetName val="L__Hr4"/>
      <sheetName val="AnalisaSIPIL_RIIL4"/>
      <sheetName val="harsat_sdy4"/>
      <sheetName val="Metod_TWR4"/>
      <sheetName val="_Kr_tengahDiva_xls聝analysi4"/>
      <sheetName val="RAB_AR&amp;STR4"/>
      <sheetName val="AnalisaSIPIL_RIIL_RAP4"/>
      <sheetName val="Harga_Bahan4"/>
      <sheetName val="Internal_AFE_Form_2_4"/>
      <sheetName val="GRAFIK_4"/>
      <sheetName val="List_Pla4"/>
      <sheetName val="Unit_Price4"/>
      <sheetName val="ANALISA_EL_DAN_ELC4"/>
      <sheetName val="D_1_74"/>
      <sheetName val="D_1_54"/>
      <sheetName val="D_2_34"/>
      <sheetName val="D_2_24"/>
      <sheetName val="SCH_GG_&amp;_SAS4"/>
      <sheetName val="Data_Base_List4"/>
      <sheetName val="RAB_14"/>
      <sheetName val="RAB_24"/>
      <sheetName val="RAB_34"/>
      <sheetName val="HSU_20164"/>
      <sheetName val="Goodwill_Calculation4"/>
      <sheetName val="lkalibrasi_BENENAIN4"/>
      <sheetName val="SNI_FIX4"/>
      <sheetName val="Basic_P4"/>
      <sheetName val="cons_workpapers4"/>
      <sheetName val="Amortization_Table4"/>
      <sheetName val="BULAN_14"/>
      <sheetName val="Analisa_SNI_STANDART_4"/>
      <sheetName val="GRADE_SKALA4"/>
      <sheetName val="MASTER_DATA4"/>
      <sheetName val="Muh_Akhir4"/>
      <sheetName val="Chandra_Prabowo4"/>
      <sheetName val="HSP_LT_BS4"/>
      <sheetName val="BAHAN_MKNL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H__Satuan_Upah_&amp;_Bahan4"/>
      <sheetName val="Analisa_Satuan_Pekerjaan4"/>
      <sheetName val="H__Satuan_Pekerjaan4"/>
      <sheetName val="HARGA_SAT4"/>
      <sheetName val="Lau_Luhung4"/>
      <sheetName val="ANALISA_GRS_kota4"/>
      <sheetName val="HRG-_UPAH4"/>
      <sheetName val="FORM_X_COST4"/>
      <sheetName val="Anl. Pek. Komplit"/>
      <sheetName val="pas wm"/>
      <sheetName val="div3"/>
      <sheetName val="REK.EE"/>
      <sheetName val="anal Lamp 4a"/>
      <sheetName val="BAHAN BANGUNAN JUNI 2008"/>
      <sheetName val="cover2"/>
      <sheetName val="III.ELEKTRIKAL"/>
      <sheetName val="V.FIRE ALARM "/>
      <sheetName val="I-PERSIAPAN"/>
      <sheetName val="VI.SOUND SISTEM "/>
      <sheetName val="rab - persiapan &amp; lantai-1"/>
      <sheetName val="U&amp;Bh"/>
      <sheetName val="schJAB"/>
      <sheetName val="ana;isa"/>
      <sheetName val="Vender"/>
      <sheetName val="HARGA SAT KAMAL"/>
      <sheetName val="ANALISA ALAT BERAT"/>
      <sheetName val="A~H"/>
      <sheetName val="RABA"/>
      <sheetName val="RAP1"/>
      <sheetName val="SDI LASIANA"/>
      <sheetName val="An-K"/>
      <sheetName val="ANALISA KOEFF ESKALASI"/>
      <sheetName val="bill 3.9"/>
      <sheetName val="Rekap Efektif"/>
      <sheetName val="8-Struktur"/>
      <sheetName val="KONTROL"/>
      <sheetName val="HSBU"/>
      <sheetName val="Bill of Qty"/>
      <sheetName val="R"/>
      <sheetName val="memory"/>
      <sheetName val="Daf-Harga"/>
      <sheetName val="Daf.Harga-Upah"/>
      <sheetName val="Sumda1"/>
      <sheetName val="ETo "/>
      <sheetName val="UPY"/>
      <sheetName val="811"/>
      <sheetName val="HS-DASAR"/>
      <sheetName val="DHT"/>
      <sheetName val="Satuan Pek."/>
      <sheetName val="eks me sd 31 MAR 07 "/>
      <sheetName val="eks me sd 28 fEB 07 "/>
      <sheetName val="eks me sd 31 Jan 07"/>
      <sheetName val="eks me sd 31 Des 06"/>
      <sheetName val="eks me sd 30 APRIL 07 "/>
      <sheetName val="DAF-KUAN"/>
      <sheetName val="LPP-201"/>
      <sheetName val="LAM-22"/>
      <sheetName val="Up &amp; bhn"/>
      <sheetName val="scedh"/>
      <sheetName val="HARGA UPAH DAN BAHAN"/>
      <sheetName val="daftar harga dan upah"/>
      <sheetName val="PEMBANTAIAN"/>
      <sheetName val="compaction"/>
      <sheetName val="sche"/>
      <sheetName val="Shedule"/>
      <sheetName val="Daftar Harga Satuan"/>
      <sheetName val="기계내역서"/>
      <sheetName val="ESC J-index"/>
      <sheetName val="ESC V-index"/>
      <sheetName val="XLR_NoRangeSheet"/>
      <sheetName val="KLHT"/>
      <sheetName val="SAT-BHN"/>
      <sheetName val="HRG BH"/>
      <sheetName val="12CGOU"/>
      <sheetName val="AnPipa &amp; Acc"/>
      <sheetName val="AnSipil"/>
      <sheetName val="Rekap Analisa1"/>
      <sheetName val="AnTes &amp; Cuci pipa"/>
      <sheetName val="MEK"/>
      <sheetName val="IDLE_ALAT10"/>
      <sheetName val="ATB_pers_(2)10"/>
      <sheetName val="FOTO_PR10"/>
      <sheetName val="G_umum10"/>
      <sheetName val="SCHE_vareto10"/>
      <sheetName val="ATB_pers10"/>
      <sheetName val="BQ_diva10"/>
      <sheetName val="MAT_BARU_AC10"/>
      <sheetName val="H_Satuan11"/>
      <sheetName val="AC_+10"/>
      <sheetName val="an_ATB_G10"/>
      <sheetName val="an_AC10"/>
      <sheetName val="an_ATB_L10"/>
      <sheetName val="ATB_+10"/>
      <sheetName val="Alat_DC10"/>
      <sheetName val="Kap_Tenaga10"/>
      <sheetName val="HRG_BHN9"/>
      <sheetName val="Agregat_Halus_&amp;_Kasar9"/>
      <sheetName val="Analisa_HS9"/>
      <sheetName val="Kr_tengahDiva9"/>
      <sheetName val="Isolasi_Luar_Dalam9"/>
      <sheetName val="Isolasi_Luar9"/>
      <sheetName val="Sat_Upah9"/>
      <sheetName val="REKAP_ARSITEKTUR_9"/>
      <sheetName val="L3_An_H_Sat_Mob9"/>
      <sheetName val="Man_Power9"/>
      <sheetName val="EXTERNAL_WORK9"/>
      <sheetName val="01A-_RAB9"/>
      <sheetName val="Fill_this_out_first___18"/>
      <sheetName val="Fill_this_out_first___19"/>
      <sheetName val="B_-_Norelec9"/>
      <sheetName val="STD_Lanjutan9"/>
      <sheetName val="NS_Lanjutan9"/>
      <sheetName val="GASATAGG_XLS9"/>
      <sheetName val="BOQ_KSN9"/>
      <sheetName val="HS_Alat9"/>
      <sheetName val="HS_Upah9"/>
      <sheetName val="HS_Sub-Kon9"/>
      <sheetName val="Analisa_ME_(2)9"/>
      <sheetName val="1_B9"/>
      <sheetName val="Bill_No_2_1_Cold_Water_System9"/>
      <sheetName val="Civil_Works9"/>
      <sheetName val="rab_me_(by_owner)_9"/>
      <sheetName val="BQ_(by_owner)9"/>
      <sheetName val="D_&amp;_W_sizes9"/>
      <sheetName val="NS_GD_UTAMA9"/>
      <sheetName val="Pipa_(2)8"/>
      <sheetName val="rekap_mekanikal9"/>
      <sheetName val="Analisa___Upah9"/>
      <sheetName val="Unit_Rate8"/>
      <sheetName val="Lamp_BAP8"/>
      <sheetName val="bill_qty9"/>
      <sheetName val="meth_hsl_nego9"/>
      <sheetName val="ANAL_BOW10"/>
      <sheetName val="rab_me_(fisik)9"/>
      <sheetName val="Fire_Alarm9"/>
      <sheetName val="F_ALARM9"/>
      <sheetName val="ANAL__ME9"/>
      <sheetName val="BW_analisa_cika_20059"/>
      <sheetName val="M&amp;E_R9"/>
      <sheetName val="RAB_PERSIAPAN_9"/>
      <sheetName val="Pos_4-19"/>
      <sheetName val="RAB_ADMINISTRASI_PUSAT_(1)9"/>
      <sheetName val="PROTEKSI_PETIR9"/>
      <sheetName val="KABEL_FEEDER9"/>
      <sheetName val="PENRNGN_&amp;_KTK-KNTK9"/>
      <sheetName val="BoQ_C49"/>
      <sheetName val="FIRE_FIGHTING9"/>
      <sheetName val="Master_1_09"/>
      <sheetName val="BANGUNAN_PENUNJANG9"/>
      <sheetName val="Analisa_&amp;_Upah9"/>
      <sheetName val="M_12__2_9"/>
      <sheetName val="Daftar_berat9"/>
      <sheetName val="Bill_of_Qty_MEP9"/>
      <sheetName val="HB_8"/>
      <sheetName val="Rekap_Prelim9"/>
      <sheetName val="BQ_Stdr_R-18"/>
      <sheetName val="Transfer_Pump8"/>
      <sheetName val="D___W_sizes9"/>
      <sheetName val="Cable_150kV_Ref_9"/>
      <sheetName val="MAIN_EQUIP_AC9"/>
      <sheetName val="Data_Ktr_Bupati_Tapsel8"/>
      <sheetName val="New_MADC8"/>
      <sheetName val="Daf__No____4_28"/>
      <sheetName val="RKP_PLUMBING8"/>
      <sheetName val="BQ_Arsit8"/>
      <sheetName val="An_HarSatPek8"/>
      <sheetName val="Sat_Bah_&amp;_Up8"/>
      <sheetName val="ANALIS_19"/>
      <sheetName val="DUTCH_CONE9"/>
      <sheetName val="Upah_Bahan8"/>
      <sheetName val="RAW_MATERIALS_8"/>
      <sheetName val="COST-PERSON-J_O_8"/>
      <sheetName val="Mat_Mek9"/>
      <sheetName val="Harga_Satuan8"/>
      <sheetName val="sheet_28"/>
      <sheetName val="RAB_ME8"/>
      <sheetName val="Analisa_ME8"/>
      <sheetName val="AN_Panel9"/>
      <sheetName val="HARGA_ALAT8"/>
      <sheetName val="ETAB_18"/>
      <sheetName val="NS_GD_UGD8"/>
      <sheetName val="STD_GD_UGD8"/>
      <sheetName val="Perm__Test8"/>
      <sheetName val="Daf_18"/>
      <sheetName val="KAN__LOKAL8"/>
      <sheetName val="Upah_dan_bahan8"/>
      <sheetName val="GH_Quantity8"/>
      <sheetName val="BQ_struktur8"/>
      <sheetName val="4-Basic_Price8"/>
      <sheetName val="fin_pro_centers8"/>
      <sheetName val="R_A_B_8"/>
      <sheetName val="Rekap_Direct_Cost8"/>
      <sheetName val="Urai___Guide_Post8"/>
      <sheetName val="Met_Pas_Batu8"/>
      <sheetName val="Urai_Galian_Tanah8"/>
      <sheetName val="Met__Minor8"/>
      <sheetName val="2_NSB_8"/>
      <sheetName val="2_SB8"/>
      <sheetName val="M_ITEM8"/>
      <sheetName val="BHN_Ars8"/>
      <sheetName val="7_NS_H8"/>
      <sheetName val="Terbilang_sertifikat8"/>
      <sheetName val="ENC_148"/>
      <sheetName val="Analisa_Pusaka_Jaya8"/>
      <sheetName val="Report_detil_kondisi8"/>
      <sheetName val="AHS_str8"/>
      <sheetName val="ANALISA_HARGA_SATUAN8"/>
      <sheetName val="Hydran___springkler8"/>
      <sheetName val="Daftar_Upah,Bhn,&amp;_alat8"/>
      <sheetName val="Lead_Schedule8"/>
      <sheetName val="Anal_Koef8"/>
      <sheetName val="Rekap_Biaya8"/>
      <sheetName val="REKAP_TOTAL8"/>
      <sheetName val="D_1_2_LT-_1_~_Atap8"/>
      <sheetName val="Bill_Of_Quantity8"/>
      <sheetName val="BGN_PENUNJANG8"/>
      <sheetName val="REKAP_ARSITEKTUR8"/>
      <sheetName val="rincian_per_proyek8"/>
      <sheetName val="AC_LOAD8"/>
      <sheetName val="Bill_5_Summary8"/>
      <sheetName val="B___Norelec8"/>
      <sheetName val="Site_Expenses8"/>
      <sheetName val="Input_monthly_capex8"/>
      <sheetName val="REKAP_ME8"/>
      <sheetName val="2__MVAC_R18"/>
      <sheetName val="Cover_Daf-28"/>
      <sheetName val="Harsat_Bahan6"/>
      <sheetName val="Up&amp;Bhn_8"/>
      <sheetName val="PENJ_NERACA8"/>
      <sheetName val="CASH_FLOW8"/>
      <sheetName val="[Kr_tengahࡄiva_xls聝H_Satua聮8"/>
      <sheetName val="[Kr_te࡮gahࡄiva_xls聝MAT_BAR聕_AC8"/>
      <sheetName val="[Kr_tengahࡄiva࠮xls聝H_Satua聮18"/>
      <sheetName val="[Kࡲ_tengahࡄiva_xls聝Kap聟Tenaga8"/>
      <sheetName val="[Kࡲ_te࡮gahࡄiva_xls聝Ana聬isa_HS8"/>
      <sheetName val="B_-耠Nor聥lec8"/>
      <sheetName val="[Kࡲ_tengahࡄiva_xls聝5-P聥ralatan8"/>
      <sheetName val="[Kࡲ_te࡮gahࡄiva࠮xls聝Inf聯rmasi8"/>
      <sheetName val="[Kr_te࡮gahࡄiva_xls聝upahbahan8"/>
      <sheetName val="[Kr_tengahࡄiva࠮xls聝01A-_RA聂8"/>
      <sheetName val="[Kr_tengahࡄiva࠮xls聝NS_GD_U联AMA8"/>
      <sheetName val="[Kr_tengahࡄiva_xls聝Str耭Bengkel8"/>
      <sheetName val="[Kࡲ_te࡮gahࡄiva࠮xls聝ANA职_BOW8"/>
      <sheetName val="M_12__2聟8"/>
      <sheetName val="[Kࡲ_tengahࡄiva_xls聝G_SUMMARY8"/>
      <sheetName val="[Kr_tengahDiva_xls聝ANAL_HREZ8"/>
      <sheetName val="ANAL__M聅8"/>
      <sheetName val="[Kr_tengahDiva_xls聝analysis8"/>
      <sheetName val="KH_Bahagia8"/>
      <sheetName val="Bq_Ars8"/>
      <sheetName val="KONTRAK_INDUK_BULANAN8"/>
      <sheetName val="Sat_Alat8"/>
      <sheetName val="Bill_4_Summary8"/>
      <sheetName val="Mat_Elk8"/>
      <sheetName val="AHS_Isolasi8"/>
      <sheetName val="List_Plant8"/>
      <sheetName val="Data_Sei_Belutu8"/>
      <sheetName val="610_68"/>
      <sheetName val="610_58"/>
      <sheetName val="Data_Sinabung8"/>
      <sheetName val="T__Cs_Log_P_III8"/>
      <sheetName val="[Kr_tengah?iva_xls?H_Satua?8"/>
      <sheetName val="[Kr_te?gah?iva_xls?MAT_BAR?_AC8"/>
      <sheetName val="[Kr_tengah?iva?xls?H_Satua?18"/>
      <sheetName val="[K?_tengah?iva_xls?Kap?Tenaga8"/>
      <sheetName val="[K?_te?gah?iva_xls?Ana?isa_HS8"/>
      <sheetName val="B_-?Nor?lec8"/>
      <sheetName val="[K?_tengah?iva_xls?5-P?ralatan8"/>
      <sheetName val="[K?_te?gah?iva?xls?Inf?rmasi8"/>
      <sheetName val="[Kr_te?gah?iva_xls?upahbahan8"/>
      <sheetName val="[Kr_tengah?iva?xls?01A-_RA?8"/>
      <sheetName val="[Kr_tengah?iva?xls?NS_GD_U?AMA8"/>
      <sheetName val="[Kr_tengah?iva_xls?Str?Bengkel8"/>
      <sheetName val="[K?_te?gah?iva?xls?ANA?_BOW8"/>
      <sheetName val="M_12__2?8"/>
      <sheetName val="[K?_tengah?iva_xls?G_SUMMARY8"/>
      <sheetName val="[Kr_tengahDiva_xls?ANAL_HREZ8"/>
      <sheetName val="ANAL__M?8"/>
      <sheetName val="[Kr_tengahDiva_xls?analysis8"/>
      <sheetName val="_Kr_tengahࡄiva_xls聝H_Satua聮8"/>
      <sheetName val="_Kr_te࡮gahࡄiva_xls聝MAT_BAR聕_AC8"/>
      <sheetName val="_Kr_tengahࡄiva࠮xls聝H_Satua聮18"/>
      <sheetName val="_Kࡲ_tengahࡄiva_xls聝Kap聟Tenaga8"/>
      <sheetName val="_Kࡲ_te࡮gahࡄiva_xls聝Ana聬isa_HS8"/>
      <sheetName val="_Kࡲ_tengahࡄiva_xls聝5-P聥ralatan8"/>
      <sheetName val="_Kࡲ_te࡮gahࡄiva࠮xls聝Inf聯rmasi8"/>
      <sheetName val="_Kr_te࡮gahࡄiva_xls聝upahbahan8"/>
      <sheetName val="IDLE_ALAT14"/>
      <sheetName val="ATB_pers_(2)14"/>
      <sheetName val="FOTO_PR14"/>
      <sheetName val="G_umum14"/>
      <sheetName val="SCHE_vareto14"/>
      <sheetName val="ATB_pers14"/>
      <sheetName val="BQ_diva14"/>
      <sheetName val="MAT_BARU_AC14"/>
      <sheetName val="H_Satuan15"/>
      <sheetName val="AC_+14"/>
      <sheetName val="an_ATB_G14"/>
      <sheetName val="an_AC14"/>
      <sheetName val="an_ATB_L14"/>
      <sheetName val="ATB_+14"/>
      <sheetName val="Alat_DC14"/>
      <sheetName val="Kap_Tenaga14"/>
      <sheetName val="HRG_BHN13"/>
      <sheetName val="Agregat_Halus_&amp;_Kasar13"/>
      <sheetName val="Analisa_HS13"/>
      <sheetName val="Kr_tengahDiva13"/>
      <sheetName val="Isolasi_Luar_Dalam13"/>
      <sheetName val="Isolasi_Luar13"/>
      <sheetName val="Sat_Upah13"/>
      <sheetName val="REKAP_ARSITEKTUR_13"/>
      <sheetName val="L3_An_H_Sat_Mob13"/>
      <sheetName val="Man_Power13"/>
      <sheetName val="EXTERNAL_WORK13"/>
      <sheetName val="01A-_RAB13"/>
      <sheetName val="Fill_this_out_first___26"/>
      <sheetName val="Fill_this_out_first___27"/>
      <sheetName val="B_-_Norelec13"/>
      <sheetName val="STD_Lanjutan13"/>
      <sheetName val="NS_Lanjutan13"/>
      <sheetName val="GASATAGG_XLS13"/>
      <sheetName val="BOQ_KSN13"/>
      <sheetName val="HS_Alat13"/>
      <sheetName val="HS_Upah13"/>
      <sheetName val="HS_Sub-Kon13"/>
      <sheetName val="Analisa_ME_(2)13"/>
      <sheetName val="1_B13"/>
      <sheetName val="Bill_No_2_1_Cold_Water_System13"/>
      <sheetName val="Civil_Works13"/>
      <sheetName val="rab_me_(by_owner)_13"/>
      <sheetName val="BQ_(by_owner)13"/>
      <sheetName val="D_&amp;_W_sizes13"/>
      <sheetName val="NS_GD_UTAMA13"/>
      <sheetName val="Pipa_(2)12"/>
      <sheetName val="rekap_mekanikal13"/>
      <sheetName val="Analisa___Upah13"/>
      <sheetName val="Unit_Rate12"/>
      <sheetName val="Lamp_BAP12"/>
      <sheetName val="bill_qty13"/>
      <sheetName val="meth_hsl_nego13"/>
      <sheetName val="ANAL_BOW14"/>
      <sheetName val="rab_me_(fisik)13"/>
      <sheetName val="Fire_Alarm13"/>
      <sheetName val="F_ALARM13"/>
      <sheetName val="ANAL__ME13"/>
      <sheetName val="BW_analisa_cika_200513"/>
      <sheetName val="M&amp;E_R13"/>
      <sheetName val="RAB_PERSIAPAN_13"/>
      <sheetName val="Pos_4-113"/>
      <sheetName val="RAB_ADMINISTRASI_PUSAT_(1)13"/>
      <sheetName val="PROTEKSI_PETIR13"/>
      <sheetName val="KABEL_FEEDER13"/>
      <sheetName val="PENRNGN_&amp;_KTK-KNTK13"/>
      <sheetName val="BoQ_C413"/>
      <sheetName val="FIRE_FIGHTING13"/>
      <sheetName val="Master_1_013"/>
      <sheetName val="BANGUNAN_PENUNJANG13"/>
      <sheetName val="Analisa_&amp;_Upah13"/>
      <sheetName val="M_12__2_13"/>
      <sheetName val="Daftar_berat13"/>
      <sheetName val="Bill_of_Qty_MEP13"/>
      <sheetName val="HB_12"/>
      <sheetName val="Rekap_Prelim13"/>
      <sheetName val="BQ_Stdr_R-112"/>
      <sheetName val="Transfer_Pump12"/>
      <sheetName val="D___W_sizes13"/>
      <sheetName val="Cable_150kV_Ref_13"/>
      <sheetName val="MAIN_EQUIP_AC13"/>
      <sheetName val="Data_Ktr_Bupati_Tapsel12"/>
      <sheetName val="New_MADC12"/>
      <sheetName val="Daf__No____4_212"/>
      <sheetName val="RKP_PLUMBING12"/>
      <sheetName val="BQ_Arsit12"/>
      <sheetName val="An_HarSatPek12"/>
      <sheetName val="Sat_Bah_&amp;_Up12"/>
      <sheetName val="ANALIS_113"/>
      <sheetName val="DUTCH_CONE13"/>
      <sheetName val="Upah_Bahan12"/>
      <sheetName val="RAW_MATERIALS_12"/>
      <sheetName val="COST-PERSON-J_O_12"/>
      <sheetName val="Mat_Mek13"/>
      <sheetName val="Harga_Satuan12"/>
      <sheetName val="sheet_212"/>
      <sheetName val="RAB_ME12"/>
      <sheetName val="Analisa_ME12"/>
      <sheetName val="AN_Panel13"/>
      <sheetName val="HARGA_ALAT12"/>
      <sheetName val="ETAB_112"/>
      <sheetName val="NS_GD_UGD12"/>
      <sheetName val="STD_GD_UGD12"/>
      <sheetName val="Perm__Test12"/>
      <sheetName val="Daf_112"/>
      <sheetName val="KAN__LOKAL12"/>
      <sheetName val="Upah_dan_bahan12"/>
      <sheetName val="GH_Quantity12"/>
      <sheetName val="BQ_struktur12"/>
      <sheetName val="4-Basic_Price12"/>
      <sheetName val="fin_pro_centers12"/>
      <sheetName val="R_A_B_12"/>
      <sheetName val="Rekap_Direct_Cost12"/>
      <sheetName val="Urai___Guide_Post12"/>
      <sheetName val="Met_Pas_Batu12"/>
      <sheetName val="Urai_Galian_Tanah12"/>
      <sheetName val="Met__Minor12"/>
      <sheetName val="2_NSB_12"/>
      <sheetName val="2_SB12"/>
      <sheetName val="M_ITEM12"/>
      <sheetName val="BHN_Ars12"/>
      <sheetName val="7_NS_H12"/>
      <sheetName val="Terbilang_sertifikat12"/>
      <sheetName val="ENC_1412"/>
      <sheetName val="Analisa_Pusaka_Jaya12"/>
      <sheetName val="Report_detil_kondisi12"/>
      <sheetName val="AHS_str12"/>
      <sheetName val="ANALISA_HARGA_SATUAN12"/>
      <sheetName val="Hydran___springkler12"/>
      <sheetName val="Daftar_Upah,Bhn,&amp;_alat12"/>
      <sheetName val="Lead_Schedule12"/>
      <sheetName val="Anal_Koef12"/>
      <sheetName val="Rekap_Biaya12"/>
      <sheetName val="REKAP_TOTAL12"/>
      <sheetName val="D_1_2_LT-_1_~_Atap12"/>
      <sheetName val="Bill_Of_Quantity12"/>
      <sheetName val="BGN_PENUNJANG12"/>
      <sheetName val="REKAP_ARSITEKTUR12"/>
      <sheetName val="rincian_per_proyek12"/>
      <sheetName val="AC_LOAD12"/>
      <sheetName val="Bill_5_Summary12"/>
      <sheetName val="B___Norelec12"/>
      <sheetName val="Site_Expenses12"/>
      <sheetName val="Input_monthly_capex12"/>
      <sheetName val="REKAP_ME12"/>
      <sheetName val="2__MVAC_R112"/>
      <sheetName val="Cover_Daf-212"/>
      <sheetName val="Harsat_Bahan10"/>
      <sheetName val="Up&amp;Bhn_12"/>
      <sheetName val="PENJ_NERACA12"/>
      <sheetName val="CASH_FLOW12"/>
      <sheetName val="[Kr_tengahࡄiva_xls聝H_Satua聮12"/>
      <sheetName val="[Kr_te࡮gahࡄiva_xls聝MAT_BAR聕_A12"/>
      <sheetName val="[Kr_tengahࡄiva࠮xls聝H_Satua聮112"/>
      <sheetName val="[Kࡲ_tengahࡄiva_xls聝Kap聟Tenaga12"/>
      <sheetName val="[Kࡲ_te࡮gahࡄiva_xls聝Ana聬isa_HS12"/>
      <sheetName val="B_-耠Nor聥lec12"/>
      <sheetName val="[Kࡲ_tengahࡄiva_xls聝5-P聥ralata12"/>
      <sheetName val="[Kࡲ_te࡮gahࡄiva࠮xls聝Inf聯rmasi12"/>
      <sheetName val="[Kr_te࡮gahࡄiva_xls聝upahbahan12"/>
      <sheetName val="[Kr_tengahࡄiva࠮xls聝01A-_RA聂12"/>
      <sheetName val="[Kr_tengahࡄiva࠮xls聝NS_GD_U联AM12"/>
      <sheetName val="[Kr_tengahࡄiva_xls聝Str耭Bengke12"/>
      <sheetName val="[Kࡲ_te࡮gahࡄiva࠮xls聝ANA职_BOW12"/>
      <sheetName val="M_12__2聟12"/>
      <sheetName val="[Kࡲ_tengahࡄiva_xls聝G_SUMMARY12"/>
      <sheetName val="[Kr_tengahDiva_xls聝ANAL_HREZ12"/>
      <sheetName val="ANAL__M聅12"/>
      <sheetName val="[Kr_tengahDiva_xls聝analysis12"/>
      <sheetName val="Analisa_211"/>
      <sheetName val="KH_Bahagia12"/>
      <sheetName val="Bq_Ars12"/>
      <sheetName val="KONTRAK_INDUK_BULANAN12"/>
      <sheetName val="Sat_Alat12"/>
      <sheetName val="Bill_4_Summary12"/>
      <sheetName val="Mat_Elk12"/>
      <sheetName val="AHS_Isolasi12"/>
      <sheetName val="List_Plant12"/>
      <sheetName val="Data_Sei_Belutu12"/>
      <sheetName val="610_612"/>
      <sheetName val="610_512"/>
      <sheetName val="Data_Sinabung12"/>
      <sheetName val="T__Cs_Log_P_III12"/>
      <sheetName val="[Kr_tengah?iva_xls?H_Satua?12"/>
      <sheetName val="[Kr_te?gah?iva_xls?MAT_BAR?_A12"/>
      <sheetName val="[Kr_tengah?iva?xls?H_Satua?112"/>
      <sheetName val="[K?_tengah?iva_xls?Kap?Tenaga12"/>
      <sheetName val="[K?_te?gah?iva_xls?Ana?isa_HS12"/>
      <sheetName val="B_-?Nor?lec12"/>
      <sheetName val="[K?_tengah?iva_xls?5-P?ralata12"/>
      <sheetName val="[K?_te?gah?iva?xls?Inf?rmasi12"/>
      <sheetName val="[Kr_te?gah?iva_xls?upahbahan12"/>
      <sheetName val="[Kr_tengah?iva?xls?01A-_RA?12"/>
      <sheetName val="[Kr_tengah?iva?xls?NS_GD_U?AM12"/>
      <sheetName val="[Kr_tengah?iva_xls?Str?Bengke12"/>
      <sheetName val="[K?_te?gah?iva?xls?ANA?_BOW12"/>
      <sheetName val="M_12__2?12"/>
      <sheetName val="[K?_tengah?iva_xls?G_SUMMARY12"/>
      <sheetName val="[Kr_tengahDiva_xls?ANAL_HREZ12"/>
      <sheetName val="ANAL__M?12"/>
      <sheetName val="[Kr_tengahDiva_xls?analysis12"/>
      <sheetName val="_Kr_tengahࡄiva_xls聝H_Satua聮12"/>
      <sheetName val="_Kr_te࡮gahࡄiva_xls聝MAT_BAR聕_A12"/>
      <sheetName val="_Kr_tengahࡄiva࠮xls聝H_Satua聮112"/>
      <sheetName val="_Kࡲ_tengahࡄiva_xls聝Kap聟Tenaga12"/>
      <sheetName val="_Kࡲ_te࡮gahࡄiva_xls聝Ana聬isa_HS12"/>
      <sheetName val="_Kࡲ_tengahࡄiva_xls聝5-P聥ralata12"/>
      <sheetName val="_Kࡲ_te࡮gahࡄiva࠮xls聝Inf聯rmasi12"/>
      <sheetName val="_Kr_te࡮gahࡄiva_xls聝upahbahan12"/>
      <sheetName val="IDLE_ALAT11"/>
      <sheetName val="ATB_pers_(2)11"/>
      <sheetName val="FOTO_PR11"/>
      <sheetName val="G_umum11"/>
      <sheetName val="SCHE_vareto11"/>
      <sheetName val="ATB_pers11"/>
      <sheetName val="BQ_diva11"/>
      <sheetName val="MAT_BARU_AC11"/>
      <sheetName val="H_Satuan12"/>
      <sheetName val="AC_+11"/>
      <sheetName val="an_ATB_G11"/>
      <sheetName val="an_AC11"/>
      <sheetName val="an_ATB_L11"/>
      <sheetName val="ATB_+11"/>
      <sheetName val="Alat_DC11"/>
      <sheetName val="Kap_Tenaga11"/>
      <sheetName val="HRG_BHN10"/>
      <sheetName val="Agregat_Halus_&amp;_Kasar10"/>
      <sheetName val="Analisa_HS10"/>
      <sheetName val="Kr_tengahDiva10"/>
      <sheetName val="Isolasi_Luar_Dalam10"/>
      <sheetName val="Isolasi_Luar10"/>
      <sheetName val="Sat_Upah10"/>
      <sheetName val="REKAP_ARSITEKTUR_10"/>
      <sheetName val="L3_An_H_Sat_Mob10"/>
      <sheetName val="Man_Power10"/>
      <sheetName val="EXTERNAL_WORK10"/>
      <sheetName val="01A-_RAB10"/>
      <sheetName val="Fill_this_out_first___20"/>
      <sheetName val="Fill_this_out_first___21"/>
      <sheetName val="B_-_Norelec10"/>
      <sheetName val="STD_Lanjutan10"/>
      <sheetName val="NS_Lanjutan10"/>
      <sheetName val="GASATAGG_XLS10"/>
      <sheetName val="BOQ_KSN10"/>
      <sheetName val="HS_Alat10"/>
      <sheetName val="HS_Upah10"/>
      <sheetName val="HS_Sub-Kon10"/>
      <sheetName val="Analisa_ME_(2)10"/>
      <sheetName val="1_B10"/>
      <sheetName val="Bill_No_2_1_Cold_Water_System10"/>
      <sheetName val="Civil_Works10"/>
      <sheetName val="rab_me_(by_owner)_10"/>
      <sheetName val="BQ_(by_owner)10"/>
      <sheetName val="D_&amp;_W_sizes10"/>
      <sheetName val="NS_GD_UTAMA10"/>
      <sheetName val="Pipa_(2)9"/>
      <sheetName val="rekap_mekanikal10"/>
      <sheetName val="Analisa___Upah10"/>
      <sheetName val="Unit_Rate9"/>
      <sheetName val="Lamp_BAP9"/>
      <sheetName val="bill_qty10"/>
      <sheetName val="meth_hsl_nego10"/>
      <sheetName val="ANAL_BOW11"/>
      <sheetName val="rab_me_(fisik)10"/>
      <sheetName val="Fire_Alarm10"/>
      <sheetName val="F_ALARM10"/>
      <sheetName val="ANAL__ME10"/>
      <sheetName val="BW_analisa_cika_200510"/>
      <sheetName val="M&amp;E_R10"/>
      <sheetName val="RAB_PERSIAPAN_10"/>
      <sheetName val="Pos_4-110"/>
      <sheetName val="RAB_ADMINISTRASI_PUSAT_(1)10"/>
      <sheetName val="PROTEKSI_PETIR10"/>
      <sheetName val="KABEL_FEEDER10"/>
      <sheetName val="PENRNGN_&amp;_KTK-KNTK10"/>
      <sheetName val="BoQ_C410"/>
      <sheetName val="FIRE_FIGHTING10"/>
      <sheetName val="Master_1_010"/>
      <sheetName val="BANGUNAN_PENUNJANG10"/>
      <sheetName val="Analisa_&amp;_Upah10"/>
      <sheetName val="M_12__2_10"/>
      <sheetName val="Daftar_berat10"/>
      <sheetName val="Bill_of_Qty_MEP10"/>
      <sheetName val="HB_9"/>
      <sheetName val="Rekap_Prelim10"/>
      <sheetName val="BQ_Stdr_R-19"/>
      <sheetName val="Transfer_Pump9"/>
      <sheetName val="D___W_sizes10"/>
      <sheetName val="Cable_150kV_Ref_10"/>
      <sheetName val="MAIN_EQUIP_AC10"/>
      <sheetName val="Data_Ktr_Bupati_Tapsel9"/>
      <sheetName val="New_MADC9"/>
      <sheetName val="Daf__No____4_29"/>
      <sheetName val="RKP_PLUMBING9"/>
      <sheetName val="BQ_Arsit9"/>
      <sheetName val="An_HarSatPek9"/>
      <sheetName val="Sat_Bah_&amp;_Up9"/>
      <sheetName val="ANALIS_110"/>
      <sheetName val="DUTCH_CONE10"/>
      <sheetName val="Upah_Bahan9"/>
      <sheetName val="RAW_MATERIALS_9"/>
      <sheetName val="COST-PERSON-J_O_9"/>
      <sheetName val="Mat_Mek10"/>
      <sheetName val="Harga_Satuan9"/>
      <sheetName val="sheet_29"/>
      <sheetName val="RAB_ME9"/>
      <sheetName val="Analisa_ME9"/>
      <sheetName val="AN_Panel10"/>
      <sheetName val="HARGA_ALAT9"/>
      <sheetName val="ETAB_19"/>
      <sheetName val="NS_GD_UGD9"/>
      <sheetName val="STD_GD_UGD9"/>
      <sheetName val="Perm__Test9"/>
      <sheetName val="Daf_19"/>
      <sheetName val="KAN__LOKAL9"/>
      <sheetName val="Upah_dan_bahan9"/>
      <sheetName val="GH_Quantity9"/>
      <sheetName val="BQ_struktur9"/>
      <sheetName val="4-Basic_Price9"/>
      <sheetName val="fin_pro_centers9"/>
      <sheetName val="R_A_B_9"/>
      <sheetName val="Rekap_Direct_Cost9"/>
      <sheetName val="Urai___Guide_Post9"/>
      <sheetName val="Met_Pas_Batu9"/>
      <sheetName val="Urai_Galian_Tanah9"/>
      <sheetName val="Met__Minor9"/>
      <sheetName val="2_NSB_9"/>
      <sheetName val="2_SB9"/>
      <sheetName val="M_ITEM9"/>
      <sheetName val="BHN_Ars9"/>
      <sheetName val="7_NS_H9"/>
      <sheetName val="Terbilang_sertifikat9"/>
      <sheetName val="ENC_149"/>
      <sheetName val="Analisa_Pusaka_Jaya9"/>
      <sheetName val="Report_detil_kondisi9"/>
      <sheetName val="AHS_str9"/>
      <sheetName val="ANALISA_HARGA_SATUAN9"/>
      <sheetName val="Hydran___springkler9"/>
      <sheetName val="Daftar_Upah,Bhn,&amp;_alat9"/>
      <sheetName val="Lead_Schedule9"/>
      <sheetName val="Anal_Koef9"/>
      <sheetName val="Rekap_Biaya9"/>
      <sheetName val="REKAP_TOTAL9"/>
      <sheetName val="D_1_2_LT-_1_~_Atap9"/>
      <sheetName val="Bill_Of_Quantity9"/>
      <sheetName val="BGN_PENUNJANG9"/>
      <sheetName val="REKAP_ARSITEKTUR9"/>
      <sheetName val="rincian_per_proyek9"/>
      <sheetName val="AC_LOAD9"/>
      <sheetName val="Bill_5_Summary9"/>
      <sheetName val="B___Norelec9"/>
      <sheetName val="Site_Expenses9"/>
      <sheetName val="Input_monthly_capex9"/>
      <sheetName val="REKAP_ME9"/>
      <sheetName val="2__MVAC_R19"/>
      <sheetName val="Cover_Daf-29"/>
      <sheetName val="Harsat_Bahan7"/>
      <sheetName val="Up&amp;Bhn_9"/>
      <sheetName val="PENJ_NERACA9"/>
      <sheetName val="CASH_FLOW9"/>
      <sheetName val="[Kr_tengahࡄiva_xls聝H_Satua聮9"/>
      <sheetName val="[Kr_te࡮gahࡄiva_xls聝MAT_BAR聕_AC9"/>
      <sheetName val="[Kr_tengahࡄiva࠮xls聝H_Satua聮19"/>
      <sheetName val="[Kࡲ_tengahࡄiva_xls聝Kap聟Tenaga9"/>
      <sheetName val="[Kࡲ_te࡮gahࡄiva_xls聝Ana聬isa_HS9"/>
      <sheetName val="B_-耠Nor聥lec9"/>
      <sheetName val="[Kࡲ_tengahࡄiva_xls聝5-P聥ralatan9"/>
      <sheetName val="[Kࡲ_te࡮gahࡄiva࠮xls聝Inf聯rmasi9"/>
      <sheetName val="[Kr_te࡮gahࡄiva_xls聝upahbahan9"/>
      <sheetName val="[Kr_tengahࡄiva࠮xls聝01A-_RA聂9"/>
      <sheetName val="[Kr_tengahࡄiva࠮xls聝NS_GD_U联AMA9"/>
      <sheetName val="[Kr_tengahࡄiva_xls聝Str耭Bengkel9"/>
      <sheetName val="[Kࡲ_te࡮gahࡄiva࠮xls聝ANA职_BOW9"/>
      <sheetName val="M_12__2聟9"/>
      <sheetName val="[Kࡲ_tengahࡄiva_xls聝G_SUMMARY9"/>
      <sheetName val="[Kr_tengahDiva_xls聝ANAL_HREZ9"/>
      <sheetName val="ANAL__M聅9"/>
      <sheetName val="[Kr_tengahDiva_xls聝analysis9"/>
      <sheetName val="Analisa_28"/>
      <sheetName val="KH_Bahagia9"/>
      <sheetName val="Bq_Ars9"/>
      <sheetName val="KONTRAK_INDUK_BULANAN9"/>
      <sheetName val="Sat_Alat9"/>
      <sheetName val="Bill_4_Summary9"/>
      <sheetName val="Mat_Elk9"/>
      <sheetName val="AHS_Isolasi9"/>
      <sheetName val="List_Plant9"/>
      <sheetName val="Data_Sei_Belutu9"/>
      <sheetName val="610_69"/>
      <sheetName val="610_59"/>
      <sheetName val="Data_Sinabung9"/>
      <sheetName val="T__Cs_Log_P_III9"/>
      <sheetName val="[Kr_tengah?iva_xls?H_Satua?9"/>
      <sheetName val="[Kr_te?gah?iva_xls?MAT_BAR?_AC9"/>
      <sheetName val="[Kr_tengah?iva?xls?H_Satua?19"/>
      <sheetName val="[K?_tengah?iva_xls?Kap?Tenaga9"/>
      <sheetName val="[K?_te?gah?iva_xls?Ana?isa_HS9"/>
      <sheetName val="B_-?Nor?lec9"/>
      <sheetName val="[K?_tengah?iva_xls?5-P?ralatan9"/>
      <sheetName val="[K?_te?gah?iva?xls?Inf?rmasi9"/>
      <sheetName val="[Kr_te?gah?iva_xls?upahbahan9"/>
      <sheetName val="[Kr_tengah?iva?xls?01A-_RA?9"/>
      <sheetName val="[Kr_tengah?iva?xls?NS_GD_U?AMA9"/>
      <sheetName val="[Kr_tengah?iva_xls?Str?Bengkel9"/>
      <sheetName val="[K?_te?gah?iva?xls?ANA?_BOW9"/>
      <sheetName val="M_12__2?9"/>
      <sheetName val="[K?_tengah?iva_xls?G_SUMMARY9"/>
      <sheetName val="[Kr_tengahDiva_xls?ANAL_HREZ9"/>
      <sheetName val="ANAL__M?9"/>
      <sheetName val="[Kr_tengahDiva_xls?analysis9"/>
      <sheetName val="_Kr_tengahࡄiva_xls聝H_Satua聮9"/>
      <sheetName val="_Kr_te࡮gahࡄiva_xls聝MAT_BAR聕_AC9"/>
      <sheetName val="_Kr_tengahࡄiva࠮xls聝H_Satua聮19"/>
      <sheetName val="_Kࡲ_tengahࡄiva_xls聝Kap聟Tenaga9"/>
      <sheetName val="_Kࡲ_te࡮gahࡄiva_xls聝Ana聬isa_HS9"/>
      <sheetName val="_Kࡲ_tengahࡄiva_xls聝5-P聥ralatan9"/>
      <sheetName val="_Kࡲ_te࡮gahࡄiva࠮xls聝Inf聯rmasi9"/>
      <sheetName val="_Kr_te࡮gahࡄiva_xls聝upahbahan9"/>
      <sheetName val="IDLE_ALAT12"/>
      <sheetName val="ATB_pers_(2)12"/>
      <sheetName val="FOTO_PR12"/>
      <sheetName val="G_umum12"/>
      <sheetName val="SCHE_vareto12"/>
      <sheetName val="ATB_pers12"/>
      <sheetName val="BQ_diva12"/>
      <sheetName val="MAT_BARU_AC12"/>
      <sheetName val="H_Satuan13"/>
      <sheetName val="AC_+12"/>
      <sheetName val="an_ATB_G12"/>
      <sheetName val="an_AC12"/>
      <sheetName val="an_ATB_L12"/>
      <sheetName val="ATB_+12"/>
      <sheetName val="Alat_DC12"/>
      <sheetName val="Kap_Tenaga12"/>
      <sheetName val="HRG_BHN11"/>
      <sheetName val="Agregat_Halus_&amp;_Kasar11"/>
      <sheetName val="Analisa_HS11"/>
      <sheetName val="Kr_tengahDiva11"/>
      <sheetName val="Isolasi_Luar_Dalam11"/>
      <sheetName val="Isolasi_Luar11"/>
      <sheetName val="Sat_Upah11"/>
      <sheetName val="REKAP_ARSITEKTUR_11"/>
      <sheetName val="L3_An_H_Sat_Mob11"/>
      <sheetName val="Man_Power11"/>
      <sheetName val="EXTERNAL_WORK11"/>
      <sheetName val="01A-_RAB11"/>
      <sheetName val="Fill_this_out_first___22"/>
      <sheetName val="Fill_this_out_first___23"/>
      <sheetName val="B_-_Norelec11"/>
      <sheetName val="STD_Lanjutan11"/>
      <sheetName val="NS_Lanjutan11"/>
      <sheetName val="GASATAGG_XLS11"/>
      <sheetName val="BOQ_KSN11"/>
      <sheetName val="HS_Alat11"/>
      <sheetName val="HS_Upah11"/>
      <sheetName val="HS_Sub-Kon11"/>
      <sheetName val="Analisa_ME_(2)11"/>
      <sheetName val="1_B11"/>
      <sheetName val="Bill_No_2_1_Cold_Water_System11"/>
      <sheetName val="Civil_Works11"/>
      <sheetName val="rab_me_(by_owner)_11"/>
      <sheetName val="BQ_(by_owner)11"/>
      <sheetName val="D_&amp;_W_sizes11"/>
      <sheetName val="NS_GD_UTAMA11"/>
      <sheetName val="Pipa_(2)10"/>
      <sheetName val="rekap_mekanikal11"/>
      <sheetName val="Analisa___Upah11"/>
      <sheetName val="Unit_Rate10"/>
      <sheetName val="Lamp_BAP10"/>
      <sheetName val="bill_qty11"/>
      <sheetName val="meth_hsl_nego11"/>
      <sheetName val="ANAL_BOW12"/>
      <sheetName val="rab_me_(fisik)11"/>
      <sheetName val="Fire_Alarm11"/>
      <sheetName val="F_ALARM11"/>
      <sheetName val="ANAL__ME11"/>
      <sheetName val="BW_analisa_cika_200511"/>
      <sheetName val="M&amp;E_R11"/>
      <sheetName val="RAB_PERSIAPAN_11"/>
      <sheetName val="Pos_4-111"/>
      <sheetName val="RAB_ADMINISTRASI_PUSAT_(1)11"/>
      <sheetName val="PROTEKSI_PETIR11"/>
      <sheetName val="KABEL_FEEDER11"/>
      <sheetName val="PENRNGN_&amp;_KTK-KNTK11"/>
      <sheetName val="BoQ_C411"/>
      <sheetName val="FIRE_FIGHTING11"/>
      <sheetName val="Master_1_011"/>
      <sheetName val="BANGUNAN_PENUNJANG11"/>
      <sheetName val="Analisa_&amp;_Upah11"/>
      <sheetName val="M_12__2_11"/>
      <sheetName val="Daftar_berat11"/>
      <sheetName val="Bill_of_Qty_MEP11"/>
      <sheetName val="HB_10"/>
      <sheetName val="Rekap_Prelim11"/>
      <sheetName val="BQ_Stdr_R-110"/>
      <sheetName val="Transfer_Pump10"/>
      <sheetName val="D___W_sizes11"/>
      <sheetName val="Cable_150kV_Ref_11"/>
      <sheetName val="MAIN_EQUIP_AC11"/>
      <sheetName val="Data_Ktr_Bupati_Tapsel10"/>
      <sheetName val="New_MADC10"/>
      <sheetName val="Daf__No____4_210"/>
      <sheetName val="RKP_PLUMBING10"/>
      <sheetName val="BQ_Arsit10"/>
      <sheetName val="An_HarSatPek10"/>
      <sheetName val="Sat_Bah_&amp;_Up10"/>
      <sheetName val="ANALIS_111"/>
      <sheetName val="DUTCH_CONE11"/>
      <sheetName val="Upah_Bahan10"/>
      <sheetName val="RAW_MATERIALS_10"/>
      <sheetName val="COST-PERSON-J_O_10"/>
      <sheetName val="Mat_Mek11"/>
      <sheetName val="Harga_Satuan10"/>
      <sheetName val="sheet_210"/>
      <sheetName val="RAB_ME10"/>
      <sheetName val="Analisa_ME10"/>
      <sheetName val="AN_Panel11"/>
      <sheetName val="HARGA_ALAT10"/>
      <sheetName val="ETAB_110"/>
      <sheetName val="NS_GD_UGD10"/>
      <sheetName val="STD_GD_UGD10"/>
      <sheetName val="Perm__Test10"/>
      <sheetName val="Daf_110"/>
      <sheetName val="KAN__LOKAL10"/>
      <sheetName val="Upah_dan_bahan10"/>
      <sheetName val="GH_Quantity10"/>
      <sheetName val="BQ_struktur10"/>
      <sheetName val="4-Basic_Price10"/>
      <sheetName val="fin_pro_centers10"/>
      <sheetName val="R_A_B_10"/>
      <sheetName val="Rekap_Direct_Cost10"/>
      <sheetName val="Urai___Guide_Post10"/>
      <sheetName val="Met_Pas_Batu10"/>
      <sheetName val="Urai_Galian_Tanah10"/>
      <sheetName val="Met__Minor10"/>
      <sheetName val="2_NSB_10"/>
      <sheetName val="2_SB10"/>
      <sheetName val="M_ITEM10"/>
      <sheetName val="BHN_Ars10"/>
      <sheetName val="7_NS_H10"/>
      <sheetName val="Terbilang_sertifikat10"/>
      <sheetName val="ENC_1410"/>
      <sheetName val="Analisa_Pusaka_Jaya10"/>
      <sheetName val="Report_detil_kondisi10"/>
      <sheetName val="AHS_str10"/>
      <sheetName val="ANALISA_HARGA_SATUAN10"/>
      <sheetName val="Hydran___springkler10"/>
      <sheetName val="Daftar_Upah,Bhn,&amp;_alat10"/>
      <sheetName val="Lead_Schedule10"/>
      <sheetName val="Anal_Koef10"/>
      <sheetName val="Rekap_Biaya10"/>
      <sheetName val="REKAP_TOTAL10"/>
      <sheetName val="D_1_2_LT-_1_~_Atap10"/>
      <sheetName val="Bill_Of_Quantity10"/>
      <sheetName val="BGN_PENUNJANG10"/>
      <sheetName val="REKAP_ARSITEKTUR10"/>
      <sheetName val="rincian_per_proyek10"/>
      <sheetName val="AC_LOAD10"/>
      <sheetName val="Bill_5_Summary10"/>
      <sheetName val="B___Norelec10"/>
      <sheetName val="Site_Expenses10"/>
      <sheetName val="Input_monthly_capex10"/>
      <sheetName val="REKAP_ME10"/>
      <sheetName val="2__MVAC_R110"/>
      <sheetName val="Cover_Daf-210"/>
      <sheetName val="Harsat_Bahan8"/>
      <sheetName val="Up&amp;Bhn_10"/>
      <sheetName val="PENJ_NERACA10"/>
      <sheetName val="CASH_FLOW10"/>
      <sheetName val="[Kr_tengahࡄiva_xls聝H_Satua聮10"/>
      <sheetName val="[Kr_te࡮gahࡄiva_xls聝MAT_BAR聕_A10"/>
      <sheetName val="[Kr_tengahࡄiva࠮xls聝H_Satua聮110"/>
      <sheetName val="[Kࡲ_tengahࡄiva_xls聝Kap聟Tenaga10"/>
      <sheetName val="[Kࡲ_te࡮gahࡄiva_xls聝Ana聬isa_HS10"/>
      <sheetName val="B_-耠Nor聥lec10"/>
      <sheetName val="[Kࡲ_tengahࡄiva_xls聝5-P聥ralata10"/>
      <sheetName val="[Kࡲ_te࡮gahࡄiva࠮xls聝Inf聯rmasi10"/>
      <sheetName val="[Kr_te࡮gahࡄiva_xls聝upahbahan10"/>
      <sheetName val="[Kr_tengahࡄiva࠮xls聝01A-_RA聂10"/>
      <sheetName val="[Kr_tengahࡄiva࠮xls聝NS_GD_U联AM10"/>
      <sheetName val="[Kr_tengahࡄiva_xls聝Str耭Bengke10"/>
      <sheetName val="[Kࡲ_te࡮gahࡄiva࠮xls聝ANA职_BOW10"/>
      <sheetName val="M_12__2聟10"/>
      <sheetName val="[Kࡲ_tengahࡄiva_xls聝G_SUMMARY10"/>
      <sheetName val="[Kr_tengahDiva_xls聝ANAL_HREZ10"/>
      <sheetName val="ANAL__M聅10"/>
      <sheetName val="[Kr_tengahDiva_xls聝analysis10"/>
      <sheetName val="Analisa_29"/>
      <sheetName val="KH_Bahagia10"/>
      <sheetName val="Bq_Ars10"/>
      <sheetName val="KONTRAK_INDUK_BULANAN10"/>
      <sheetName val="Sat_Alat10"/>
      <sheetName val="Bill_4_Summary10"/>
      <sheetName val="Mat_Elk10"/>
      <sheetName val="AHS_Isolasi10"/>
      <sheetName val="List_Plant10"/>
      <sheetName val="Data_Sei_Belutu10"/>
      <sheetName val="610_610"/>
      <sheetName val="610_510"/>
      <sheetName val="Data_Sinabung10"/>
      <sheetName val="T__Cs_Log_P_III10"/>
      <sheetName val="[Kr_tengah?iva_xls?H_Satua?10"/>
      <sheetName val="[Kr_te?gah?iva_xls?MAT_BAR?_A10"/>
      <sheetName val="[Kr_tengah?iva?xls?H_Satua?110"/>
      <sheetName val="[K?_tengah?iva_xls?Kap?Tenaga10"/>
      <sheetName val="[K?_te?gah?iva_xls?Ana?isa_HS10"/>
      <sheetName val="B_-?Nor?lec10"/>
      <sheetName val="[K?_tengah?iva_xls?5-P?ralata10"/>
      <sheetName val="[K?_te?gah?iva?xls?Inf?rmasi10"/>
      <sheetName val="[Kr_te?gah?iva_xls?upahbahan10"/>
      <sheetName val="[Kr_tengah?iva?xls?01A-_RA?10"/>
      <sheetName val="[Kr_tengah?iva?xls?NS_GD_U?AM10"/>
      <sheetName val="[Kr_tengah?iva_xls?Str?Bengke10"/>
      <sheetName val="[K?_te?gah?iva?xls?ANA?_BOW10"/>
      <sheetName val="M_12__2?10"/>
      <sheetName val="[K?_tengah?iva_xls?G_SUMMARY10"/>
      <sheetName val="[Kr_tengahDiva_xls?ANAL_HREZ10"/>
      <sheetName val="ANAL__M?10"/>
      <sheetName val="[Kr_tengahDiva_xls?analysis10"/>
      <sheetName val="_Kr_tengahࡄiva_xls聝H_Satua聮10"/>
      <sheetName val="_Kr_te࡮gahࡄiva_xls聝MAT_BAR聕_A10"/>
      <sheetName val="_Kr_tengahࡄiva࠮xls聝H_Satua聮110"/>
      <sheetName val="_Kࡲ_tengahࡄiva_xls聝Kap聟Tenaga10"/>
      <sheetName val="_Kࡲ_te࡮gahࡄiva_xls聝Ana聬isa_HS10"/>
      <sheetName val="_Kࡲ_tengahࡄiva_xls聝5-P聥ralata10"/>
      <sheetName val="_Kࡲ_te࡮gahࡄiva࠮xls聝Inf聯rmasi10"/>
      <sheetName val="_Kr_te࡮gahࡄiva_xls聝upahbahan10"/>
      <sheetName val="IDLE_ALAT13"/>
      <sheetName val="ATB_pers_(2)13"/>
      <sheetName val="FOTO_PR13"/>
      <sheetName val="G_umum13"/>
      <sheetName val="SCHE_vareto13"/>
      <sheetName val="ATB_pers13"/>
      <sheetName val="BQ_diva13"/>
      <sheetName val="MAT_BARU_AC13"/>
      <sheetName val="H_Satuan14"/>
      <sheetName val="AC_+13"/>
      <sheetName val="an_ATB_G13"/>
      <sheetName val="an_AC13"/>
      <sheetName val="an_ATB_L13"/>
      <sheetName val="ATB_+13"/>
      <sheetName val="Alat_DC13"/>
      <sheetName val="Kap_Tenaga13"/>
      <sheetName val="HRG_BHN12"/>
      <sheetName val="Agregat_Halus_&amp;_Kasar12"/>
      <sheetName val="Analisa_HS12"/>
      <sheetName val="Kr_tengahDiva12"/>
      <sheetName val="Isolasi_Luar_Dalam12"/>
      <sheetName val="Isolasi_Luar12"/>
      <sheetName val="Sat_Upah12"/>
      <sheetName val="REKAP_ARSITEKTUR_12"/>
      <sheetName val="L3_An_H_Sat_Mob12"/>
      <sheetName val="Man_Power12"/>
      <sheetName val="EXTERNAL_WORK12"/>
      <sheetName val="01A-_RAB12"/>
      <sheetName val="Fill_this_out_first___24"/>
      <sheetName val="Fill_this_out_first___25"/>
      <sheetName val="B_-_Norelec12"/>
      <sheetName val="STD_Lanjutan12"/>
      <sheetName val="NS_Lanjutan12"/>
      <sheetName val="GASATAGG_XLS12"/>
      <sheetName val="BOQ_KSN12"/>
      <sheetName val="HS_Alat12"/>
      <sheetName val="HS_Upah12"/>
      <sheetName val="HS_Sub-Kon12"/>
      <sheetName val="Analisa_ME_(2)12"/>
      <sheetName val="1_B12"/>
      <sheetName val="Bill_No_2_1_Cold_Water_System12"/>
      <sheetName val="Civil_Works12"/>
      <sheetName val="rab_me_(by_owner)_12"/>
      <sheetName val="BQ_(by_owner)12"/>
      <sheetName val="D_&amp;_W_sizes12"/>
      <sheetName val="NS_GD_UTAMA12"/>
      <sheetName val="Pipa_(2)11"/>
      <sheetName val="rekap_mekanikal12"/>
      <sheetName val="Analisa___Upah12"/>
      <sheetName val="Unit_Rate11"/>
      <sheetName val="Lamp_BAP11"/>
      <sheetName val="bill_qty12"/>
      <sheetName val="meth_hsl_nego12"/>
      <sheetName val="ANAL_BOW13"/>
      <sheetName val="rab_me_(fisik)12"/>
      <sheetName val="Fire_Alarm12"/>
      <sheetName val="F_ALARM12"/>
      <sheetName val="ANAL__ME12"/>
      <sheetName val="BW_analisa_cika_200512"/>
      <sheetName val="M&amp;E_R12"/>
      <sheetName val="RAB_PERSIAPAN_12"/>
      <sheetName val="Pos_4-112"/>
      <sheetName val="RAB_ADMINISTRASI_PUSAT_(1)12"/>
      <sheetName val="PROTEKSI_PETIR12"/>
      <sheetName val="KABEL_FEEDER12"/>
      <sheetName val="PENRNGN_&amp;_KTK-KNTK12"/>
      <sheetName val="BoQ_C412"/>
      <sheetName val="FIRE_FIGHTING12"/>
      <sheetName val="Master_1_012"/>
      <sheetName val="BANGUNAN_PENUNJANG12"/>
      <sheetName val="Analisa_&amp;_Upah12"/>
      <sheetName val="M_12__2_12"/>
      <sheetName val="Daftar_berat12"/>
      <sheetName val="Bill_of_Qty_MEP12"/>
      <sheetName val="HB_11"/>
      <sheetName val="Rekap_Prelim12"/>
      <sheetName val="BQ_Stdr_R-111"/>
      <sheetName val="Transfer_Pump11"/>
      <sheetName val="D___W_sizes12"/>
      <sheetName val="Cable_150kV_Ref_12"/>
      <sheetName val="MAIN_EQUIP_AC12"/>
      <sheetName val="Data_Ktr_Bupati_Tapsel11"/>
      <sheetName val="New_MADC11"/>
      <sheetName val="Daf__No____4_211"/>
      <sheetName val="RKP_PLUMBING11"/>
      <sheetName val="BQ_Arsit11"/>
      <sheetName val="An_HarSatPek11"/>
      <sheetName val="Sat_Bah_&amp;_Up11"/>
      <sheetName val="ANALIS_112"/>
      <sheetName val="DUTCH_CONE12"/>
      <sheetName val="Upah_Bahan11"/>
      <sheetName val="RAW_MATERIALS_11"/>
      <sheetName val="COST-PERSON-J_O_11"/>
      <sheetName val="Mat_Mek12"/>
      <sheetName val="Harga_Satuan11"/>
      <sheetName val="sheet_211"/>
      <sheetName val="RAB_ME11"/>
      <sheetName val="Analisa_ME11"/>
      <sheetName val="AN_Panel12"/>
      <sheetName val="HARGA_ALAT11"/>
      <sheetName val="ETAB_111"/>
      <sheetName val="NS_GD_UGD11"/>
      <sheetName val="STD_GD_UGD11"/>
      <sheetName val="Perm__Test11"/>
      <sheetName val="Daf_111"/>
      <sheetName val="KAN__LOKAL11"/>
      <sheetName val="Upah_dan_bahan11"/>
      <sheetName val="GH_Quantity11"/>
      <sheetName val="BQ_struktur11"/>
      <sheetName val="4-Basic_Price11"/>
      <sheetName val="fin_pro_centers11"/>
      <sheetName val="R_A_B_11"/>
      <sheetName val="Rekap_Direct_Cost11"/>
      <sheetName val="Urai___Guide_Post11"/>
      <sheetName val="Met_Pas_Batu11"/>
      <sheetName val="Urai_Galian_Tanah11"/>
      <sheetName val="Met__Minor11"/>
      <sheetName val="2_NSB_11"/>
      <sheetName val="2_SB11"/>
      <sheetName val="M_ITEM11"/>
      <sheetName val="BHN_Ars11"/>
      <sheetName val="7_NS_H11"/>
      <sheetName val="Terbilang_sertifikat11"/>
      <sheetName val="ENC_1411"/>
      <sheetName val="Analisa_Pusaka_Jaya11"/>
      <sheetName val="Report_detil_kondisi11"/>
      <sheetName val="AHS_str11"/>
      <sheetName val="ANALISA_HARGA_SATUAN11"/>
      <sheetName val="Hydran___springkler11"/>
      <sheetName val="Daftar_Upah,Bhn,&amp;_alat11"/>
      <sheetName val="Lead_Schedule11"/>
      <sheetName val="Anal_Koef11"/>
      <sheetName val="Rekap_Biaya11"/>
      <sheetName val="REKAP_TOTAL11"/>
      <sheetName val="D_1_2_LT-_1_~_Atap11"/>
      <sheetName val="Bill_Of_Quantity11"/>
      <sheetName val="BGN_PENUNJANG11"/>
      <sheetName val="REKAP_ARSITEKTUR11"/>
      <sheetName val="rincian_per_proyek11"/>
      <sheetName val="AC_LOAD11"/>
      <sheetName val="Bill_5_Summary11"/>
      <sheetName val="B___Norelec11"/>
      <sheetName val="Site_Expenses11"/>
      <sheetName val="Input_monthly_capex11"/>
      <sheetName val="REKAP_ME11"/>
      <sheetName val="2__MVAC_R111"/>
      <sheetName val="Cover_Daf-211"/>
      <sheetName val="Harsat_Bahan9"/>
      <sheetName val="Up&amp;Bhn_11"/>
      <sheetName val="PENJ_NERACA11"/>
      <sheetName val="CASH_FLOW11"/>
      <sheetName val="[Kr_tengahࡄiva_xls聝H_Satua聮11"/>
      <sheetName val="[Kr_te࡮gahࡄiva_xls聝MAT_BAR聕_A11"/>
      <sheetName val="[Kr_tengahࡄiva࠮xls聝H_Satua聮111"/>
      <sheetName val="[Kࡲ_tengahࡄiva_xls聝Kap聟Tenaga11"/>
      <sheetName val="[Kࡲ_te࡮gahࡄiva_xls聝Ana聬isa_HS11"/>
      <sheetName val="B_-耠Nor聥lec11"/>
      <sheetName val="[Kࡲ_tengahࡄiva_xls聝5-P聥ralata11"/>
      <sheetName val="[Kࡲ_te࡮gahࡄiva࠮xls聝Inf聯rmasi11"/>
      <sheetName val="[Kr_te࡮gahࡄiva_xls聝upahbahan11"/>
      <sheetName val="[Kr_tengahࡄiva࠮xls聝01A-_RA聂11"/>
      <sheetName val="[Kr_tengahࡄiva࠮xls聝NS_GD_U联AM11"/>
      <sheetName val="[Kr_tengahࡄiva_xls聝Str耭Bengke11"/>
      <sheetName val="[Kࡲ_te࡮gahࡄiva࠮xls聝ANA职_BOW11"/>
      <sheetName val="M_12__2聟11"/>
      <sheetName val="[Kࡲ_tengahࡄiva_xls聝G_SUMMARY11"/>
      <sheetName val="[Kr_tengahDiva_xls聝ANAL_HREZ11"/>
      <sheetName val="ANAL__M聅11"/>
      <sheetName val="[Kr_tengahDiva_xls聝analysis11"/>
      <sheetName val="Analisa_210"/>
      <sheetName val="KH_Bahagia11"/>
      <sheetName val="Bq_Ars11"/>
      <sheetName val="KONTRAK_INDUK_BULANAN11"/>
      <sheetName val="Sat_Alat11"/>
      <sheetName val="Bill_4_Summary11"/>
      <sheetName val="Mat_Elk11"/>
      <sheetName val="AHS_Isolasi11"/>
      <sheetName val="List_Plant11"/>
      <sheetName val="Data_Sei_Belutu11"/>
      <sheetName val="610_611"/>
      <sheetName val="610_511"/>
      <sheetName val="Data_Sinabung11"/>
      <sheetName val="T__Cs_Log_P_III11"/>
      <sheetName val="[Kr_tengah?iva_xls?H_Satua?11"/>
      <sheetName val="[Kr_te?gah?iva_xls?MAT_BAR?_A11"/>
      <sheetName val="[Kr_tengah?iva?xls?H_Satua?111"/>
      <sheetName val="[K?_tengah?iva_xls?Kap?Tenaga11"/>
      <sheetName val="[K?_te?gah?iva_xls?Ana?isa_HS11"/>
      <sheetName val="B_-?Nor?lec11"/>
      <sheetName val="[K?_tengah?iva_xls?5-P?ralata11"/>
      <sheetName val="[K?_te?gah?iva?xls?Inf?rmasi11"/>
      <sheetName val="[Kr_te?gah?iva_xls?upahbahan11"/>
      <sheetName val="[Kr_tengah?iva?xls?01A-_RA?11"/>
      <sheetName val="[Kr_tengah?iva?xls?NS_GD_U?AM11"/>
      <sheetName val="[Kr_tengah?iva_xls?Str?Bengke11"/>
      <sheetName val="[K?_te?gah?iva?xls?ANA?_BOW11"/>
      <sheetName val="M_12__2?11"/>
      <sheetName val="[K?_tengah?iva_xls?G_SUMMARY11"/>
      <sheetName val="[Kr_tengahDiva_xls?ANAL_HREZ11"/>
      <sheetName val="ANAL__M?11"/>
      <sheetName val="[Kr_tengahDiva_xls?analysis11"/>
      <sheetName val="_Kr_tengahࡄiva_xls聝H_Satua聮11"/>
      <sheetName val="_Kr_te࡮gahࡄiva_xls聝MAT_BAR聕_A11"/>
      <sheetName val="_Kr_tengahࡄiva࠮xls聝H_Satua聮111"/>
      <sheetName val="_Kࡲ_tengahࡄiva_xls聝Kap聟Tenaga11"/>
      <sheetName val="_Kࡲ_te࡮gahࡄiva_xls聝Ana聬isa_HS11"/>
      <sheetName val="_Kࡲ_tengahࡄiva_xls聝5-P聥ralata11"/>
      <sheetName val="_Kࡲ_te࡮gahࡄiva࠮xls聝Inf聯rmasi11"/>
      <sheetName val="_Kr_te࡮gahࡄiva_xls聝upahbahan11"/>
      <sheetName val="1.1.Barrette pile"/>
      <sheetName val="Qty_pile"/>
      <sheetName val="Steel_slab"/>
      <sheetName val="Steel_tank"/>
      <sheetName val="Steel_wall"/>
      <sheetName val="_Kr_tengahࡄiva࠮xls聝01A-_RA聂12"/>
      <sheetName val="_Kr_tengahࡄiva࠮xls聝NS_GD_U联AM12"/>
      <sheetName val="_Kr_tengahࡄiva_xls聝Str耭Bengke12"/>
      <sheetName val="_Kࡲ_te࡮gahࡄiva࠮xls聝ANA职_BOW12"/>
      <sheetName val="_Kࡲ_tengahࡄiva_xls聝G_SUMMARY12"/>
      <sheetName val="_Kr_tengahDiva_xls聝ANAL_HREZ12"/>
      <sheetName val="_Kr_tengahDiva_xls聝analysis12"/>
      <sheetName val="_Kr_te_gah_iva_xls_MAT_BAR__A12"/>
      <sheetName val="_Kr_tengah_iva_xls_H_Satua_112"/>
      <sheetName val="_K__tengah_iva_xls_Kap_Tenaga12"/>
      <sheetName val="_K__te_gah_iva_xls_Ana_isa_HS12"/>
      <sheetName val="B_-_Nor_lec12"/>
      <sheetName val="_K__tengah_iva_xls_5-P_ralata12"/>
      <sheetName val="_K__te_gah_iva_xls_Inf_rmasi12"/>
      <sheetName val="_Kr_te_gah_iva_xls_upahbahan12"/>
      <sheetName val="_Kr_tengah_iva_xls_01A-_RA_12"/>
      <sheetName val="_Kr_tengah_iva_xls_NS_GD_U_AM12"/>
      <sheetName val="_Kr_tengah_iva_xls_Str_Bengke12"/>
      <sheetName val="_K__te_gah_iva_xls_ANA__BOW12"/>
      <sheetName val="_K__tengah_iva_xls_G_SUMMARY12"/>
      <sheetName val="_Kr_tengahDiva_xls_ANAL_HREZ12"/>
      <sheetName val="ANAL__M_12"/>
      <sheetName val="_Kr_tengahDiva_xls_analysis12"/>
      <sheetName val="_Kr_tengah_iva_xls_H_Satua_7"/>
      <sheetName val="_Kr_te_gah_iva_xls_MAT_BAR__AC7"/>
      <sheetName val="_Kr_tengah_iva_xls_H_Satua_17"/>
      <sheetName val="_K__tengah_iva_xls_Kap_Tenaga7"/>
      <sheetName val="_K__te_gah_iva_xls_Ana_isa_HS7"/>
      <sheetName val="B_-_Nor_lec7"/>
      <sheetName val="_K__tengah_iva_xls_5-P_ralatan7"/>
      <sheetName val="_K__te_gah_iva_xls_Inf_rmasi7"/>
      <sheetName val="_Kr_te_gah_iva_xls_upahbahan7"/>
      <sheetName val="_Kr_tengah_iva_xls_01A-_RA_7"/>
      <sheetName val="_Kr_tengah_iva_xls_NS_GD_U_AMA7"/>
      <sheetName val="_Kr_tengah_iva_xls_Str_Bengkel7"/>
      <sheetName val="_K__te_gah_iva_xls_ANA__BOW7"/>
      <sheetName val="_K__tengah_iva_xls_G_SUMMARY7"/>
      <sheetName val="_Kr_tengahDiva_xls_ANAL_HREZ7"/>
      <sheetName val="ANAL__M_7"/>
      <sheetName val="_Kr_tengahDiva_xls_analysis7"/>
      <sheetName val="_Kr_tengahࡄiva࠮xls聝01A-_RA聂8"/>
      <sheetName val="_Kr_tengahࡄiva࠮xls聝NS_GD_U联AMA8"/>
      <sheetName val="_Kr_tengahࡄiva_xls聝Str耭Bengkel8"/>
      <sheetName val="_Kࡲ_te࡮gahࡄiva࠮xls聝ANA职_BOW8"/>
      <sheetName val="_Kࡲ_tengahࡄiva_xls聝G_SUMMARY8"/>
      <sheetName val="_Kr_tengahDiva_xls聝ANAL_HREZ8"/>
      <sheetName val="_Kr_tengahDiva_xls聝analysis8"/>
      <sheetName val="_Kr_tengah_iva_xls_H_Satua_8"/>
      <sheetName val="_Kr_te_gah_iva_xls_MAT_BAR__AC8"/>
      <sheetName val="_Kr_tengah_iva_xls_H_Satua_18"/>
      <sheetName val="_K__tengah_iva_xls_Kap_Tenaga8"/>
      <sheetName val="_K__te_gah_iva_xls_Ana_isa_HS8"/>
      <sheetName val="B_-_Nor_lec8"/>
      <sheetName val="_K__tengah_iva_xls_5-P_ralatan8"/>
      <sheetName val="_K__te_gah_iva_xls_Inf_rmasi8"/>
      <sheetName val="_Kr_te_gah_iva_xls_upahbahan8"/>
      <sheetName val="_Kr_tengah_iva_xls_01A-_RA_8"/>
      <sheetName val="_Kr_tengah_iva_xls_NS_GD_U_AMA8"/>
      <sheetName val="_Kr_tengah_iva_xls_Str_Bengkel8"/>
      <sheetName val="_K__te_gah_iva_xls_ANA__BOW8"/>
      <sheetName val="_K__tengah_iva_xls_G_SUMMARY8"/>
      <sheetName val="_Kr_tengahDiva_xls_ANAL_HREZ8"/>
      <sheetName val="ANAL__M_8"/>
      <sheetName val="_Kr_tengahDiva_xls_analysis8"/>
      <sheetName val="_Kr_tengahࡄiva࠮xls聝01A-_RA聂9"/>
      <sheetName val="_Kr_tengahࡄiva࠮xls聝NS_GD_U联AMA9"/>
      <sheetName val="_Kr_tengahࡄiva_xls聝Str耭Bengkel9"/>
      <sheetName val="_Kࡲ_te࡮gahࡄiva࠮xls聝ANA职_BOW9"/>
      <sheetName val="_Kࡲ_tengahࡄiva_xls聝G_SUMMARY9"/>
      <sheetName val="_Kr_tengahDiva_xls聝ANAL_HREZ9"/>
      <sheetName val="_Kr_tengahDiva_xls聝analysis9"/>
      <sheetName val="_Kr_tengah_iva_xls_H_Satua_9"/>
      <sheetName val="_Kr_te_gah_iva_xls_MAT_BAR__AC9"/>
      <sheetName val="_Kr_tengah_iva_xls_H_Satua_19"/>
      <sheetName val="_K__tengah_iva_xls_Kap_Tenaga9"/>
      <sheetName val="_K__te_gah_iva_xls_Ana_isa_HS9"/>
      <sheetName val="B_-_Nor_lec9"/>
      <sheetName val="_K__tengah_iva_xls_5-P_ralatan9"/>
      <sheetName val="_K__te_gah_iva_xls_Inf_rmasi9"/>
      <sheetName val="_Kr_te_gah_iva_xls_upahbahan9"/>
      <sheetName val="_Kr_tengah_iva_xls_01A-_RA_9"/>
      <sheetName val="_Kr_tengah_iva_xls_NS_GD_U_AMA9"/>
      <sheetName val="_Kr_tengah_iva_xls_Str_Bengkel9"/>
      <sheetName val="_K__te_gah_iva_xls_ANA__BOW9"/>
      <sheetName val="_K__tengah_iva_xls_G_SUMMARY9"/>
      <sheetName val="_Kr_tengahDiva_xls_ANAL_HREZ9"/>
      <sheetName val="ANAL__M_9"/>
      <sheetName val="_Kr_tengahDiva_xls_analysis9"/>
      <sheetName val="_Kr_tengahࡄiva࠮xls聝01A-_RA聂10"/>
      <sheetName val="_Kr_tengahࡄiva࠮xls聝NS_GD_U联AM10"/>
      <sheetName val="_Kr_tengahࡄiva_xls聝Str耭Bengke10"/>
      <sheetName val="_Kࡲ_te࡮gahࡄiva࠮xls聝ANA职_BOW10"/>
      <sheetName val="_Kࡲ_tengahࡄiva_xls聝G_SUMMARY10"/>
      <sheetName val="_Kr_tengahDiva_xls聝ANAL_HREZ10"/>
      <sheetName val="_Kr_tengahDiva_xls聝analysis10"/>
      <sheetName val="_Kr_tengah_iva_xls_H_Satua_10"/>
      <sheetName val="_Kr_te_gah_iva_xls_MAT_BAR__A10"/>
      <sheetName val="_Kr_tengah_iva_xls_H_Satua_110"/>
      <sheetName val="_K__tengah_iva_xls_Kap_Tenaga10"/>
      <sheetName val="_K__te_gah_iva_xls_Ana_isa_HS10"/>
      <sheetName val="B_-_Nor_lec10"/>
      <sheetName val="_K__tengah_iva_xls_5-P_ralata10"/>
      <sheetName val="_K__te_gah_iva_xls_Inf_rmasi10"/>
      <sheetName val="_Kr_te_gah_iva_xls_upahbahan10"/>
      <sheetName val="_Kr_tengah_iva_xls_01A-_RA_10"/>
      <sheetName val="_Kr_tengah_iva_xls_NS_GD_U_AM10"/>
      <sheetName val="_Kr_tengah_iva_xls_Str_Bengke10"/>
      <sheetName val="_K__te_gah_iva_xls_ANA__BOW10"/>
      <sheetName val="_K__tengah_iva_xls_G_SUMMARY10"/>
      <sheetName val="_Kr_tengahDiva_xls_ANAL_HREZ10"/>
      <sheetName val="ANAL__M_10"/>
      <sheetName val="_Kr_tengahDiva_xls_analysis10"/>
      <sheetName val="_Kr_tengahࡄiva࠮xls聝01A-_RA聂11"/>
      <sheetName val="_Kr_tengahࡄiva࠮xls聝NS_GD_U联AM11"/>
      <sheetName val="_Kr_tengahࡄiva_xls聝Str耭Bengke11"/>
      <sheetName val="_Kࡲ_te࡮gahࡄiva࠮xls聝ANA职_BOW11"/>
      <sheetName val="_Kࡲ_tengahࡄiva_xls聝G_SUMMARY11"/>
      <sheetName val="_Kr_tengahDiva_xls聝ANAL_HREZ11"/>
      <sheetName val="_Kr_tengahDiva_xls聝analysis11"/>
      <sheetName val="_Kr_te_gah_iva_xls_MAT_BAR__A11"/>
      <sheetName val="_Kr_tengah_iva_xls_H_Satua_111"/>
      <sheetName val="_K__tengah_iva_xls_Kap_Tenaga11"/>
      <sheetName val="_K__te_gah_iva_xls_Ana_isa_HS11"/>
      <sheetName val="B_-_Nor_lec11"/>
      <sheetName val="_K__tengah_iva_xls_5-P_ralata11"/>
      <sheetName val="_K__te_gah_iva_xls_Inf_rmasi11"/>
      <sheetName val="_Kr_te_gah_iva_xls_upahbahan11"/>
      <sheetName val="_Kr_tengah_iva_xls_01A-_RA_11"/>
      <sheetName val="_Kr_tengah_iva_xls_NS_GD_U_AM11"/>
      <sheetName val="_Kr_tengah_iva_xls_Str_Bengke11"/>
      <sheetName val="_K__te_gah_iva_xls_ANA__BOW11"/>
      <sheetName val="_K__tengah_iva_xls_G_SUMMARY11"/>
      <sheetName val="_Kr_tengahDiva_xls_ANAL_HREZ11"/>
      <sheetName val="ANAL__M_11"/>
      <sheetName val="_Kr_tengahDiva_xls_analysis11"/>
      <sheetName val="IDLE_ALAT15"/>
      <sheetName val="ATB_pers_(2)15"/>
      <sheetName val="FOTO_PR15"/>
      <sheetName val="G_umum15"/>
      <sheetName val="SCHE_vareto15"/>
      <sheetName val="ATB_pers15"/>
      <sheetName val="BQ_diva15"/>
      <sheetName val="MAT_BARU_AC15"/>
      <sheetName val="H_Satuan16"/>
      <sheetName val="AC_+15"/>
      <sheetName val="an_ATB_G15"/>
      <sheetName val="an_AC15"/>
      <sheetName val="an_ATB_L15"/>
      <sheetName val="ATB_+15"/>
      <sheetName val="Alat_DC15"/>
      <sheetName val="Kap_Tenaga15"/>
      <sheetName val="HRG_BHN14"/>
      <sheetName val="Agregat_Halus_&amp;_Kasar14"/>
      <sheetName val="Analisa_HS14"/>
      <sheetName val="Kr_tengahDiva14"/>
      <sheetName val="Isolasi_Luar_Dalam14"/>
      <sheetName val="Isolasi_Luar14"/>
      <sheetName val="Sat_Upah14"/>
      <sheetName val="REKAP_ARSITEKTUR_14"/>
      <sheetName val="L3_An_H_Sat_Mob14"/>
      <sheetName val="Man_Power14"/>
      <sheetName val="EXTERNAL_WORK14"/>
      <sheetName val="01A-_RAB14"/>
      <sheetName val="Fill_this_out_first___28"/>
      <sheetName val="Fill_this_out_first___29"/>
      <sheetName val="B_-_Norelec14"/>
      <sheetName val="STD_Lanjutan14"/>
      <sheetName val="NS_Lanjutan14"/>
      <sheetName val="GASATAGG_XLS14"/>
      <sheetName val="BOQ_KSN14"/>
      <sheetName val="HS_Alat14"/>
      <sheetName val="HS_Upah14"/>
      <sheetName val="HS_Sub-Kon14"/>
      <sheetName val="Analisa_ME_(2)14"/>
      <sheetName val="1_B14"/>
      <sheetName val="Bill_No_2_1_Cold_Water_System14"/>
      <sheetName val="Civil_Works14"/>
      <sheetName val="rab_me_(by_owner)_14"/>
      <sheetName val="BQ_(by_owner)14"/>
      <sheetName val="D_&amp;_W_sizes14"/>
      <sheetName val="NS_GD_UTAMA14"/>
      <sheetName val="Pipa_(2)13"/>
      <sheetName val="rekap_mekanikal14"/>
      <sheetName val="Analisa___Upah14"/>
      <sheetName val="Unit_Rate13"/>
      <sheetName val="Lamp_BAP13"/>
      <sheetName val="bill_qty14"/>
      <sheetName val="meth_hsl_nego14"/>
      <sheetName val="ANAL_BOW15"/>
      <sheetName val="rab_me_(fisik)14"/>
      <sheetName val="Fire_Alarm14"/>
      <sheetName val="F_ALARM14"/>
      <sheetName val="ANAL__ME14"/>
      <sheetName val="BW_analisa_cika_200514"/>
      <sheetName val="M&amp;E_R14"/>
      <sheetName val="RAB_PERSIAPAN_14"/>
      <sheetName val="Pos_4-114"/>
      <sheetName val="RAB_ADMINISTRASI_PUSAT_(1)14"/>
      <sheetName val="PROTEKSI_PETIR14"/>
      <sheetName val="KABEL_FEEDER14"/>
      <sheetName val="PENRNGN_&amp;_KTK-KNTK14"/>
      <sheetName val="BoQ_C414"/>
      <sheetName val="FIRE_FIGHTING14"/>
      <sheetName val="Master_1_014"/>
      <sheetName val="BANGUNAN_PENUNJANG14"/>
      <sheetName val="Analisa_&amp;_Upah14"/>
      <sheetName val="M_12__2_14"/>
      <sheetName val="Daftar_berat14"/>
      <sheetName val="Bill_of_Qty_MEP14"/>
      <sheetName val="HB_13"/>
      <sheetName val="Rekap_Prelim14"/>
      <sheetName val="BQ_Stdr_R-113"/>
      <sheetName val="Transfer_Pump13"/>
      <sheetName val="D___W_sizes14"/>
      <sheetName val="Cable_150kV_Ref_14"/>
      <sheetName val="MAIN_EQUIP_AC14"/>
      <sheetName val="Data_Ktr_Bupati_Tapsel13"/>
      <sheetName val="New_MADC13"/>
      <sheetName val="Daf__No____4_213"/>
      <sheetName val="RKP_PLUMBING13"/>
      <sheetName val="BQ_Arsit13"/>
      <sheetName val="An_HarSatPek13"/>
      <sheetName val="Sat_Bah_&amp;_Up13"/>
      <sheetName val="ANALIS_114"/>
      <sheetName val="DUTCH_CONE14"/>
      <sheetName val="Upah_Bahan13"/>
      <sheetName val="RAW_MATERIALS_13"/>
      <sheetName val="COST-PERSON-J_O_13"/>
      <sheetName val="Mat_Mek14"/>
      <sheetName val="Harga_Satuan13"/>
      <sheetName val="sheet_213"/>
      <sheetName val="RAB_ME13"/>
      <sheetName val="Analisa_ME13"/>
      <sheetName val="AN_Panel14"/>
      <sheetName val="HARGA_ALAT13"/>
      <sheetName val="ETAB_113"/>
      <sheetName val="NS_GD_UGD13"/>
      <sheetName val="STD_GD_UGD13"/>
      <sheetName val="Perm__Test13"/>
      <sheetName val="Daf_113"/>
      <sheetName val="KAN__LOKAL13"/>
      <sheetName val="Upah_dan_bahan13"/>
      <sheetName val="GH_Quantity13"/>
      <sheetName val="BQ_struktur13"/>
      <sheetName val="4-Basic_Price13"/>
      <sheetName val="fin_pro_centers13"/>
      <sheetName val="R_A_B_13"/>
      <sheetName val="Rekap_Direct_Cost13"/>
      <sheetName val="Urai___Guide_Post13"/>
      <sheetName val="Met_Pas_Batu13"/>
      <sheetName val="Urai_Galian_Tanah13"/>
      <sheetName val="Met__Minor13"/>
      <sheetName val="2_NSB_13"/>
      <sheetName val="2_SB13"/>
      <sheetName val="M_ITEM13"/>
      <sheetName val="BHN_Ars13"/>
      <sheetName val="7_NS_H13"/>
      <sheetName val="Terbilang_sertifikat13"/>
      <sheetName val="ENC_1413"/>
      <sheetName val="Analisa_Pusaka_Jaya13"/>
      <sheetName val="Report_detil_kondisi13"/>
      <sheetName val="AHS_str13"/>
      <sheetName val="ANALISA_HARGA_SATUAN13"/>
      <sheetName val="Hydran___springkler13"/>
      <sheetName val="Daftar_Upah,Bhn,&amp;_alat13"/>
      <sheetName val="Lead_Schedule13"/>
      <sheetName val="Anal_Koef13"/>
      <sheetName val="Rekap_Biaya13"/>
      <sheetName val="REKAP_TOTAL13"/>
      <sheetName val="D_1_2_LT-_1_~_Atap13"/>
      <sheetName val="Bill_Of_Quantity13"/>
      <sheetName val="BGN_PENUNJANG13"/>
      <sheetName val="REKAP_ARSITEKTUR13"/>
      <sheetName val="rincian_per_proyek13"/>
      <sheetName val="AC_LOAD13"/>
      <sheetName val="Bill_5_Summary13"/>
      <sheetName val="B___Norelec13"/>
      <sheetName val="Site_Expenses13"/>
      <sheetName val="Input_monthly_capex13"/>
      <sheetName val="H__Dasar13"/>
      <sheetName val="REKAP_ME13"/>
      <sheetName val="2__MVAC_R113"/>
      <sheetName val="Cover_Daf-213"/>
      <sheetName val="Harsat_Bahan11"/>
      <sheetName val="Up&amp;Bhn_13"/>
      <sheetName val="PENJ_NERACA13"/>
      <sheetName val="CASH_FLOW13"/>
      <sheetName val="[Kr_tengahࡄiva_xls聝H_Satua聮13"/>
      <sheetName val="[Kr_te࡮gahࡄiva_xls聝MAT_BAR聕_A13"/>
      <sheetName val="[Kr_tengahࡄiva࠮xls聝H_Satua聮113"/>
      <sheetName val="[Kࡲ_tengahࡄiva_xls聝Kap聟Tenaga13"/>
      <sheetName val="[Kࡲ_te࡮gahࡄiva_xls聝Ana聬isa_HS13"/>
      <sheetName val="B_-耠Nor聥lec13"/>
      <sheetName val="[Kࡲ_tengahࡄiva_xls聝5-P聥ralata13"/>
      <sheetName val="[Kࡲ_te࡮gahࡄiva࠮xls聝Inf聯rmasi13"/>
      <sheetName val="[Kr_te࡮gahࡄiva_xls聝upahbahan13"/>
      <sheetName val="[Kr_tengahࡄiva࠮xls聝01A-_RA聂13"/>
      <sheetName val="[Kr_tengahࡄiva࠮xls聝NS_GD_U联AM13"/>
      <sheetName val="[Kr_tengahࡄiva_xls聝Str耭Bengke13"/>
      <sheetName val="[Kࡲ_te࡮gahࡄiva࠮xls聝ANA职_BOW13"/>
      <sheetName val="M_12__2聟13"/>
      <sheetName val="[Kࡲ_tengahࡄiva_xls聝G_SUMMARY13"/>
      <sheetName val="[Kr_tengahDiva_xls聝ANAL_HREZ13"/>
      <sheetName val="ANAL__M聅13"/>
      <sheetName val="[Kr_tengahDiva_xls聝analysis13"/>
      <sheetName val="Analisa_212"/>
      <sheetName val="KH_Bahagia13"/>
      <sheetName val="Bq_Ars13"/>
      <sheetName val="KONTRAK_INDUK_BULANAN13"/>
      <sheetName val="Sat_Alat13"/>
      <sheetName val="Bill_4_Summary13"/>
      <sheetName val="Mat_Elk13"/>
      <sheetName val="AHS_Isolasi13"/>
      <sheetName val="List_Plant13"/>
      <sheetName val="Data_Sei_Belutu13"/>
      <sheetName val="610_613"/>
      <sheetName val="610_513"/>
      <sheetName val="Data_Sinabung13"/>
      <sheetName val="T__Cs_Log_P_III13"/>
      <sheetName val="[Kr_tengah?iva_xls?H_Satua?13"/>
      <sheetName val="[Kr_te?gah?iva_xls?MAT_BAR?_A13"/>
      <sheetName val="[Kr_tengah?iva?xls?H_Satua?113"/>
      <sheetName val="[K?_tengah?iva_xls?Kap?Tenaga13"/>
      <sheetName val="[K?_te?gah?iva_xls?Ana?isa_HS13"/>
      <sheetName val="B_-?Nor?lec13"/>
      <sheetName val="[K?_tengah?iva_xls?5-P?ralata13"/>
      <sheetName val="[K?_te?gah?iva?xls?Inf?rmasi13"/>
      <sheetName val="[Kr_te?gah?iva_xls?upahbahan13"/>
      <sheetName val="[Kr_tengah?iva?xls?01A-_RA?13"/>
      <sheetName val="[Kr_tengah?iva?xls?NS_GD_U?AM13"/>
      <sheetName val="[Kr_tengah?iva_xls?Str?Bengke13"/>
      <sheetName val="[K?_te?gah?iva?xls?ANA?_BOW13"/>
      <sheetName val="M_12__2?13"/>
      <sheetName val="[K?_tengah?iva_xls?G_SUMMARY13"/>
      <sheetName val="[Kr_tengahDiva_xls?ANAL_HREZ13"/>
      <sheetName val="ANAL__M?13"/>
      <sheetName val="[Kr_tengahDiva_xls?analysis13"/>
      <sheetName val="_Kr_tengahࡄiva_xls聝H_Satua聮13"/>
      <sheetName val="_Kr_te࡮gahࡄiva_xls聝MAT_BAR聕_A13"/>
      <sheetName val="_Kr_tengahࡄiva࠮xls聝H_Satua聮113"/>
      <sheetName val="_Kࡲ_tengahࡄiva_xls聝Kap聟Tenaga13"/>
      <sheetName val="_Kࡲ_te࡮gahࡄiva_xls聝Ana聬isa_HS13"/>
      <sheetName val="_Kࡲ_tengahࡄiva_xls聝5-P聥ralata13"/>
      <sheetName val="_Kࡲ_te࡮gahࡄiva࠮xls聝Inf聯rmasi13"/>
      <sheetName val="_Kr_te࡮gahࡄiva_xls聝upahbahan13"/>
      <sheetName val="HARGA BONGKARAN"/>
      <sheetName val="HPS PC"/>
      <sheetName val="HR Detail"/>
      <sheetName val="HRPar"/>
      <sheetName val="BQ29"/>
      <sheetName val="HARSATALAT"/>
      <sheetName val=" HARGA UPAH, BAHAN,ALAT"/>
      <sheetName val="HB ARSITEKTUR"/>
      <sheetName val="HB STRUKTUR"/>
      <sheetName val="Marshal -1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Electrikal"/>
      <sheetName val="Elektronik"/>
      <sheetName val="Item Kompensasi"/>
      <sheetName val="Upah&amp;Harga"/>
      <sheetName val="Harga Sat Dasar"/>
      <sheetName val="REMUNERASISTANDAR"/>
      <sheetName val="pek. str"/>
      <sheetName val="4-MVAC"/>
      <sheetName val="Account"/>
      <sheetName val="基本ﾃﾞｰﾀ"/>
      <sheetName val="RKB"/>
      <sheetName val="311208"/>
      <sheetName val="2703.1"/>
      <sheetName val="IGSYC"/>
      <sheetName val="F1771-II"/>
      <sheetName val="FE-1770-I"/>
      <sheetName val="FE-1770.P1"/>
      <sheetName val="FE-1770-II"/>
      <sheetName val="ALL MEDIA PLANS"/>
      <sheetName val="HAR"/>
      <sheetName val="iTEM hARSAT"/>
      <sheetName val="ruang rapat kpu+gudang+cor"/>
      <sheetName val="Analisa Quarry"/>
      <sheetName val=" UPAH BAHAN"/>
      <sheetName val="Sheet3 (2)"/>
      <sheetName val="DAFTAR KUANTITAS"/>
      <sheetName val="daftar upah,bahan,alat"/>
      <sheetName val="HarAlat"/>
      <sheetName val="SATPEK PIPA"/>
      <sheetName val="Says"/>
      <sheetName val="Kantor"/>
      <sheetName val="VARIABL"/>
      <sheetName val="RAB JALUR TEMILING "/>
      <sheetName val="STRUCTURE"/>
      <sheetName val="TIE-INS"/>
      <sheetName val="ANLIS "/>
      <sheetName val="anl-b7"/>
      <sheetName val="Back_Up"/>
      <sheetName val="BAHAN &amp; ALAT "/>
      <sheetName val="D7(1)_BETON"/>
      <sheetName val="Lamp-4 Sat-Das"/>
      <sheetName val="MC"/>
      <sheetName val="K'9"/>
      <sheetName val="Lokasi"/>
      <sheetName val="rap rinci"/>
      <sheetName val="ANSAT"/>
      <sheetName val="AHS DISKUSI"/>
      <sheetName val="Tunduk_Panitia"/>
      <sheetName val="Data_Masukan"/>
      <sheetName val="Fisik_2012"/>
      <sheetName val="Pek__Persiapan"/>
      <sheetName val="Rekap_Anl_K"/>
      <sheetName val="Rekap_Anl_SNI"/>
      <sheetName val="C_1"/>
      <sheetName val="C_11"/>
      <sheetName val="C_13"/>
      <sheetName val="C_15"/>
      <sheetName val="C_17"/>
      <sheetName val="C_20"/>
      <sheetName val="C_22"/>
      <sheetName val="C_24"/>
      <sheetName val="C_6"/>
      <sheetName val="C_8"/>
      <sheetName val="Harga_HS"/>
      <sheetName val="Rkp_B__UP"/>
      <sheetName val="D_1_2"/>
      <sheetName val="D_1_3"/>
      <sheetName val="D_1_4"/>
      <sheetName val="D_1_6"/>
      <sheetName val="D_2_1"/>
      <sheetName val="SKh_1_7_16_1_(3)"/>
      <sheetName val="Analisa_Harsat"/>
      <sheetName val="Daftar_Harga_Bahan"/>
      <sheetName val="analisa_stripping"/>
      <sheetName val="Grading_Tahap_1"/>
      <sheetName val="Conn__Lib"/>
      <sheetName val="Lamp__Bahan"/>
      <sheetName val="Asumsi by Own"/>
      <sheetName val="Tunduk_Panitia1"/>
      <sheetName val="Data_Masukan1"/>
      <sheetName val="Fisik_20121"/>
      <sheetName val="Pek__Persiapan1"/>
      <sheetName val="Rekap_Anl_K1"/>
      <sheetName val="Rekap_Anl_SNI1"/>
      <sheetName val="C_12"/>
      <sheetName val="C_111"/>
      <sheetName val="C_131"/>
      <sheetName val="C_151"/>
      <sheetName val="C_171"/>
      <sheetName val="C_201"/>
      <sheetName val="C_221"/>
      <sheetName val="C_241"/>
      <sheetName val="C_61"/>
      <sheetName val="C_81"/>
      <sheetName val="Harga_HS1"/>
      <sheetName val="Rkp_B__UP1"/>
      <sheetName val="UPAH_PEKERJA1"/>
      <sheetName val="D_1_21"/>
      <sheetName val="D_1_31"/>
      <sheetName val="D_1_41"/>
      <sheetName val="D_1_61"/>
      <sheetName val="D_2_11"/>
      <sheetName val="SKh_1_7_16_1_(3)1"/>
      <sheetName val="Analisa_Harsat1"/>
      <sheetName val="Up___bhn1"/>
      <sheetName val="Daftar_Harga_Bahan1"/>
      <sheetName val="analisa_stripping1"/>
      <sheetName val="Grading_Tahap_11"/>
      <sheetName val="Conn__Lib1"/>
      <sheetName val="Lamp__Bahan1"/>
      <sheetName val="Asumsi_by_Own"/>
      <sheetName val="D_UPH&amp;PEK"/>
      <sheetName val="IN_OUT"/>
      <sheetName val="4-B_Price"/>
      <sheetName val="Div_9_-_Harian"/>
      <sheetName val="ANALIS_2"/>
      <sheetName val="Anal_Harsat"/>
      <sheetName val="Analis_harga"/>
      <sheetName val="3A7_1_Jln_Insitu"/>
      <sheetName val="RAB_TOTAL"/>
      <sheetName val="Data_P-1"/>
      <sheetName val="Faktor_Markup"/>
      <sheetName val="R_ALT"/>
      <sheetName val="HSPek_6xx-7xx"/>
      <sheetName val="UNDER_PASS"/>
      <sheetName val="Pier_Head"/>
      <sheetName val="Perolehan_2007"/>
      <sheetName val="Std-Prod_KS"/>
      <sheetName val="Agg_Halus_&amp;_Kasar"/>
      <sheetName val="Perhit_Alat"/>
      <sheetName val="Data_Markup"/>
      <sheetName val="_Kr_tengahDiva_xls聝analysi_x000"/>
      <sheetName val="Cost Range"/>
      <sheetName val="status"/>
      <sheetName val="TBCons KMB04"/>
      <sheetName val="Cost of Sales"/>
      <sheetName val="Capital"/>
      <sheetName val="Sales and Collections"/>
      <sheetName val="Loans"/>
      <sheetName val="Operating Expenses "/>
      <sheetName val="Balance Transactions"/>
      <sheetName val="ged"/>
      <sheetName val="REKAP STR T"/>
      <sheetName val="FX"/>
      <sheetName val="Family"/>
      <sheetName val="Rev&amp;Op Costs"/>
      <sheetName val="Inputs"/>
      <sheetName val="Exc. Rate"/>
      <sheetName val="Door &amp; window"/>
      <sheetName val="PM"/>
      <sheetName val="FA_TP99"/>
      <sheetName val="STRUKTUR-1"/>
      <sheetName val="Satuan Bahan &amp; Upah"/>
      <sheetName val="An Biaya.Kons"/>
      <sheetName val="PEMBESIAN BALOK tukang (2)"/>
      <sheetName val="analisa pengukuran"/>
      <sheetName val="ANALISA_satuan_poryek_sungai"/>
      <sheetName val="BQ_Str_-_Ars"/>
      <sheetName val="Bill_of_Qty"/>
      <sheetName val="rel pengaman"/>
      <sheetName val="WEEKLY"/>
      <sheetName val="IAIN &amp; WH HOUSING"/>
      <sheetName val="Data_alat5"/>
      <sheetName val="DUMP_TRUCK"/>
      <sheetName val="ANALISA_SNI'13_"/>
      <sheetName val="Trial_Balance"/>
      <sheetName val="Upah_dan_Bahan_"/>
      <sheetName val="COST_BREAKDOWN"/>
      <sheetName val="Monthly_Progress"/>
      <sheetName val="OH_Transportasi"/>
      <sheetName val="OH_Insentif"/>
      <sheetName val="DFT_BHN"/>
      <sheetName val="DAFTAR_BESI"/>
      <sheetName val="BACK_-_UP-GALIAN_(ALAT)"/>
      <sheetName val="box_culvert"/>
      <sheetName val="DAFTAR_ALAT"/>
      <sheetName val="Harga_S_Dasar"/>
      <sheetName val="Cost_Control_Utk_Perub_RAP"/>
      <sheetName val="Sel_Dev"/>
      <sheetName val="RAP_Change"/>
      <sheetName val="RAP_Sisa"/>
      <sheetName val="agr_A"/>
      <sheetName val="Basic_Price_(2)"/>
      <sheetName val="SATUAN_HARGA"/>
      <sheetName val="7_3_1_PD"/>
      <sheetName val="Rekap_Ans"/>
      <sheetName val="KODE_BAHAN1"/>
      <sheetName val="KODE_UPAH1"/>
      <sheetName val="INPUT_AGST1"/>
      <sheetName val="ANALYS_EXTERN1"/>
      <sheetName val="BOQ_INTERN1"/>
      <sheetName val="BQ_RESO1"/>
      <sheetName val="REKAP_INDIRECT1"/>
      <sheetName val="SUMMARY_IN1"/>
      <sheetName val="INDIRECT_COST1"/>
      <sheetName val="LMKC_CB_V1"/>
      <sheetName val="Seg_history_by_BT1"/>
      <sheetName val="HP_evol_by_seg1"/>
      <sheetName val="Demolation"/>
      <sheetName val="U_PRICE"/>
      <sheetName val="Uph"/>
      <sheetName val="Analisa -Baku"/>
      <sheetName val="BQNSC"/>
      <sheetName val="induk1"/>
      <sheetName val="DAFTAR HARGA UPAH"/>
      <sheetName val="DAFTAR HARGA BAHAN "/>
      <sheetName val="ANALISA HARGA 3"/>
      <sheetName val="ANALISA HARGA 1"/>
      <sheetName val="ANALISA HARGA 2"/>
      <sheetName val="Per. A.B.T"/>
      <sheetName val="cost"/>
      <sheetName val="tkdn"/>
      <sheetName val="n"/>
      <sheetName val="DATA_MAT"/>
      <sheetName val="Harsat-Isal"/>
      <sheetName val="Div4"/>
      <sheetName val="Div6"/>
      <sheetName val="Div8"/>
      <sheetName val="Div9"/>
      <sheetName val="U. div 2"/>
      <sheetName val="Surat"/>
      <sheetName val="BAR SCREEN"/>
      <sheetName val="SCH Bulanan"/>
      <sheetName val="元表"/>
      <sheetName val="an me"/>
      <sheetName val="112-885"/>
      <sheetName val="AHSP'05"/>
      <sheetName val="ALTERN 1"/>
      <sheetName val="5-Analisa Peralatan"/>
      <sheetName val="Bil"/>
      <sheetName val="daf-alat"/>
      <sheetName val="HS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6">
          <cell r="C106" t="str">
            <v>Hour</v>
          </cell>
          <cell r="D106">
            <v>50625</v>
          </cell>
          <cell r="E106">
            <v>25312.5</v>
          </cell>
          <cell r="F106">
            <v>5000</v>
          </cell>
          <cell r="G106">
            <v>7142.8571428571431</v>
          </cell>
          <cell r="H106">
            <v>7142.8571428571431</v>
          </cell>
          <cell r="I106">
            <v>55000</v>
          </cell>
          <cell r="J106">
            <v>6666.67</v>
          </cell>
          <cell r="K106">
            <v>7700</v>
          </cell>
          <cell r="L106">
            <v>80937.5</v>
          </cell>
          <cell r="M106">
            <v>76509.527142857143</v>
          </cell>
          <cell r="N106">
            <v>157447.02714285717</v>
          </cell>
          <cell r="O106">
            <v>80937.5</v>
          </cell>
          <cell r="P106">
            <v>76509.527142857143</v>
          </cell>
        </row>
        <row r="107">
          <cell r="C107" t="str">
            <v>Hour</v>
          </cell>
          <cell r="D107">
            <v>4500</v>
          </cell>
          <cell r="E107">
            <v>2700</v>
          </cell>
          <cell r="F107">
            <v>531</v>
          </cell>
          <cell r="G107">
            <v>4250</v>
          </cell>
          <cell r="H107">
            <v>850</v>
          </cell>
          <cell r="I107">
            <v>4250</v>
          </cell>
          <cell r="J107">
            <v>850</v>
          </cell>
          <cell r="K107">
            <v>5100</v>
          </cell>
          <cell r="L107">
            <v>0</v>
          </cell>
          <cell r="M107">
            <v>0</v>
          </cell>
          <cell r="N107">
            <v>12831</v>
          </cell>
          <cell r="O107">
            <v>7731</v>
          </cell>
          <cell r="P107">
            <v>5100</v>
          </cell>
        </row>
        <row r="108">
          <cell r="C108" t="str">
            <v>Hour</v>
          </cell>
          <cell r="D108">
            <v>2250</v>
          </cell>
          <cell r="E108">
            <v>405</v>
          </cell>
          <cell r="F108">
            <v>7600</v>
          </cell>
          <cell r="G108">
            <v>7600</v>
          </cell>
          <cell r="H108">
            <v>0</v>
          </cell>
          <cell r="I108">
            <v>5000</v>
          </cell>
          <cell r="J108">
            <v>225</v>
          </cell>
          <cell r="K108">
            <v>0</v>
          </cell>
          <cell r="L108">
            <v>2655</v>
          </cell>
          <cell r="M108">
            <v>12825</v>
          </cell>
          <cell r="N108">
            <v>15480</v>
          </cell>
          <cell r="O108">
            <v>2655</v>
          </cell>
          <cell r="P108">
            <v>12825</v>
          </cell>
        </row>
        <row r="109">
          <cell r="C109" t="str">
            <v>Hour</v>
          </cell>
          <cell r="D109">
            <v>8250</v>
          </cell>
          <cell r="E109">
            <v>3300</v>
          </cell>
          <cell r="F109">
            <v>1093.75</v>
          </cell>
          <cell r="G109">
            <v>16730</v>
          </cell>
          <cell r="H109">
            <v>0</v>
          </cell>
          <cell r="I109">
            <v>9125</v>
          </cell>
          <cell r="J109">
            <v>1600</v>
          </cell>
          <cell r="K109">
            <v>0</v>
          </cell>
          <cell r="L109">
            <v>40098.75</v>
          </cell>
          <cell r="M109">
            <v>12643.75</v>
          </cell>
          <cell r="N109">
            <v>40098.75</v>
          </cell>
          <cell r="O109">
            <v>12643.75</v>
          </cell>
          <cell r="P109">
            <v>27455</v>
          </cell>
        </row>
        <row r="110">
          <cell r="C110" t="str">
            <v>Hour</v>
          </cell>
          <cell r="D110">
            <v>22800</v>
          </cell>
          <cell r="E110">
            <v>5700</v>
          </cell>
          <cell r="F110">
            <v>0</v>
          </cell>
          <cell r="G110">
            <v>22800</v>
          </cell>
          <cell r="H110">
            <v>5700</v>
          </cell>
          <cell r="I110">
            <v>0</v>
          </cell>
          <cell r="J110">
            <v>128500</v>
          </cell>
          <cell r="K110">
            <v>100000</v>
          </cell>
          <cell r="L110">
            <v>0</v>
          </cell>
          <cell r="M110">
            <v>0</v>
          </cell>
          <cell r="N110">
            <v>128500</v>
          </cell>
          <cell r="O110">
            <v>0</v>
          </cell>
          <cell r="P110">
            <v>128500</v>
          </cell>
        </row>
        <row r="111">
          <cell r="C111" t="str">
            <v>Hour</v>
          </cell>
          <cell r="D111">
            <v>25000</v>
          </cell>
          <cell r="E111">
            <v>0</v>
          </cell>
          <cell r="F111">
            <v>0</v>
          </cell>
          <cell r="G111">
            <v>16280</v>
          </cell>
          <cell r="H111">
            <v>0</v>
          </cell>
          <cell r="I111">
            <v>15500</v>
          </cell>
          <cell r="J111">
            <v>2500</v>
          </cell>
          <cell r="K111">
            <v>0</v>
          </cell>
          <cell r="L111">
            <v>59280</v>
          </cell>
          <cell r="M111">
            <v>25000</v>
          </cell>
          <cell r="N111">
            <v>59280</v>
          </cell>
          <cell r="O111">
            <v>25000</v>
          </cell>
          <cell r="P111">
            <v>34280</v>
          </cell>
        </row>
        <row r="112">
          <cell r="C112" t="str">
            <v>Ls</v>
          </cell>
          <cell r="D112">
            <v>1000</v>
          </cell>
          <cell r="E112">
            <v>1000</v>
          </cell>
          <cell r="F112">
            <v>0</v>
          </cell>
          <cell r="G112">
            <v>1000</v>
          </cell>
          <cell r="H112">
            <v>0</v>
          </cell>
          <cell r="I112">
            <v>0</v>
          </cell>
          <cell r="J112">
            <v>0</v>
          </cell>
          <cell r="K112">
            <v>1000</v>
          </cell>
          <cell r="L112">
            <v>0</v>
          </cell>
          <cell r="M112">
            <v>0</v>
          </cell>
          <cell r="N112">
            <v>1000</v>
          </cell>
          <cell r="O112">
            <v>0</v>
          </cell>
          <cell r="P112">
            <v>1000</v>
          </cell>
        </row>
        <row r="113">
          <cell r="C113" t="str">
            <v>Hour</v>
          </cell>
          <cell r="D113">
            <v>7865</v>
          </cell>
          <cell r="E113">
            <v>5160</v>
          </cell>
          <cell r="F113">
            <v>830</v>
          </cell>
          <cell r="G113">
            <v>0</v>
          </cell>
          <cell r="H113">
            <v>0</v>
          </cell>
          <cell r="I113">
            <v>1750</v>
          </cell>
          <cell r="J113">
            <v>0</v>
          </cell>
          <cell r="K113">
            <v>0</v>
          </cell>
          <cell r="L113">
            <v>15605</v>
          </cell>
          <cell r="M113">
            <v>13855</v>
          </cell>
          <cell r="N113">
            <v>15605</v>
          </cell>
          <cell r="O113">
            <v>13855</v>
          </cell>
          <cell r="P113">
            <v>1750</v>
          </cell>
        </row>
        <row r="114">
          <cell r="C114" t="str">
            <v>Hour</v>
          </cell>
          <cell r="D114">
            <v>28500</v>
          </cell>
          <cell r="E114">
            <v>5700</v>
          </cell>
          <cell r="F114">
            <v>130000</v>
          </cell>
          <cell r="G114">
            <v>28500</v>
          </cell>
          <cell r="H114">
            <v>5700</v>
          </cell>
          <cell r="I114">
            <v>164200</v>
          </cell>
          <cell r="J114">
            <v>0</v>
          </cell>
          <cell r="K114">
            <v>130000</v>
          </cell>
          <cell r="L114">
            <v>0</v>
          </cell>
          <cell r="M114">
            <v>0</v>
          </cell>
          <cell r="N114">
            <v>164200</v>
          </cell>
          <cell r="O114">
            <v>0</v>
          </cell>
          <cell r="P114">
            <v>164200</v>
          </cell>
        </row>
        <row r="115">
          <cell r="C115" t="str">
            <v>Hour</v>
          </cell>
          <cell r="D115">
            <v>28500</v>
          </cell>
          <cell r="E115">
            <v>5700</v>
          </cell>
          <cell r="F115">
            <v>130000</v>
          </cell>
          <cell r="G115">
            <v>28500</v>
          </cell>
          <cell r="H115">
            <v>5700</v>
          </cell>
          <cell r="I115">
            <v>164200</v>
          </cell>
          <cell r="J115">
            <v>0</v>
          </cell>
          <cell r="K115">
            <v>130000</v>
          </cell>
          <cell r="L115">
            <v>0</v>
          </cell>
          <cell r="M115">
            <v>0</v>
          </cell>
          <cell r="N115">
            <v>164200</v>
          </cell>
          <cell r="O115">
            <v>0</v>
          </cell>
          <cell r="P115">
            <v>164200</v>
          </cell>
        </row>
        <row r="116">
          <cell r="C116" t="str">
            <v>Hour</v>
          </cell>
          <cell r="D116">
            <v>1750</v>
          </cell>
          <cell r="E116">
            <v>315</v>
          </cell>
          <cell r="F116">
            <v>21.88</v>
          </cell>
          <cell r="G116">
            <v>2087.5</v>
          </cell>
          <cell r="H116">
            <v>445.5</v>
          </cell>
          <cell r="I116">
            <v>875</v>
          </cell>
          <cell r="J116">
            <v>175</v>
          </cell>
          <cell r="K116">
            <v>280</v>
          </cell>
          <cell r="L116">
            <v>5949.88</v>
          </cell>
          <cell r="M116">
            <v>2086.88</v>
          </cell>
          <cell r="N116">
            <v>5949.88</v>
          </cell>
          <cell r="O116">
            <v>2086.88</v>
          </cell>
          <cell r="P116">
            <v>3863</v>
          </cell>
        </row>
        <row r="117">
          <cell r="C117" t="str">
            <v>Hour</v>
          </cell>
          <cell r="D117">
            <v>15200</v>
          </cell>
          <cell r="E117">
            <v>4300</v>
          </cell>
          <cell r="F117">
            <v>1000</v>
          </cell>
          <cell r="G117">
            <v>15200</v>
          </cell>
          <cell r="H117">
            <v>4300</v>
          </cell>
          <cell r="I117">
            <v>0</v>
          </cell>
          <cell r="J117">
            <v>1000</v>
          </cell>
          <cell r="K117">
            <v>60000</v>
          </cell>
          <cell r="L117">
            <v>0</v>
          </cell>
          <cell r="M117">
            <v>0</v>
          </cell>
          <cell r="N117">
            <v>80500</v>
          </cell>
          <cell r="O117">
            <v>0</v>
          </cell>
          <cell r="P117">
            <v>80500</v>
          </cell>
        </row>
        <row r="118">
          <cell r="C118" t="str">
            <v>Hour</v>
          </cell>
          <cell r="D118">
            <v>15200</v>
          </cell>
          <cell r="E118">
            <v>0</v>
          </cell>
          <cell r="F118">
            <v>1000</v>
          </cell>
          <cell r="G118">
            <v>15200</v>
          </cell>
          <cell r="H118">
            <v>0</v>
          </cell>
          <cell r="I118">
            <v>0</v>
          </cell>
          <cell r="J118">
            <v>1000</v>
          </cell>
          <cell r="K118">
            <v>0</v>
          </cell>
          <cell r="L118">
            <v>0</v>
          </cell>
          <cell r="M118">
            <v>0</v>
          </cell>
          <cell r="N118">
            <v>16200</v>
          </cell>
          <cell r="O118">
            <v>0</v>
          </cell>
          <cell r="P118">
            <v>16200</v>
          </cell>
        </row>
        <row r="119">
          <cell r="C119" t="str">
            <v>Hour</v>
          </cell>
          <cell r="D119">
            <v>50000</v>
          </cell>
          <cell r="E119">
            <v>0</v>
          </cell>
          <cell r="F119">
            <v>0</v>
          </cell>
          <cell r="G119">
            <v>29275</v>
          </cell>
          <cell r="H119">
            <v>0</v>
          </cell>
          <cell r="I119">
            <v>33500</v>
          </cell>
          <cell r="J119">
            <v>7500</v>
          </cell>
          <cell r="K119">
            <v>0</v>
          </cell>
          <cell r="L119">
            <v>120275</v>
          </cell>
          <cell r="M119">
            <v>50000</v>
          </cell>
          <cell r="N119">
            <v>120275</v>
          </cell>
          <cell r="O119">
            <v>50000</v>
          </cell>
          <cell r="P119">
            <v>70275</v>
          </cell>
        </row>
        <row r="120">
          <cell r="C120" t="str">
            <v>Hour</v>
          </cell>
          <cell r="D120">
            <v>0</v>
          </cell>
          <cell r="E120">
            <v>0</v>
          </cell>
          <cell r="F120">
            <v>0</v>
          </cell>
          <cell r="G120">
            <v>38000</v>
          </cell>
          <cell r="H120">
            <v>5700</v>
          </cell>
          <cell r="I120">
            <v>0</v>
          </cell>
          <cell r="J120">
            <v>0</v>
          </cell>
          <cell r="K120">
            <v>125000</v>
          </cell>
          <cell r="L120">
            <v>168700</v>
          </cell>
          <cell r="M120">
            <v>0</v>
          </cell>
          <cell r="N120">
            <v>168700</v>
          </cell>
          <cell r="O120">
            <v>0</v>
          </cell>
          <cell r="P120">
            <v>168700</v>
          </cell>
        </row>
        <row r="121">
          <cell r="O121">
            <v>0</v>
          </cell>
        </row>
        <row r="122">
          <cell r="N122">
            <v>165583</v>
          </cell>
          <cell r="O12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>
        <row r="106">
          <cell r="C106" t="str">
            <v>Hour</v>
          </cell>
        </row>
      </sheetData>
      <sheetData sheetId="351">
        <row r="106">
          <cell r="C106" t="str">
            <v>Hour</v>
          </cell>
        </row>
      </sheetData>
      <sheetData sheetId="352">
        <row r="106">
          <cell r="C106" t="str">
            <v>Hour</v>
          </cell>
        </row>
      </sheetData>
      <sheetData sheetId="353">
        <row r="106">
          <cell r="C106" t="str">
            <v>Hour</v>
          </cell>
        </row>
      </sheetData>
      <sheetData sheetId="354">
        <row r="106">
          <cell r="C106" t="str">
            <v>Hour</v>
          </cell>
        </row>
      </sheetData>
      <sheetData sheetId="355">
        <row r="106">
          <cell r="C106" t="str">
            <v>Hour</v>
          </cell>
        </row>
      </sheetData>
      <sheetData sheetId="356">
        <row r="106">
          <cell r="C106" t="str">
            <v>Hour</v>
          </cell>
        </row>
      </sheetData>
      <sheetData sheetId="357">
        <row r="106">
          <cell r="C106" t="str">
            <v>Hour</v>
          </cell>
        </row>
      </sheetData>
      <sheetData sheetId="358">
        <row r="106">
          <cell r="C106" t="str">
            <v>Hour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>
        <row r="106">
          <cell r="C106" t="str">
            <v>Hour</v>
          </cell>
        </row>
      </sheetData>
      <sheetData sheetId="614" refreshError="1"/>
      <sheetData sheetId="615" refreshError="1"/>
      <sheetData sheetId="616" refreshError="1"/>
      <sheetData sheetId="617">
        <row r="35">
          <cell r="H35">
            <v>0</v>
          </cell>
        </row>
      </sheetData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>
        <row r="106">
          <cell r="C106" t="str">
            <v>Hour</v>
          </cell>
        </row>
      </sheetData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06">
          <cell r="C106" t="str">
            <v>Hour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>
        <row r="106">
          <cell r="C106" t="str">
            <v>Hour</v>
          </cell>
        </row>
      </sheetData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>
        <row r="106">
          <cell r="C106" t="str">
            <v>Hour</v>
          </cell>
        </row>
      </sheetData>
      <sheetData sheetId="754">
        <row r="106">
          <cell r="C106" t="str">
            <v>Hour</v>
          </cell>
        </row>
      </sheetData>
      <sheetData sheetId="755">
        <row r="106">
          <cell r="C106" t="str">
            <v>Hour</v>
          </cell>
        </row>
      </sheetData>
      <sheetData sheetId="756">
        <row r="106">
          <cell r="C106" t="str">
            <v>Hour</v>
          </cell>
        </row>
      </sheetData>
      <sheetData sheetId="757"/>
      <sheetData sheetId="758"/>
      <sheetData sheetId="759">
        <row r="106">
          <cell r="C106" t="str">
            <v>Hour</v>
          </cell>
        </row>
      </sheetData>
      <sheetData sheetId="760">
        <row r="106">
          <cell r="C106" t="str">
            <v>Hour</v>
          </cell>
        </row>
      </sheetData>
      <sheetData sheetId="761"/>
      <sheetData sheetId="762">
        <row r="106">
          <cell r="C106" t="str">
            <v>Hour</v>
          </cell>
        </row>
      </sheetData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>
        <row r="106">
          <cell r="C106" t="str">
            <v>Hour</v>
          </cell>
        </row>
      </sheetData>
      <sheetData sheetId="866">
        <row r="106">
          <cell r="C106" t="str">
            <v>Hour</v>
          </cell>
        </row>
      </sheetData>
      <sheetData sheetId="867" refreshError="1"/>
      <sheetData sheetId="868" refreshError="1"/>
      <sheetData sheetId="869">
        <row r="106">
          <cell r="C106" t="str">
            <v>Hour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>
        <row r="106">
          <cell r="C106" t="str">
            <v>Hour</v>
          </cell>
        </row>
      </sheetData>
      <sheetData sheetId="876">
        <row r="106">
          <cell r="C106" t="str">
            <v>Hour</v>
          </cell>
        </row>
      </sheetData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106">
          <cell r="C106" t="str">
            <v>Hour</v>
          </cell>
        </row>
      </sheetData>
      <sheetData sheetId="883">
        <row r="106">
          <cell r="C106" t="str">
            <v>Hour</v>
          </cell>
        </row>
      </sheetData>
      <sheetData sheetId="884">
        <row r="106">
          <cell r="C106" t="str">
            <v>Hour</v>
          </cell>
        </row>
      </sheetData>
      <sheetData sheetId="885" refreshError="1"/>
      <sheetData sheetId="886">
        <row r="106">
          <cell r="C106" t="str">
            <v>Hour</v>
          </cell>
        </row>
      </sheetData>
      <sheetData sheetId="887">
        <row r="106">
          <cell r="C106" t="str">
            <v>Hour</v>
          </cell>
        </row>
      </sheetData>
      <sheetData sheetId="888">
        <row r="106">
          <cell r="C106" t="str">
            <v>Hour</v>
          </cell>
        </row>
      </sheetData>
      <sheetData sheetId="889">
        <row r="106">
          <cell r="C106" t="str">
            <v>Hour</v>
          </cell>
        </row>
      </sheetData>
      <sheetData sheetId="890">
        <row r="106">
          <cell r="C106" t="str">
            <v>Hour</v>
          </cell>
        </row>
      </sheetData>
      <sheetData sheetId="891">
        <row r="106">
          <cell r="C106" t="str">
            <v>Hour</v>
          </cell>
        </row>
      </sheetData>
      <sheetData sheetId="892">
        <row r="106">
          <cell r="C106" t="str">
            <v>Hour</v>
          </cell>
        </row>
      </sheetData>
      <sheetData sheetId="893">
        <row r="106">
          <cell r="C106" t="str">
            <v>Hour</v>
          </cell>
        </row>
      </sheetData>
      <sheetData sheetId="894">
        <row r="106">
          <cell r="C106" t="str">
            <v>Hour</v>
          </cell>
        </row>
      </sheetData>
      <sheetData sheetId="895">
        <row r="106">
          <cell r="C106" t="str">
            <v>Hour</v>
          </cell>
        </row>
      </sheetData>
      <sheetData sheetId="896">
        <row r="106">
          <cell r="C106" t="str">
            <v>Hour</v>
          </cell>
        </row>
      </sheetData>
      <sheetData sheetId="897">
        <row r="106">
          <cell r="C106" t="str">
            <v>Hour</v>
          </cell>
        </row>
      </sheetData>
      <sheetData sheetId="898">
        <row r="106">
          <cell r="C106" t="str">
            <v>Hour</v>
          </cell>
        </row>
      </sheetData>
      <sheetData sheetId="899">
        <row r="106">
          <cell r="C106" t="str">
            <v>Hour</v>
          </cell>
        </row>
      </sheetData>
      <sheetData sheetId="900">
        <row r="106">
          <cell r="C106" t="str">
            <v>Hour</v>
          </cell>
        </row>
      </sheetData>
      <sheetData sheetId="901">
        <row r="106">
          <cell r="C106" t="str">
            <v>Hour</v>
          </cell>
        </row>
      </sheetData>
      <sheetData sheetId="902">
        <row r="106">
          <cell r="C106" t="str">
            <v>Hour</v>
          </cell>
        </row>
      </sheetData>
      <sheetData sheetId="903">
        <row r="106">
          <cell r="C106" t="str">
            <v>Hour</v>
          </cell>
        </row>
      </sheetData>
      <sheetData sheetId="904">
        <row r="106">
          <cell r="C106" t="str">
            <v>Hour</v>
          </cell>
        </row>
      </sheetData>
      <sheetData sheetId="905">
        <row r="106">
          <cell r="C106" t="str">
            <v>Hour</v>
          </cell>
        </row>
      </sheetData>
      <sheetData sheetId="906">
        <row r="106">
          <cell r="C106" t="str">
            <v>Hour</v>
          </cell>
        </row>
      </sheetData>
      <sheetData sheetId="907">
        <row r="106">
          <cell r="C106" t="str">
            <v>Hour</v>
          </cell>
        </row>
      </sheetData>
      <sheetData sheetId="908">
        <row r="106">
          <cell r="C106" t="str">
            <v>Hour</v>
          </cell>
        </row>
      </sheetData>
      <sheetData sheetId="909">
        <row r="106">
          <cell r="C106" t="str">
            <v>Hour</v>
          </cell>
        </row>
      </sheetData>
      <sheetData sheetId="910">
        <row r="106">
          <cell r="C106" t="str">
            <v>Hour</v>
          </cell>
        </row>
      </sheetData>
      <sheetData sheetId="911">
        <row r="106">
          <cell r="C106" t="str">
            <v>Hour</v>
          </cell>
        </row>
      </sheetData>
      <sheetData sheetId="912">
        <row r="106">
          <cell r="C106" t="str">
            <v>Hour</v>
          </cell>
        </row>
      </sheetData>
      <sheetData sheetId="913">
        <row r="106">
          <cell r="C106" t="str">
            <v>Hour</v>
          </cell>
        </row>
      </sheetData>
      <sheetData sheetId="914">
        <row r="106">
          <cell r="C106" t="str">
            <v>Hour</v>
          </cell>
        </row>
      </sheetData>
      <sheetData sheetId="915">
        <row r="106">
          <cell r="C106" t="str">
            <v>Hour</v>
          </cell>
        </row>
      </sheetData>
      <sheetData sheetId="916">
        <row r="106">
          <cell r="C106" t="str">
            <v>Hour</v>
          </cell>
        </row>
      </sheetData>
      <sheetData sheetId="917">
        <row r="106">
          <cell r="C106" t="str">
            <v>Hour</v>
          </cell>
        </row>
      </sheetData>
      <sheetData sheetId="918">
        <row r="106">
          <cell r="C106" t="str">
            <v>Hour</v>
          </cell>
        </row>
      </sheetData>
      <sheetData sheetId="919">
        <row r="106">
          <cell r="C106" t="str">
            <v>Hour</v>
          </cell>
        </row>
      </sheetData>
      <sheetData sheetId="920">
        <row r="106">
          <cell r="C106" t="str">
            <v>Hour</v>
          </cell>
        </row>
      </sheetData>
      <sheetData sheetId="921">
        <row r="106">
          <cell r="C106" t="str">
            <v>Hour</v>
          </cell>
        </row>
      </sheetData>
      <sheetData sheetId="922">
        <row r="106">
          <cell r="C106" t="str">
            <v>Hour</v>
          </cell>
        </row>
      </sheetData>
      <sheetData sheetId="923">
        <row r="106">
          <cell r="C106" t="str">
            <v>Hour</v>
          </cell>
        </row>
      </sheetData>
      <sheetData sheetId="924">
        <row r="106">
          <cell r="C106" t="str">
            <v>Hour</v>
          </cell>
        </row>
      </sheetData>
      <sheetData sheetId="925">
        <row r="106">
          <cell r="C106" t="str">
            <v>Hour</v>
          </cell>
        </row>
      </sheetData>
      <sheetData sheetId="926">
        <row r="106">
          <cell r="C106" t="str">
            <v>Hour</v>
          </cell>
        </row>
      </sheetData>
      <sheetData sheetId="927">
        <row r="35">
          <cell r="H35">
            <v>0</v>
          </cell>
        </row>
      </sheetData>
      <sheetData sheetId="928">
        <row r="106">
          <cell r="C106" t="str">
            <v>Hour</v>
          </cell>
        </row>
      </sheetData>
      <sheetData sheetId="929">
        <row r="106">
          <cell r="C106" t="str">
            <v>Hour</v>
          </cell>
        </row>
      </sheetData>
      <sheetData sheetId="930">
        <row r="106">
          <cell r="C106" t="str">
            <v>Hour</v>
          </cell>
        </row>
      </sheetData>
      <sheetData sheetId="931">
        <row r="106">
          <cell r="C106" t="str">
            <v>Hour</v>
          </cell>
        </row>
      </sheetData>
      <sheetData sheetId="932">
        <row r="106">
          <cell r="C106" t="str">
            <v>Hour</v>
          </cell>
        </row>
      </sheetData>
      <sheetData sheetId="933">
        <row r="106">
          <cell r="C106" t="str">
            <v>Hour</v>
          </cell>
        </row>
      </sheetData>
      <sheetData sheetId="934">
        <row r="106">
          <cell r="C106" t="str">
            <v>Hour</v>
          </cell>
        </row>
      </sheetData>
      <sheetData sheetId="935">
        <row r="106">
          <cell r="C106" t="str">
            <v>Hour</v>
          </cell>
        </row>
      </sheetData>
      <sheetData sheetId="936">
        <row r="106">
          <cell r="C106" t="str">
            <v>Hour</v>
          </cell>
        </row>
      </sheetData>
      <sheetData sheetId="937">
        <row r="35">
          <cell r="H35">
            <v>0</v>
          </cell>
        </row>
      </sheetData>
      <sheetData sheetId="938">
        <row r="106">
          <cell r="C106" t="str">
            <v>Hour</v>
          </cell>
        </row>
      </sheetData>
      <sheetData sheetId="939">
        <row r="106">
          <cell r="C106" t="str">
            <v>Hour</v>
          </cell>
        </row>
      </sheetData>
      <sheetData sheetId="940">
        <row r="106">
          <cell r="C106" t="str">
            <v>Hour</v>
          </cell>
        </row>
      </sheetData>
      <sheetData sheetId="941">
        <row r="106">
          <cell r="C106" t="str">
            <v>Hour</v>
          </cell>
        </row>
      </sheetData>
      <sheetData sheetId="942">
        <row r="106">
          <cell r="C106" t="str">
            <v>Hour</v>
          </cell>
        </row>
      </sheetData>
      <sheetData sheetId="943">
        <row r="106">
          <cell r="C106" t="str">
            <v>Hour</v>
          </cell>
        </row>
      </sheetData>
      <sheetData sheetId="944">
        <row r="106">
          <cell r="C106" t="str">
            <v>Hour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06">
          <cell r="C106" t="str">
            <v>Hour</v>
          </cell>
        </row>
      </sheetData>
      <sheetData sheetId="961">
        <row r="106">
          <cell r="C106" t="str">
            <v>Hour</v>
          </cell>
        </row>
      </sheetData>
      <sheetData sheetId="962">
        <row r="106">
          <cell r="C106" t="str">
            <v>Hour</v>
          </cell>
        </row>
      </sheetData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>
        <row r="106">
          <cell r="C106" t="str">
            <v>Hour</v>
          </cell>
        </row>
      </sheetData>
      <sheetData sheetId="979">
        <row r="35">
          <cell r="H35">
            <v>0</v>
          </cell>
        </row>
      </sheetData>
      <sheetData sheetId="980">
        <row r="106">
          <cell r="C106" t="str">
            <v>Hour</v>
          </cell>
        </row>
      </sheetData>
      <sheetData sheetId="981">
        <row r="106">
          <cell r="C106" t="str">
            <v>Hour</v>
          </cell>
        </row>
      </sheetData>
      <sheetData sheetId="982">
        <row r="106">
          <cell r="C106" t="str">
            <v>Hour</v>
          </cell>
        </row>
      </sheetData>
      <sheetData sheetId="983">
        <row r="106">
          <cell r="C106" t="str">
            <v>Hour</v>
          </cell>
        </row>
      </sheetData>
      <sheetData sheetId="984">
        <row r="106">
          <cell r="C106" t="str">
            <v>Hour</v>
          </cell>
        </row>
      </sheetData>
      <sheetData sheetId="985">
        <row r="106">
          <cell r="C106" t="str">
            <v>Hour</v>
          </cell>
        </row>
      </sheetData>
      <sheetData sheetId="986">
        <row r="106">
          <cell r="C106" t="str">
            <v>Hour</v>
          </cell>
        </row>
      </sheetData>
      <sheetData sheetId="987">
        <row r="106">
          <cell r="C106" t="str">
            <v>Hour</v>
          </cell>
        </row>
      </sheetData>
      <sheetData sheetId="988">
        <row r="106">
          <cell r="C106" t="str">
            <v>Hour</v>
          </cell>
        </row>
      </sheetData>
      <sheetData sheetId="989">
        <row r="35">
          <cell r="H35">
            <v>0</v>
          </cell>
        </row>
      </sheetData>
      <sheetData sheetId="990">
        <row r="106">
          <cell r="C106" t="str">
            <v>Hour</v>
          </cell>
        </row>
      </sheetData>
      <sheetData sheetId="991">
        <row r="106">
          <cell r="C106" t="str">
            <v>Hour</v>
          </cell>
        </row>
      </sheetData>
      <sheetData sheetId="992">
        <row r="106">
          <cell r="C106" t="str">
            <v>Hour</v>
          </cell>
        </row>
      </sheetData>
      <sheetData sheetId="993">
        <row r="106">
          <cell r="C106" t="str">
            <v>Hour</v>
          </cell>
        </row>
      </sheetData>
      <sheetData sheetId="994">
        <row r="106">
          <cell r="C106" t="str">
            <v>Hour</v>
          </cell>
        </row>
      </sheetData>
      <sheetData sheetId="995">
        <row r="106">
          <cell r="C106" t="str">
            <v>Hour</v>
          </cell>
        </row>
      </sheetData>
      <sheetData sheetId="996">
        <row r="106">
          <cell r="C106" t="str">
            <v>Hour</v>
          </cell>
        </row>
      </sheetData>
      <sheetData sheetId="997">
        <row r="106">
          <cell r="C106" t="str">
            <v>Hour</v>
          </cell>
        </row>
      </sheetData>
      <sheetData sheetId="998">
        <row r="106">
          <cell r="C106" t="str">
            <v>Hour</v>
          </cell>
        </row>
      </sheetData>
      <sheetData sheetId="999">
        <row r="106">
          <cell r="C106" t="str">
            <v>Hour</v>
          </cell>
        </row>
      </sheetData>
      <sheetData sheetId="1000">
        <row r="106">
          <cell r="C106" t="str">
            <v>Hour</v>
          </cell>
        </row>
      </sheetData>
      <sheetData sheetId="1001">
        <row r="106">
          <cell r="C106" t="str">
            <v>Hour</v>
          </cell>
        </row>
      </sheetData>
      <sheetData sheetId="1002">
        <row r="106">
          <cell r="C106" t="str">
            <v>Hour</v>
          </cell>
        </row>
      </sheetData>
      <sheetData sheetId="1003">
        <row r="106">
          <cell r="C106" t="str">
            <v>Hour</v>
          </cell>
        </row>
      </sheetData>
      <sheetData sheetId="1004">
        <row r="106">
          <cell r="C106" t="str">
            <v>Hour</v>
          </cell>
        </row>
      </sheetData>
      <sheetData sheetId="1005">
        <row r="106">
          <cell r="C106" t="str">
            <v>Hour</v>
          </cell>
        </row>
      </sheetData>
      <sheetData sheetId="1006">
        <row r="106">
          <cell r="C106" t="str">
            <v>Hour</v>
          </cell>
        </row>
      </sheetData>
      <sheetData sheetId="1007">
        <row r="106">
          <cell r="C106" t="str">
            <v>Hour</v>
          </cell>
        </row>
      </sheetData>
      <sheetData sheetId="1008">
        <row r="106">
          <cell r="C106" t="str">
            <v>Hour</v>
          </cell>
        </row>
      </sheetData>
      <sheetData sheetId="1009">
        <row r="106">
          <cell r="C106" t="str">
            <v>Hour</v>
          </cell>
        </row>
      </sheetData>
      <sheetData sheetId="1010">
        <row r="106">
          <cell r="C106" t="str">
            <v>Hour</v>
          </cell>
        </row>
      </sheetData>
      <sheetData sheetId="1011">
        <row r="106">
          <cell r="C106" t="str">
            <v>Hour</v>
          </cell>
        </row>
      </sheetData>
      <sheetData sheetId="1012">
        <row r="106">
          <cell r="C106" t="str">
            <v>Hour</v>
          </cell>
        </row>
      </sheetData>
      <sheetData sheetId="1013">
        <row r="106">
          <cell r="C106" t="str">
            <v>Hour</v>
          </cell>
        </row>
      </sheetData>
      <sheetData sheetId="1014">
        <row r="106">
          <cell r="C106" t="str">
            <v>Hour</v>
          </cell>
        </row>
      </sheetData>
      <sheetData sheetId="1015">
        <row r="106">
          <cell r="C106" t="str">
            <v>Hour</v>
          </cell>
        </row>
      </sheetData>
      <sheetData sheetId="1016">
        <row r="106">
          <cell r="C106" t="str">
            <v>Hour</v>
          </cell>
        </row>
      </sheetData>
      <sheetData sheetId="1017">
        <row r="106">
          <cell r="C106" t="str">
            <v>Hour</v>
          </cell>
        </row>
      </sheetData>
      <sheetData sheetId="1018">
        <row r="106">
          <cell r="C106" t="str">
            <v>Hour</v>
          </cell>
        </row>
      </sheetData>
      <sheetData sheetId="1019">
        <row r="106">
          <cell r="C106" t="str">
            <v>Hour</v>
          </cell>
        </row>
      </sheetData>
      <sheetData sheetId="1020">
        <row r="106">
          <cell r="C106" t="str">
            <v>Hour</v>
          </cell>
        </row>
      </sheetData>
      <sheetData sheetId="1021">
        <row r="106">
          <cell r="C106" t="str">
            <v>Hour</v>
          </cell>
        </row>
      </sheetData>
      <sheetData sheetId="1022">
        <row r="106">
          <cell r="C106" t="str">
            <v>Hour</v>
          </cell>
        </row>
      </sheetData>
      <sheetData sheetId="1023">
        <row r="106">
          <cell r="C106" t="str">
            <v>Hour</v>
          </cell>
        </row>
      </sheetData>
      <sheetData sheetId="1024">
        <row r="106">
          <cell r="C106" t="str">
            <v>Hour</v>
          </cell>
        </row>
      </sheetData>
      <sheetData sheetId="1025">
        <row r="106">
          <cell r="C106" t="str">
            <v>Hour</v>
          </cell>
        </row>
      </sheetData>
      <sheetData sheetId="1026">
        <row r="106">
          <cell r="C106" t="str">
            <v>Hour</v>
          </cell>
        </row>
      </sheetData>
      <sheetData sheetId="1027">
        <row r="106">
          <cell r="C106" t="str">
            <v>Hour</v>
          </cell>
        </row>
      </sheetData>
      <sheetData sheetId="1028">
        <row r="106">
          <cell r="C106" t="str">
            <v>Hour</v>
          </cell>
        </row>
      </sheetData>
      <sheetData sheetId="1029">
        <row r="106">
          <cell r="C106" t="str">
            <v>Hour</v>
          </cell>
        </row>
      </sheetData>
      <sheetData sheetId="1030">
        <row r="106">
          <cell r="C106" t="str">
            <v>Hour</v>
          </cell>
        </row>
      </sheetData>
      <sheetData sheetId="1031">
        <row r="106">
          <cell r="C106" t="str">
            <v>Hour</v>
          </cell>
        </row>
      </sheetData>
      <sheetData sheetId="1032">
        <row r="106">
          <cell r="C106" t="str">
            <v>Hour</v>
          </cell>
        </row>
      </sheetData>
      <sheetData sheetId="1033">
        <row r="106">
          <cell r="C106" t="str">
            <v>Hour</v>
          </cell>
        </row>
      </sheetData>
      <sheetData sheetId="1034">
        <row r="106">
          <cell r="C106" t="str">
            <v>Hour</v>
          </cell>
        </row>
      </sheetData>
      <sheetData sheetId="1035">
        <row r="106">
          <cell r="C106" t="str">
            <v>Hour</v>
          </cell>
        </row>
      </sheetData>
      <sheetData sheetId="1036">
        <row r="106">
          <cell r="C106" t="str">
            <v>Hour</v>
          </cell>
        </row>
      </sheetData>
      <sheetData sheetId="1037">
        <row r="106">
          <cell r="C106" t="str">
            <v>Hour</v>
          </cell>
        </row>
      </sheetData>
      <sheetData sheetId="1038">
        <row r="106">
          <cell r="C106" t="str">
            <v>Hour</v>
          </cell>
        </row>
      </sheetData>
      <sheetData sheetId="1039">
        <row r="106">
          <cell r="C106" t="str">
            <v>Hour</v>
          </cell>
        </row>
      </sheetData>
      <sheetData sheetId="1040">
        <row r="106">
          <cell r="C106" t="str">
            <v>Hour</v>
          </cell>
        </row>
      </sheetData>
      <sheetData sheetId="1041">
        <row r="106">
          <cell r="C106" t="str">
            <v>Hour</v>
          </cell>
        </row>
      </sheetData>
      <sheetData sheetId="1042">
        <row r="106">
          <cell r="C106" t="str">
            <v>Hour</v>
          </cell>
        </row>
      </sheetData>
      <sheetData sheetId="1043">
        <row r="106">
          <cell r="C106" t="str">
            <v>Hour</v>
          </cell>
        </row>
      </sheetData>
      <sheetData sheetId="1044">
        <row r="106">
          <cell r="C106" t="str">
            <v>Hour</v>
          </cell>
        </row>
      </sheetData>
      <sheetData sheetId="1045">
        <row r="106">
          <cell r="C106" t="str">
            <v>Hour</v>
          </cell>
        </row>
      </sheetData>
      <sheetData sheetId="1046">
        <row r="106">
          <cell r="C106" t="str">
            <v>Hour</v>
          </cell>
        </row>
      </sheetData>
      <sheetData sheetId="1047">
        <row r="35">
          <cell r="H35">
            <v>0</v>
          </cell>
        </row>
      </sheetData>
      <sheetData sheetId="1048">
        <row r="106">
          <cell r="C106" t="str">
            <v>Hour</v>
          </cell>
        </row>
      </sheetData>
      <sheetData sheetId="1049">
        <row r="106">
          <cell r="C106" t="str">
            <v>Hour</v>
          </cell>
        </row>
      </sheetData>
      <sheetData sheetId="1050">
        <row r="106">
          <cell r="C106" t="str">
            <v>Hour</v>
          </cell>
        </row>
      </sheetData>
      <sheetData sheetId="1051">
        <row r="106">
          <cell r="C106" t="str">
            <v>Hour</v>
          </cell>
        </row>
      </sheetData>
      <sheetData sheetId="1052">
        <row r="106">
          <cell r="C106" t="str">
            <v>Hour</v>
          </cell>
        </row>
      </sheetData>
      <sheetData sheetId="1053">
        <row r="106">
          <cell r="C106" t="str">
            <v>Hour</v>
          </cell>
        </row>
      </sheetData>
      <sheetData sheetId="1054">
        <row r="106">
          <cell r="C106" t="str">
            <v>Hour</v>
          </cell>
        </row>
      </sheetData>
      <sheetData sheetId="1055">
        <row r="106">
          <cell r="C106" t="str">
            <v>Hour</v>
          </cell>
        </row>
      </sheetData>
      <sheetData sheetId="1056">
        <row r="106">
          <cell r="C106" t="str">
            <v>Hour</v>
          </cell>
        </row>
      </sheetData>
      <sheetData sheetId="1057">
        <row r="35">
          <cell r="H35">
            <v>0</v>
          </cell>
        </row>
      </sheetData>
      <sheetData sheetId="1058">
        <row r="106">
          <cell r="C106" t="str">
            <v>Hour</v>
          </cell>
        </row>
      </sheetData>
      <sheetData sheetId="1059">
        <row r="106">
          <cell r="C106" t="str">
            <v>Hour</v>
          </cell>
        </row>
      </sheetData>
      <sheetData sheetId="1060">
        <row r="106">
          <cell r="C106" t="str">
            <v>Hour</v>
          </cell>
        </row>
      </sheetData>
      <sheetData sheetId="1061">
        <row r="106">
          <cell r="C106" t="str">
            <v>Hour</v>
          </cell>
        </row>
      </sheetData>
      <sheetData sheetId="1062">
        <row r="106">
          <cell r="C106" t="str">
            <v>Hour</v>
          </cell>
        </row>
      </sheetData>
      <sheetData sheetId="1063">
        <row r="106">
          <cell r="C106" t="str">
            <v>Hour</v>
          </cell>
        </row>
      </sheetData>
      <sheetData sheetId="1064">
        <row r="106">
          <cell r="C106" t="str">
            <v>Hour</v>
          </cell>
        </row>
      </sheetData>
      <sheetData sheetId="1065">
        <row r="106">
          <cell r="C106" t="str">
            <v>Hour</v>
          </cell>
        </row>
      </sheetData>
      <sheetData sheetId="1066">
        <row r="106">
          <cell r="C106" t="str">
            <v>Hour</v>
          </cell>
        </row>
      </sheetData>
      <sheetData sheetId="1067">
        <row r="35">
          <cell r="H35">
            <v>0</v>
          </cell>
        </row>
      </sheetData>
      <sheetData sheetId="1068">
        <row r="35">
          <cell r="H35">
            <v>0</v>
          </cell>
        </row>
      </sheetData>
      <sheetData sheetId="1069">
        <row r="35">
          <cell r="H35">
            <v>0</v>
          </cell>
        </row>
      </sheetData>
      <sheetData sheetId="1070">
        <row r="35">
          <cell r="H35">
            <v>0</v>
          </cell>
        </row>
      </sheetData>
      <sheetData sheetId="1071">
        <row r="106">
          <cell r="C106" t="str">
            <v>Hour</v>
          </cell>
        </row>
      </sheetData>
      <sheetData sheetId="1072">
        <row r="106">
          <cell r="C106" t="str">
            <v>Hour</v>
          </cell>
        </row>
      </sheetData>
      <sheetData sheetId="1073">
        <row r="106">
          <cell r="C106" t="str">
            <v>Hour</v>
          </cell>
        </row>
      </sheetData>
      <sheetData sheetId="1074">
        <row r="106">
          <cell r="C106" t="str">
            <v>Hour</v>
          </cell>
        </row>
      </sheetData>
      <sheetData sheetId="1075">
        <row r="106">
          <cell r="C106" t="str">
            <v>Hour</v>
          </cell>
        </row>
      </sheetData>
      <sheetData sheetId="1076">
        <row r="106">
          <cell r="C106" t="str">
            <v>Hour</v>
          </cell>
        </row>
      </sheetData>
      <sheetData sheetId="1077">
        <row r="35">
          <cell r="H35">
            <v>0</v>
          </cell>
        </row>
      </sheetData>
      <sheetData sheetId="1078">
        <row r="35">
          <cell r="H35">
            <v>0</v>
          </cell>
        </row>
      </sheetData>
      <sheetData sheetId="1079">
        <row r="35">
          <cell r="H35">
            <v>0</v>
          </cell>
        </row>
      </sheetData>
      <sheetData sheetId="1080">
        <row r="35">
          <cell r="H35">
            <v>0</v>
          </cell>
        </row>
      </sheetData>
      <sheetData sheetId="1081">
        <row r="106">
          <cell r="C106" t="str">
            <v>Hour</v>
          </cell>
        </row>
      </sheetData>
      <sheetData sheetId="1082">
        <row r="106">
          <cell r="C106" t="str">
            <v>Hour</v>
          </cell>
        </row>
      </sheetData>
      <sheetData sheetId="1083">
        <row r="106">
          <cell r="C106" t="str">
            <v>Hour</v>
          </cell>
        </row>
      </sheetData>
      <sheetData sheetId="1084">
        <row r="106">
          <cell r="C106" t="str">
            <v>Hour</v>
          </cell>
        </row>
      </sheetData>
      <sheetData sheetId="1085">
        <row r="106">
          <cell r="C106" t="str">
            <v>Hour</v>
          </cell>
        </row>
      </sheetData>
      <sheetData sheetId="1086">
        <row r="106">
          <cell r="C106" t="str">
            <v>Hour</v>
          </cell>
        </row>
      </sheetData>
      <sheetData sheetId="1087">
        <row r="35">
          <cell r="H35">
            <v>0</v>
          </cell>
        </row>
      </sheetData>
      <sheetData sheetId="1088">
        <row r="35">
          <cell r="H35">
            <v>0</v>
          </cell>
        </row>
      </sheetData>
      <sheetData sheetId="1089">
        <row r="35">
          <cell r="H35">
            <v>0</v>
          </cell>
        </row>
      </sheetData>
      <sheetData sheetId="1090">
        <row r="35">
          <cell r="H35">
            <v>0</v>
          </cell>
        </row>
      </sheetData>
      <sheetData sheetId="1091">
        <row r="106">
          <cell r="C106" t="str">
            <v>Hour</v>
          </cell>
        </row>
      </sheetData>
      <sheetData sheetId="1092">
        <row r="106">
          <cell r="C106" t="str">
            <v>Hour</v>
          </cell>
        </row>
      </sheetData>
      <sheetData sheetId="1093">
        <row r="106">
          <cell r="C106" t="str">
            <v>Hour</v>
          </cell>
        </row>
      </sheetData>
      <sheetData sheetId="1094">
        <row r="106">
          <cell r="C106" t="str">
            <v>Hour</v>
          </cell>
        </row>
      </sheetData>
      <sheetData sheetId="1095">
        <row r="106">
          <cell r="C106" t="str">
            <v>Hour</v>
          </cell>
        </row>
      </sheetData>
      <sheetData sheetId="1096">
        <row r="106">
          <cell r="C106" t="str">
            <v>Hour</v>
          </cell>
        </row>
      </sheetData>
      <sheetData sheetId="1097">
        <row r="106">
          <cell r="C106" t="str">
            <v>Hour</v>
          </cell>
        </row>
      </sheetData>
      <sheetData sheetId="1098">
        <row r="106">
          <cell r="C106" t="str">
            <v>Hour</v>
          </cell>
        </row>
      </sheetData>
      <sheetData sheetId="1099">
        <row r="35">
          <cell r="H35">
            <v>0</v>
          </cell>
        </row>
      </sheetData>
      <sheetData sheetId="1100">
        <row r="106">
          <cell r="C106" t="str">
            <v>Hour</v>
          </cell>
        </row>
      </sheetData>
      <sheetData sheetId="1101">
        <row r="106">
          <cell r="C106" t="str">
            <v>Hour</v>
          </cell>
        </row>
      </sheetData>
      <sheetData sheetId="1102">
        <row r="106">
          <cell r="C106" t="str">
            <v>Hour</v>
          </cell>
        </row>
      </sheetData>
      <sheetData sheetId="1103">
        <row r="106">
          <cell r="C106" t="str">
            <v>Hour</v>
          </cell>
        </row>
      </sheetData>
      <sheetData sheetId="1104">
        <row r="106">
          <cell r="C106" t="str">
            <v>Hour</v>
          </cell>
        </row>
      </sheetData>
      <sheetData sheetId="1105">
        <row r="106">
          <cell r="C106" t="str">
            <v>Hour</v>
          </cell>
        </row>
      </sheetData>
      <sheetData sheetId="1106">
        <row r="106">
          <cell r="C106" t="str">
            <v>Hour</v>
          </cell>
        </row>
      </sheetData>
      <sheetData sheetId="1107">
        <row r="106">
          <cell r="C106" t="str">
            <v>Hour</v>
          </cell>
        </row>
      </sheetData>
      <sheetData sheetId="1108">
        <row r="106">
          <cell r="C106" t="str">
            <v>Hour</v>
          </cell>
        </row>
      </sheetData>
      <sheetData sheetId="1109">
        <row r="35">
          <cell r="H35">
            <v>0</v>
          </cell>
        </row>
      </sheetData>
      <sheetData sheetId="1110">
        <row r="106">
          <cell r="C106" t="str">
            <v>Hour</v>
          </cell>
        </row>
      </sheetData>
      <sheetData sheetId="1111">
        <row r="106">
          <cell r="C106" t="str">
            <v>Hour</v>
          </cell>
        </row>
      </sheetData>
      <sheetData sheetId="1112">
        <row r="106">
          <cell r="C106" t="str">
            <v>Hour</v>
          </cell>
        </row>
      </sheetData>
      <sheetData sheetId="1113">
        <row r="106">
          <cell r="C106" t="str">
            <v>Hour</v>
          </cell>
        </row>
      </sheetData>
      <sheetData sheetId="1114">
        <row r="106">
          <cell r="C106" t="str">
            <v>Hour</v>
          </cell>
        </row>
      </sheetData>
      <sheetData sheetId="1115">
        <row r="106">
          <cell r="C106" t="str">
            <v>Hour</v>
          </cell>
        </row>
      </sheetData>
      <sheetData sheetId="1116">
        <row r="106">
          <cell r="C106" t="str">
            <v>Hour</v>
          </cell>
        </row>
      </sheetData>
      <sheetData sheetId="1117">
        <row r="106">
          <cell r="C106" t="str">
            <v>Hour</v>
          </cell>
        </row>
      </sheetData>
      <sheetData sheetId="1118">
        <row r="106">
          <cell r="C106" t="str">
            <v>Hour</v>
          </cell>
        </row>
      </sheetData>
      <sheetData sheetId="1119">
        <row r="106">
          <cell r="C106" t="str">
            <v>Hour</v>
          </cell>
        </row>
      </sheetData>
      <sheetData sheetId="1120">
        <row r="106">
          <cell r="C106" t="str">
            <v>Hour</v>
          </cell>
        </row>
      </sheetData>
      <sheetData sheetId="1121">
        <row r="106">
          <cell r="C106" t="str">
            <v>Hour</v>
          </cell>
        </row>
      </sheetData>
      <sheetData sheetId="1122">
        <row r="106">
          <cell r="C106" t="str">
            <v>Hour</v>
          </cell>
        </row>
      </sheetData>
      <sheetData sheetId="1123">
        <row r="106">
          <cell r="C106" t="str">
            <v>Hour</v>
          </cell>
        </row>
      </sheetData>
      <sheetData sheetId="1124">
        <row r="106">
          <cell r="C106" t="str">
            <v>Hour</v>
          </cell>
        </row>
      </sheetData>
      <sheetData sheetId="1125">
        <row r="106">
          <cell r="C106" t="str">
            <v>Hour</v>
          </cell>
        </row>
      </sheetData>
      <sheetData sheetId="1126">
        <row r="106">
          <cell r="C106" t="str">
            <v>Hour</v>
          </cell>
        </row>
      </sheetData>
      <sheetData sheetId="1127">
        <row r="106">
          <cell r="C106" t="str">
            <v>Hour</v>
          </cell>
        </row>
      </sheetData>
      <sheetData sheetId="1128">
        <row r="106">
          <cell r="C106" t="str">
            <v>Hour</v>
          </cell>
        </row>
      </sheetData>
      <sheetData sheetId="1129">
        <row r="106">
          <cell r="C106" t="str">
            <v>Hour</v>
          </cell>
        </row>
      </sheetData>
      <sheetData sheetId="1130">
        <row r="106">
          <cell r="C106" t="str">
            <v>Hour</v>
          </cell>
        </row>
      </sheetData>
      <sheetData sheetId="1131">
        <row r="106">
          <cell r="C106" t="str">
            <v>Hour</v>
          </cell>
        </row>
      </sheetData>
      <sheetData sheetId="1132">
        <row r="106">
          <cell r="C106" t="str">
            <v>Hour</v>
          </cell>
        </row>
      </sheetData>
      <sheetData sheetId="1133">
        <row r="106">
          <cell r="C106" t="str">
            <v>Hour</v>
          </cell>
        </row>
      </sheetData>
      <sheetData sheetId="1134">
        <row r="106">
          <cell r="C106" t="str">
            <v>Hour</v>
          </cell>
        </row>
      </sheetData>
      <sheetData sheetId="1135">
        <row r="106">
          <cell r="C106" t="str">
            <v>Hour</v>
          </cell>
        </row>
      </sheetData>
      <sheetData sheetId="1136">
        <row r="106">
          <cell r="C106" t="str">
            <v>Hour</v>
          </cell>
        </row>
      </sheetData>
      <sheetData sheetId="1137">
        <row r="106">
          <cell r="C106" t="str">
            <v>Hour</v>
          </cell>
        </row>
      </sheetData>
      <sheetData sheetId="1138">
        <row r="106">
          <cell r="C106" t="str">
            <v>Hour</v>
          </cell>
        </row>
      </sheetData>
      <sheetData sheetId="1139">
        <row r="106">
          <cell r="C106" t="str">
            <v>Hour</v>
          </cell>
        </row>
      </sheetData>
      <sheetData sheetId="1140">
        <row r="106">
          <cell r="C106" t="str">
            <v>Hour</v>
          </cell>
        </row>
      </sheetData>
      <sheetData sheetId="1141">
        <row r="106">
          <cell r="C106" t="str">
            <v>Hour</v>
          </cell>
        </row>
      </sheetData>
      <sheetData sheetId="1142">
        <row r="106">
          <cell r="C106" t="str">
            <v>Hour</v>
          </cell>
        </row>
      </sheetData>
      <sheetData sheetId="1143">
        <row r="106">
          <cell r="C106" t="str">
            <v>Hour</v>
          </cell>
        </row>
      </sheetData>
      <sheetData sheetId="1144">
        <row r="106">
          <cell r="C106" t="str">
            <v>Hour</v>
          </cell>
        </row>
      </sheetData>
      <sheetData sheetId="1145">
        <row r="106">
          <cell r="C106" t="str">
            <v>Hour</v>
          </cell>
        </row>
      </sheetData>
      <sheetData sheetId="1146">
        <row r="106">
          <cell r="C106" t="str">
            <v>Hour</v>
          </cell>
        </row>
      </sheetData>
      <sheetData sheetId="1147">
        <row r="106">
          <cell r="C106" t="str">
            <v>Hour</v>
          </cell>
        </row>
      </sheetData>
      <sheetData sheetId="1148">
        <row r="106">
          <cell r="C106" t="str">
            <v>Hour</v>
          </cell>
        </row>
      </sheetData>
      <sheetData sheetId="1149">
        <row r="106">
          <cell r="C106" t="str">
            <v>Hour</v>
          </cell>
        </row>
      </sheetData>
      <sheetData sheetId="1150">
        <row r="106">
          <cell r="C106" t="str">
            <v>Hour</v>
          </cell>
        </row>
      </sheetData>
      <sheetData sheetId="1151">
        <row r="106">
          <cell r="C106" t="str">
            <v>Hour</v>
          </cell>
        </row>
      </sheetData>
      <sheetData sheetId="1152">
        <row r="106">
          <cell r="C106" t="str">
            <v>Hour</v>
          </cell>
        </row>
      </sheetData>
      <sheetData sheetId="1153">
        <row r="106">
          <cell r="C106" t="str">
            <v>Hour</v>
          </cell>
        </row>
      </sheetData>
      <sheetData sheetId="1154">
        <row r="106">
          <cell r="C106" t="str">
            <v>Hour</v>
          </cell>
        </row>
      </sheetData>
      <sheetData sheetId="1155">
        <row r="106">
          <cell r="C106" t="str">
            <v>Hour</v>
          </cell>
        </row>
      </sheetData>
      <sheetData sheetId="1156">
        <row r="106">
          <cell r="C106" t="str">
            <v>Hour</v>
          </cell>
        </row>
      </sheetData>
      <sheetData sheetId="1157">
        <row r="106">
          <cell r="C106" t="str">
            <v>Hour</v>
          </cell>
        </row>
      </sheetData>
      <sheetData sheetId="1158">
        <row r="106">
          <cell r="C106" t="str">
            <v>Hour</v>
          </cell>
        </row>
      </sheetData>
      <sheetData sheetId="1159">
        <row r="106">
          <cell r="C106" t="str">
            <v>Hour</v>
          </cell>
        </row>
      </sheetData>
      <sheetData sheetId="1160">
        <row r="106">
          <cell r="C106" t="str">
            <v>Hour</v>
          </cell>
        </row>
      </sheetData>
      <sheetData sheetId="1161">
        <row r="106">
          <cell r="C106" t="str">
            <v>Hour</v>
          </cell>
        </row>
      </sheetData>
      <sheetData sheetId="1162">
        <row r="106">
          <cell r="C106" t="str">
            <v>Hour</v>
          </cell>
        </row>
      </sheetData>
      <sheetData sheetId="1163">
        <row r="106">
          <cell r="C106" t="str">
            <v>Hour</v>
          </cell>
        </row>
      </sheetData>
      <sheetData sheetId="1164">
        <row r="106">
          <cell r="C106" t="str">
            <v>Hour</v>
          </cell>
        </row>
      </sheetData>
      <sheetData sheetId="1165">
        <row r="106">
          <cell r="C106" t="str">
            <v>Hour</v>
          </cell>
        </row>
      </sheetData>
      <sheetData sheetId="1166">
        <row r="106">
          <cell r="C106" t="str">
            <v>Hour</v>
          </cell>
        </row>
      </sheetData>
      <sheetData sheetId="1167">
        <row r="106">
          <cell r="C106" t="str">
            <v>Hour</v>
          </cell>
        </row>
      </sheetData>
      <sheetData sheetId="1168">
        <row r="106">
          <cell r="C106" t="str">
            <v>Hour</v>
          </cell>
        </row>
      </sheetData>
      <sheetData sheetId="1169">
        <row r="106">
          <cell r="C106" t="str">
            <v>Hour</v>
          </cell>
        </row>
      </sheetData>
      <sheetData sheetId="1170">
        <row r="106">
          <cell r="C106" t="str">
            <v>Hour</v>
          </cell>
        </row>
      </sheetData>
      <sheetData sheetId="1171">
        <row r="106">
          <cell r="C106" t="str">
            <v>Hour</v>
          </cell>
        </row>
      </sheetData>
      <sheetData sheetId="1172">
        <row r="106">
          <cell r="C106" t="str">
            <v>Hour</v>
          </cell>
        </row>
      </sheetData>
      <sheetData sheetId="1173">
        <row r="106">
          <cell r="C106" t="str">
            <v>Hour</v>
          </cell>
        </row>
      </sheetData>
      <sheetData sheetId="1174">
        <row r="106">
          <cell r="C106" t="str">
            <v>Hour</v>
          </cell>
        </row>
      </sheetData>
      <sheetData sheetId="1175">
        <row r="106">
          <cell r="C106" t="str">
            <v>Hour</v>
          </cell>
        </row>
      </sheetData>
      <sheetData sheetId="1176">
        <row r="106">
          <cell r="C106" t="str">
            <v>Hour</v>
          </cell>
        </row>
      </sheetData>
      <sheetData sheetId="1177">
        <row r="106">
          <cell r="C106" t="str">
            <v>Hour</v>
          </cell>
        </row>
      </sheetData>
      <sheetData sheetId="1178">
        <row r="106">
          <cell r="C106" t="str">
            <v>Hour</v>
          </cell>
        </row>
      </sheetData>
      <sheetData sheetId="1179">
        <row r="106">
          <cell r="C106" t="str">
            <v>Hour</v>
          </cell>
        </row>
      </sheetData>
      <sheetData sheetId="1180">
        <row r="106">
          <cell r="C106" t="str">
            <v>Hour</v>
          </cell>
        </row>
      </sheetData>
      <sheetData sheetId="1181">
        <row r="106">
          <cell r="C106" t="str">
            <v>Hour</v>
          </cell>
        </row>
      </sheetData>
      <sheetData sheetId="1182">
        <row r="106">
          <cell r="C106" t="str">
            <v>Hour</v>
          </cell>
        </row>
      </sheetData>
      <sheetData sheetId="1183">
        <row r="106">
          <cell r="C106" t="str">
            <v>Hour</v>
          </cell>
        </row>
      </sheetData>
      <sheetData sheetId="1184">
        <row r="106">
          <cell r="C106" t="str">
            <v>Hour</v>
          </cell>
        </row>
      </sheetData>
      <sheetData sheetId="1185">
        <row r="106">
          <cell r="C106" t="str">
            <v>Hour</v>
          </cell>
        </row>
      </sheetData>
      <sheetData sheetId="1186">
        <row r="106">
          <cell r="C106" t="str">
            <v>Hour</v>
          </cell>
        </row>
      </sheetData>
      <sheetData sheetId="1187">
        <row r="106">
          <cell r="C106" t="str">
            <v>Hour</v>
          </cell>
        </row>
      </sheetData>
      <sheetData sheetId="1188">
        <row r="106">
          <cell r="C106" t="str">
            <v>Hour</v>
          </cell>
        </row>
      </sheetData>
      <sheetData sheetId="1189">
        <row r="106">
          <cell r="C106" t="str">
            <v>Hour</v>
          </cell>
        </row>
      </sheetData>
      <sheetData sheetId="1190">
        <row r="106">
          <cell r="C106" t="str">
            <v>Hour</v>
          </cell>
        </row>
      </sheetData>
      <sheetData sheetId="1191">
        <row r="106">
          <cell r="C106" t="str">
            <v>Hour</v>
          </cell>
        </row>
      </sheetData>
      <sheetData sheetId="1192">
        <row r="106">
          <cell r="C106" t="str">
            <v>Hour</v>
          </cell>
        </row>
      </sheetData>
      <sheetData sheetId="1193">
        <row r="106">
          <cell r="C106" t="str">
            <v>Hour</v>
          </cell>
        </row>
      </sheetData>
      <sheetData sheetId="1194">
        <row r="106">
          <cell r="C106" t="str">
            <v>Hour</v>
          </cell>
        </row>
      </sheetData>
      <sheetData sheetId="1195">
        <row r="106">
          <cell r="C106" t="str">
            <v>Hour</v>
          </cell>
        </row>
      </sheetData>
      <sheetData sheetId="1196">
        <row r="106">
          <cell r="C106" t="str">
            <v>Hour</v>
          </cell>
        </row>
      </sheetData>
      <sheetData sheetId="1197">
        <row r="106">
          <cell r="C106" t="str">
            <v>Hour</v>
          </cell>
        </row>
      </sheetData>
      <sheetData sheetId="1198">
        <row r="106">
          <cell r="C106" t="str">
            <v>Hour</v>
          </cell>
        </row>
      </sheetData>
      <sheetData sheetId="1199">
        <row r="106">
          <cell r="C106" t="str">
            <v>Hour</v>
          </cell>
        </row>
      </sheetData>
      <sheetData sheetId="1200">
        <row r="106">
          <cell r="C106" t="str">
            <v>Hour</v>
          </cell>
        </row>
      </sheetData>
      <sheetData sheetId="1201">
        <row r="106">
          <cell r="C106" t="str">
            <v>Hour</v>
          </cell>
        </row>
      </sheetData>
      <sheetData sheetId="1202">
        <row r="106">
          <cell r="C106" t="str">
            <v>Hour</v>
          </cell>
        </row>
      </sheetData>
      <sheetData sheetId="1203">
        <row r="106">
          <cell r="C106" t="str">
            <v>Hour</v>
          </cell>
        </row>
      </sheetData>
      <sheetData sheetId="1204">
        <row r="106">
          <cell r="C106" t="str">
            <v>Hour</v>
          </cell>
        </row>
      </sheetData>
      <sheetData sheetId="1205">
        <row r="106">
          <cell r="C106" t="str">
            <v>Hour</v>
          </cell>
        </row>
      </sheetData>
      <sheetData sheetId="1206">
        <row r="106">
          <cell r="C106" t="str">
            <v>Hour</v>
          </cell>
        </row>
      </sheetData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>
        <row r="106">
          <cell r="C106" t="str">
            <v>Hour</v>
          </cell>
        </row>
      </sheetData>
      <sheetData sheetId="1260">
        <row r="106">
          <cell r="C106" t="str">
            <v>Hour</v>
          </cell>
        </row>
      </sheetData>
      <sheetData sheetId="1261">
        <row r="106">
          <cell r="C106" t="str">
            <v>Hour</v>
          </cell>
        </row>
      </sheetData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106">
          <cell r="C106" t="str">
            <v>Hour</v>
          </cell>
        </row>
      </sheetData>
      <sheetData sheetId="1276">
        <row r="106">
          <cell r="C106" t="str">
            <v>Hour</v>
          </cell>
        </row>
      </sheetData>
      <sheetData sheetId="1277">
        <row r="106">
          <cell r="C106" t="str">
            <v>Hour</v>
          </cell>
        </row>
      </sheetData>
      <sheetData sheetId="1278">
        <row r="106">
          <cell r="C106" t="str">
            <v>Hour</v>
          </cell>
        </row>
      </sheetData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>
        <row r="106">
          <cell r="C106" t="str">
            <v>Hour</v>
          </cell>
        </row>
      </sheetData>
      <sheetData sheetId="1296">
        <row r="106">
          <cell r="C106" t="str">
            <v>Hour</v>
          </cell>
        </row>
      </sheetData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>
        <row r="106">
          <cell r="C106" t="str">
            <v>Hour</v>
          </cell>
        </row>
      </sheetData>
      <sheetData sheetId="1321"/>
      <sheetData sheetId="1322" refreshError="1"/>
      <sheetData sheetId="1323"/>
      <sheetData sheetId="1324"/>
      <sheetData sheetId="1325">
        <row r="106">
          <cell r="C106" t="str">
            <v>Hour</v>
          </cell>
        </row>
      </sheetData>
      <sheetData sheetId="1326">
        <row r="106">
          <cell r="C106" t="str">
            <v>Hour</v>
          </cell>
        </row>
      </sheetData>
      <sheetData sheetId="1327" refreshError="1"/>
      <sheetData sheetId="1328">
        <row r="106">
          <cell r="C106" t="str">
            <v>Hour</v>
          </cell>
        </row>
      </sheetData>
      <sheetData sheetId="1329" refreshError="1"/>
      <sheetData sheetId="1330">
        <row r="106">
          <cell r="C106" t="str">
            <v>Hour</v>
          </cell>
        </row>
      </sheetData>
      <sheetData sheetId="1331">
        <row r="106">
          <cell r="C106" t="str">
            <v>Hour</v>
          </cell>
        </row>
      </sheetData>
      <sheetData sheetId="1332">
        <row r="106">
          <cell r="C106" t="str">
            <v>Hour</v>
          </cell>
        </row>
      </sheetData>
      <sheetData sheetId="1333">
        <row r="106">
          <cell r="C106" t="str">
            <v>Hour</v>
          </cell>
        </row>
      </sheetData>
      <sheetData sheetId="1334">
        <row r="106">
          <cell r="C106" t="str">
            <v>Hour</v>
          </cell>
        </row>
      </sheetData>
      <sheetData sheetId="1335">
        <row r="106">
          <cell r="C106" t="str">
            <v>Hour</v>
          </cell>
        </row>
      </sheetData>
      <sheetData sheetId="1336">
        <row r="106">
          <cell r="C106" t="str">
            <v>Hour</v>
          </cell>
        </row>
      </sheetData>
      <sheetData sheetId="1337">
        <row r="106">
          <cell r="C106" t="str">
            <v>Hour</v>
          </cell>
        </row>
      </sheetData>
      <sheetData sheetId="1338">
        <row r="106">
          <cell r="C106" t="str">
            <v>Hour</v>
          </cell>
        </row>
      </sheetData>
      <sheetData sheetId="1339">
        <row r="106">
          <cell r="C106" t="str">
            <v>Hour</v>
          </cell>
        </row>
      </sheetData>
      <sheetData sheetId="1340">
        <row r="106">
          <cell r="C106" t="str">
            <v>Hour</v>
          </cell>
        </row>
      </sheetData>
      <sheetData sheetId="1341">
        <row r="106">
          <cell r="C106" t="str">
            <v>Hour</v>
          </cell>
        </row>
      </sheetData>
      <sheetData sheetId="1342">
        <row r="106">
          <cell r="C106" t="str">
            <v>Hour</v>
          </cell>
        </row>
      </sheetData>
      <sheetData sheetId="1343">
        <row r="106">
          <cell r="C106" t="str">
            <v>Hour</v>
          </cell>
        </row>
      </sheetData>
      <sheetData sheetId="1344">
        <row r="106">
          <cell r="C106" t="str">
            <v>Hour</v>
          </cell>
        </row>
      </sheetData>
      <sheetData sheetId="1345">
        <row r="106">
          <cell r="C106" t="str">
            <v>Hour</v>
          </cell>
        </row>
      </sheetData>
      <sheetData sheetId="1346">
        <row r="106">
          <cell r="C106" t="str">
            <v>Hour</v>
          </cell>
        </row>
      </sheetData>
      <sheetData sheetId="1347">
        <row r="106">
          <cell r="C106" t="str">
            <v>Hour</v>
          </cell>
        </row>
      </sheetData>
      <sheetData sheetId="1348">
        <row r="106">
          <cell r="C106" t="str">
            <v>Hour</v>
          </cell>
        </row>
      </sheetData>
      <sheetData sheetId="1349">
        <row r="106">
          <cell r="C106" t="str">
            <v>Hour</v>
          </cell>
        </row>
      </sheetData>
      <sheetData sheetId="1350">
        <row r="106">
          <cell r="C106" t="str">
            <v>Hour</v>
          </cell>
        </row>
      </sheetData>
      <sheetData sheetId="1351">
        <row r="106">
          <cell r="C106" t="str">
            <v>Hour</v>
          </cell>
        </row>
      </sheetData>
      <sheetData sheetId="1352">
        <row r="106">
          <cell r="C106" t="str">
            <v>Hour</v>
          </cell>
        </row>
      </sheetData>
      <sheetData sheetId="1353">
        <row r="106">
          <cell r="C106" t="str">
            <v>Hour</v>
          </cell>
        </row>
      </sheetData>
      <sheetData sheetId="1354">
        <row r="106">
          <cell r="C106" t="str">
            <v>Hour</v>
          </cell>
        </row>
      </sheetData>
      <sheetData sheetId="1355">
        <row r="106">
          <cell r="C106" t="str">
            <v>Hour</v>
          </cell>
        </row>
      </sheetData>
      <sheetData sheetId="1356">
        <row r="106">
          <cell r="C106" t="str">
            <v>Hour</v>
          </cell>
        </row>
      </sheetData>
      <sheetData sheetId="1357">
        <row r="106">
          <cell r="C106" t="str">
            <v>Hour</v>
          </cell>
        </row>
      </sheetData>
      <sheetData sheetId="1358">
        <row r="106">
          <cell r="C106" t="str">
            <v>Hour</v>
          </cell>
        </row>
      </sheetData>
      <sheetData sheetId="1359">
        <row r="106">
          <cell r="C106" t="str">
            <v>Hour</v>
          </cell>
        </row>
      </sheetData>
      <sheetData sheetId="1360">
        <row r="106">
          <cell r="C106" t="str">
            <v>Hour</v>
          </cell>
        </row>
      </sheetData>
      <sheetData sheetId="1361">
        <row r="106">
          <cell r="C106" t="str">
            <v>Hour</v>
          </cell>
        </row>
      </sheetData>
      <sheetData sheetId="1362">
        <row r="106">
          <cell r="C106" t="str">
            <v>Hour</v>
          </cell>
        </row>
      </sheetData>
      <sheetData sheetId="1363">
        <row r="106">
          <cell r="C106" t="str">
            <v>Hour</v>
          </cell>
        </row>
      </sheetData>
      <sheetData sheetId="1364">
        <row r="106">
          <cell r="C106" t="str">
            <v>Hour</v>
          </cell>
        </row>
      </sheetData>
      <sheetData sheetId="1365">
        <row r="106">
          <cell r="C106" t="str">
            <v>Hour</v>
          </cell>
        </row>
      </sheetData>
      <sheetData sheetId="1366">
        <row r="106">
          <cell r="C106" t="str">
            <v>Hour</v>
          </cell>
        </row>
      </sheetData>
      <sheetData sheetId="1367">
        <row r="106">
          <cell r="C106" t="str">
            <v>Hour</v>
          </cell>
        </row>
      </sheetData>
      <sheetData sheetId="1368">
        <row r="106">
          <cell r="C106" t="str">
            <v>Hour</v>
          </cell>
        </row>
      </sheetData>
      <sheetData sheetId="1369">
        <row r="106">
          <cell r="C106" t="str">
            <v>Hour</v>
          </cell>
        </row>
      </sheetData>
      <sheetData sheetId="1370">
        <row r="106">
          <cell r="C106" t="str">
            <v>Hour</v>
          </cell>
        </row>
      </sheetData>
      <sheetData sheetId="1371">
        <row r="106">
          <cell r="C106" t="str">
            <v>Hour</v>
          </cell>
        </row>
      </sheetData>
      <sheetData sheetId="1372">
        <row r="106">
          <cell r="C106" t="str">
            <v>Hour</v>
          </cell>
        </row>
      </sheetData>
      <sheetData sheetId="1373">
        <row r="106">
          <cell r="C106" t="str">
            <v>Hour</v>
          </cell>
        </row>
      </sheetData>
      <sheetData sheetId="1374">
        <row r="106">
          <cell r="C106" t="str">
            <v>Hour</v>
          </cell>
        </row>
      </sheetData>
      <sheetData sheetId="1375">
        <row r="106">
          <cell r="C106" t="str">
            <v>Hour</v>
          </cell>
        </row>
      </sheetData>
      <sheetData sheetId="1376">
        <row r="106">
          <cell r="C106" t="str">
            <v>Hour</v>
          </cell>
        </row>
      </sheetData>
      <sheetData sheetId="1377">
        <row r="106">
          <cell r="C106" t="str">
            <v>Hour</v>
          </cell>
        </row>
      </sheetData>
      <sheetData sheetId="1378">
        <row r="106">
          <cell r="C106" t="str">
            <v>Hour</v>
          </cell>
        </row>
      </sheetData>
      <sheetData sheetId="1379">
        <row r="106">
          <cell r="C106" t="str">
            <v>Hour</v>
          </cell>
        </row>
      </sheetData>
      <sheetData sheetId="1380">
        <row r="106">
          <cell r="C106" t="str">
            <v>Hour</v>
          </cell>
        </row>
      </sheetData>
      <sheetData sheetId="1381">
        <row r="106">
          <cell r="C106" t="str">
            <v>Hour</v>
          </cell>
        </row>
      </sheetData>
      <sheetData sheetId="1382">
        <row r="106">
          <cell r="C106" t="str">
            <v>Hour</v>
          </cell>
        </row>
      </sheetData>
      <sheetData sheetId="1383">
        <row r="106">
          <cell r="C106" t="str">
            <v>Hour</v>
          </cell>
        </row>
      </sheetData>
      <sheetData sheetId="1384">
        <row r="106">
          <cell r="C106" t="str">
            <v>Hour</v>
          </cell>
        </row>
      </sheetData>
      <sheetData sheetId="1385">
        <row r="106">
          <cell r="C106" t="str">
            <v>Hour</v>
          </cell>
        </row>
      </sheetData>
      <sheetData sheetId="1386">
        <row r="106">
          <cell r="C106" t="str">
            <v>Hour</v>
          </cell>
        </row>
      </sheetData>
      <sheetData sheetId="1387">
        <row r="106">
          <cell r="C106" t="str">
            <v>Hour</v>
          </cell>
        </row>
      </sheetData>
      <sheetData sheetId="1388">
        <row r="106">
          <cell r="C106" t="str">
            <v>Hour</v>
          </cell>
        </row>
      </sheetData>
      <sheetData sheetId="1389">
        <row r="106">
          <cell r="C106" t="str">
            <v>Hour</v>
          </cell>
        </row>
      </sheetData>
      <sheetData sheetId="1390">
        <row r="106">
          <cell r="C106" t="str">
            <v>Hour</v>
          </cell>
        </row>
      </sheetData>
      <sheetData sheetId="1391">
        <row r="106">
          <cell r="C106" t="str">
            <v>Hour</v>
          </cell>
        </row>
      </sheetData>
      <sheetData sheetId="1392">
        <row r="106">
          <cell r="C106" t="str">
            <v>Hour</v>
          </cell>
        </row>
      </sheetData>
      <sheetData sheetId="1393">
        <row r="106">
          <cell r="C106" t="str">
            <v>Hour</v>
          </cell>
        </row>
      </sheetData>
      <sheetData sheetId="1394">
        <row r="106">
          <cell r="C106" t="str">
            <v>Hour</v>
          </cell>
        </row>
      </sheetData>
      <sheetData sheetId="1395">
        <row r="106">
          <cell r="C106" t="str">
            <v>Hour</v>
          </cell>
        </row>
      </sheetData>
      <sheetData sheetId="1396">
        <row r="106">
          <cell r="C106" t="str">
            <v>Hour</v>
          </cell>
        </row>
      </sheetData>
      <sheetData sheetId="1397">
        <row r="106">
          <cell r="C106" t="str">
            <v>Hour</v>
          </cell>
        </row>
      </sheetData>
      <sheetData sheetId="1398">
        <row r="106">
          <cell r="C106" t="str">
            <v>Hour</v>
          </cell>
        </row>
      </sheetData>
      <sheetData sheetId="1399">
        <row r="106">
          <cell r="C106" t="str">
            <v>Hour</v>
          </cell>
        </row>
      </sheetData>
      <sheetData sheetId="1400">
        <row r="106">
          <cell r="C106" t="str">
            <v>Hour</v>
          </cell>
        </row>
      </sheetData>
      <sheetData sheetId="1401">
        <row r="106">
          <cell r="C106" t="str">
            <v>Hour</v>
          </cell>
        </row>
      </sheetData>
      <sheetData sheetId="1402">
        <row r="106">
          <cell r="C106" t="str">
            <v>Hour</v>
          </cell>
        </row>
      </sheetData>
      <sheetData sheetId="1403">
        <row r="106">
          <cell r="C106" t="str">
            <v>Hour</v>
          </cell>
        </row>
      </sheetData>
      <sheetData sheetId="1404">
        <row r="106">
          <cell r="C106" t="str">
            <v>Hour</v>
          </cell>
        </row>
      </sheetData>
      <sheetData sheetId="1405">
        <row r="106">
          <cell r="C106" t="str">
            <v>Hour</v>
          </cell>
        </row>
      </sheetData>
      <sheetData sheetId="1406">
        <row r="106">
          <cell r="C106" t="str">
            <v>Hour</v>
          </cell>
        </row>
      </sheetData>
      <sheetData sheetId="1407">
        <row r="106">
          <cell r="C106" t="str">
            <v>Hour</v>
          </cell>
        </row>
      </sheetData>
      <sheetData sheetId="1408">
        <row r="106">
          <cell r="C106" t="str">
            <v>Hour</v>
          </cell>
        </row>
      </sheetData>
      <sheetData sheetId="1409">
        <row r="106">
          <cell r="C106" t="str">
            <v>Hour</v>
          </cell>
        </row>
      </sheetData>
      <sheetData sheetId="1410">
        <row r="106">
          <cell r="C106" t="str">
            <v>Hour</v>
          </cell>
        </row>
      </sheetData>
      <sheetData sheetId="1411">
        <row r="106">
          <cell r="C106" t="str">
            <v>Hour</v>
          </cell>
        </row>
      </sheetData>
      <sheetData sheetId="1412">
        <row r="106">
          <cell r="C106" t="str">
            <v>Hour</v>
          </cell>
        </row>
      </sheetData>
      <sheetData sheetId="1413">
        <row r="106">
          <cell r="C106" t="str">
            <v>Hour</v>
          </cell>
        </row>
      </sheetData>
      <sheetData sheetId="1414">
        <row r="106">
          <cell r="C106" t="str">
            <v>Hour</v>
          </cell>
        </row>
      </sheetData>
      <sheetData sheetId="1415">
        <row r="106">
          <cell r="C106" t="str">
            <v>Hour</v>
          </cell>
        </row>
      </sheetData>
      <sheetData sheetId="1416">
        <row r="106">
          <cell r="C106" t="str">
            <v>Hour</v>
          </cell>
        </row>
      </sheetData>
      <sheetData sheetId="1417">
        <row r="106">
          <cell r="C106" t="str">
            <v>Hour</v>
          </cell>
        </row>
      </sheetData>
      <sheetData sheetId="1418">
        <row r="106">
          <cell r="C106" t="str">
            <v>Hour</v>
          </cell>
        </row>
      </sheetData>
      <sheetData sheetId="1419">
        <row r="106">
          <cell r="C106" t="str">
            <v>Hour</v>
          </cell>
        </row>
      </sheetData>
      <sheetData sheetId="1420">
        <row r="106">
          <cell r="C106" t="str">
            <v>Hour</v>
          </cell>
        </row>
      </sheetData>
      <sheetData sheetId="1421">
        <row r="106">
          <cell r="C106" t="str">
            <v>Hour</v>
          </cell>
        </row>
      </sheetData>
      <sheetData sheetId="1422">
        <row r="106">
          <cell r="C106" t="str">
            <v>Hour</v>
          </cell>
        </row>
      </sheetData>
      <sheetData sheetId="1423">
        <row r="106">
          <cell r="C106" t="str">
            <v>Hour</v>
          </cell>
        </row>
      </sheetData>
      <sheetData sheetId="1424">
        <row r="106">
          <cell r="C106" t="str">
            <v>Hour</v>
          </cell>
        </row>
      </sheetData>
      <sheetData sheetId="1425">
        <row r="106">
          <cell r="C106" t="str">
            <v>Hour</v>
          </cell>
        </row>
      </sheetData>
      <sheetData sheetId="1426">
        <row r="106">
          <cell r="C106" t="str">
            <v>Hour</v>
          </cell>
        </row>
      </sheetData>
      <sheetData sheetId="1427">
        <row r="106">
          <cell r="C106" t="str">
            <v>Hour</v>
          </cell>
        </row>
      </sheetData>
      <sheetData sheetId="1428">
        <row r="106">
          <cell r="C106" t="str">
            <v>Hour</v>
          </cell>
        </row>
      </sheetData>
      <sheetData sheetId="1429">
        <row r="106">
          <cell r="C106" t="str">
            <v>Hour</v>
          </cell>
        </row>
      </sheetData>
      <sheetData sheetId="1430">
        <row r="106">
          <cell r="C106" t="str">
            <v>Hour</v>
          </cell>
        </row>
      </sheetData>
      <sheetData sheetId="1431">
        <row r="106">
          <cell r="C106" t="str">
            <v>Hour</v>
          </cell>
        </row>
      </sheetData>
      <sheetData sheetId="1432">
        <row r="106">
          <cell r="C106" t="str">
            <v>Hour</v>
          </cell>
        </row>
      </sheetData>
      <sheetData sheetId="1433">
        <row r="106">
          <cell r="C106" t="str">
            <v>Hour</v>
          </cell>
        </row>
      </sheetData>
      <sheetData sheetId="1434">
        <row r="106">
          <cell r="C106" t="str">
            <v>Hour</v>
          </cell>
        </row>
      </sheetData>
      <sheetData sheetId="1435">
        <row r="106">
          <cell r="C106" t="str">
            <v>Hour</v>
          </cell>
        </row>
      </sheetData>
      <sheetData sheetId="1436">
        <row r="106">
          <cell r="C106" t="str">
            <v>Hour</v>
          </cell>
        </row>
      </sheetData>
      <sheetData sheetId="1437">
        <row r="106">
          <cell r="C106" t="str">
            <v>Hour</v>
          </cell>
        </row>
      </sheetData>
      <sheetData sheetId="1438">
        <row r="106">
          <cell r="C106" t="str">
            <v>Hour</v>
          </cell>
        </row>
      </sheetData>
      <sheetData sheetId="1439">
        <row r="106">
          <cell r="C106" t="str">
            <v>Hour</v>
          </cell>
        </row>
      </sheetData>
      <sheetData sheetId="1440">
        <row r="106">
          <cell r="C106" t="str">
            <v>Hour</v>
          </cell>
        </row>
      </sheetData>
      <sheetData sheetId="1441">
        <row r="106">
          <cell r="C106" t="str">
            <v>Hour</v>
          </cell>
        </row>
      </sheetData>
      <sheetData sheetId="1442">
        <row r="106">
          <cell r="C106" t="str">
            <v>Hour</v>
          </cell>
        </row>
      </sheetData>
      <sheetData sheetId="1443">
        <row r="106">
          <cell r="C106" t="str">
            <v>Hour</v>
          </cell>
        </row>
      </sheetData>
      <sheetData sheetId="1444">
        <row r="106">
          <cell r="C106" t="str">
            <v>Hour</v>
          </cell>
        </row>
      </sheetData>
      <sheetData sheetId="1445">
        <row r="106">
          <cell r="C106" t="str">
            <v>Hour</v>
          </cell>
        </row>
      </sheetData>
      <sheetData sheetId="1446">
        <row r="106">
          <cell r="C106" t="str">
            <v>Hour</v>
          </cell>
        </row>
      </sheetData>
      <sheetData sheetId="1447">
        <row r="106">
          <cell r="C106" t="str">
            <v>Hour</v>
          </cell>
        </row>
      </sheetData>
      <sheetData sheetId="1448">
        <row r="106">
          <cell r="C106" t="str">
            <v>Hour</v>
          </cell>
        </row>
      </sheetData>
      <sheetData sheetId="1449">
        <row r="106">
          <cell r="C106" t="str">
            <v>Hour</v>
          </cell>
        </row>
      </sheetData>
      <sheetData sheetId="1450">
        <row r="106">
          <cell r="C106" t="str">
            <v>Hour</v>
          </cell>
        </row>
      </sheetData>
      <sheetData sheetId="1451">
        <row r="106">
          <cell r="C106" t="str">
            <v>Hour</v>
          </cell>
        </row>
      </sheetData>
      <sheetData sheetId="1452">
        <row r="106">
          <cell r="C106" t="str">
            <v>Hour</v>
          </cell>
        </row>
      </sheetData>
      <sheetData sheetId="1453">
        <row r="106">
          <cell r="C106" t="str">
            <v>Hour</v>
          </cell>
        </row>
      </sheetData>
      <sheetData sheetId="1454">
        <row r="106">
          <cell r="C106" t="str">
            <v>Hour</v>
          </cell>
        </row>
      </sheetData>
      <sheetData sheetId="1455">
        <row r="106">
          <cell r="C106" t="str">
            <v>Hour</v>
          </cell>
        </row>
      </sheetData>
      <sheetData sheetId="1456">
        <row r="106">
          <cell r="C106" t="str">
            <v>Hour</v>
          </cell>
        </row>
      </sheetData>
      <sheetData sheetId="1457">
        <row r="106">
          <cell r="C106" t="str">
            <v>Hour</v>
          </cell>
        </row>
      </sheetData>
      <sheetData sheetId="1458">
        <row r="106">
          <cell r="C106" t="str">
            <v>Hour</v>
          </cell>
        </row>
      </sheetData>
      <sheetData sheetId="1459">
        <row r="106">
          <cell r="C106" t="str">
            <v>Hour</v>
          </cell>
        </row>
      </sheetData>
      <sheetData sheetId="1460">
        <row r="106">
          <cell r="C106" t="str">
            <v>Hour</v>
          </cell>
        </row>
      </sheetData>
      <sheetData sheetId="1461">
        <row r="35">
          <cell r="H35">
            <v>0</v>
          </cell>
        </row>
      </sheetData>
      <sheetData sheetId="1462">
        <row r="106">
          <cell r="C106" t="str">
            <v>Hour</v>
          </cell>
        </row>
      </sheetData>
      <sheetData sheetId="1463">
        <row r="106">
          <cell r="C106" t="str">
            <v>Hour</v>
          </cell>
        </row>
      </sheetData>
      <sheetData sheetId="1464">
        <row r="106">
          <cell r="C106" t="str">
            <v>Hour</v>
          </cell>
        </row>
      </sheetData>
      <sheetData sheetId="1465">
        <row r="106">
          <cell r="C106" t="str">
            <v>Hour</v>
          </cell>
        </row>
      </sheetData>
      <sheetData sheetId="1466">
        <row r="106">
          <cell r="C106" t="str">
            <v>Hour</v>
          </cell>
        </row>
      </sheetData>
      <sheetData sheetId="1467">
        <row r="106">
          <cell r="C106" t="str">
            <v>Hour</v>
          </cell>
        </row>
      </sheetData>
      <sheetData sheetId="1468">
        <row r="106">
          <cell r="C106" t="str">
            <v>Hour</v>
          </cell>
        </row>
      </sheetData>
      <sheetData sheetId="1469">
        <row r="106">
          <cell r="C106" t="str">
            <v>Hour</v>
          </cell>
        </row>
      </sheetData>
      <sheetData sheetId="1470">
        <row r="106">
          <cell r="C106" t="str">
            <v>Hour</v>
          </cell>
        </row>
      </sheetData>
      <sheetData sheetId="1471">
        <row r="106">
          <cell r="C106" t="str">
            <v>Hour</v>
          </cell>
        </row>
      </sheetData>
      <sheetData sheetId="1472">
        <row r="106">
          <cell r="C106" t="str">
            <v>Hour</v>
          </cell>
        </row>
      </sheetData>
      <sheetData sheetId="1473">
        <row r="106">
          <cell r="C106" t="str">
            <v>Hour</v>
          </cell>
        </row>
      </sheetData>
      <sheetData sheetId="1474">
        <row r="106">
          <cell r="C106" t="str">
            <v>Hour</v>
          </cell>
        </row>
      </sheetData>
      <sheetData sheetId="1475">
        <row r="106">
          <cell r="C106" t="str">
            <v>Hour</v>
          </cell>
        </row>
      </sheetData>
      <sheetData sheetId="1476">
        <row r="106">
          <cell r="C106" t="str">
            <v>Hour</v>
          </cell>
        </row>
      </sheetData>
      <sheetData sheetId="1477">
        <row r="106">
          <cell r="C106" t="str">
            <v>Hour</v>
          </cell>
        </row>
      </sheetData>
      <sheetData sheetId="1478">
        <row r="106">
          <cell r="C106" t="str">
            <v>Hour</v>
          </cell>
        </row>
      </sheetData>
      <sheetData sheetId="1479">
        <row r="106">
          <cell r="C106" t="str">
            <v>Hour</v>
          </cell>
        </row>
      </sheetData>
      <sheetData sheetId="1480">
        <row r="106">
          <cell r="C106" t="str">
            <v>Hour</v>
          </cell>
        </row>
      </sheetData>
      <sheetData sheetId="1481">
        <row r="106">
          <cell r="C106" t="str">
            <v>Hour</v>
          </cell>
        </row>
      </sheetData>
      <sheetData sheetId="1482">
        <row r="106">
          <cell r="C106" t="str">
            <v>Hour</v>
          </cell>
        </row>
      </sheetData>
      <sheetData sheetId="1483">
        <row r="106">
          <cell r="C106" t="str">
            <v>Hour</v>
          </cell>
        </row>
      </sheetData>
      <sheetData sheetId="1484">
        <row r="106">
          <cell r="C106" t="str">
            <v>Hour</v>
          </cell>
        </row>
      </sheetData>
      <sheetData sheetId="1485">
        <row r="106">
          <cell r="C106" t="str">
            <v>Hour</v>
          </cell>
        </row>
      </sheetData>
      <sheetData sheetId="1486">
        <row r="106">
          <cell r="C106" t="str">
            <v>Hour</v>
          </cell>
        </row>
      </sheetData>
      <sheetData sheetId="1487">
        <row r="35">
          <cell r="H35">
            <v>0</v>
          </cell>
        </row>
      </sheetData>
      <sheetData sheetId="1488">
        <row r="106">
          <cell r="C106" t="str">
            <v>Hour</v>
          </cell>
        </row>
      </sheetData>
      <sheetData sheetId="1489">
        <row r="35">
          <cell r="H35">
            <v>0</v>
          </cell>
        </row>
      </sheetData>
      <sheetData sheetId="1490">
        <row r="106">
          <cell r="C106" t="str">
            <v>Hour</v>
          </cell>
        </row>
      </sheetData>
      <sheetData sheetId="1491">
        <row r="106">
          <cell r="C106" t="str">
            <v>Hour</v>
          </cell>
        </row>
      </sheetData>
      <sheetData sheetId="1492">
        <row r="106">
          <cell r="C106" t="str">
            <v>Hour</v>
          </cell>
        </row>
      </sheetData>
      <sheetData sheetId="1493">
        <row r="106">
          <cell r="C106" t="str">
            <v>Hour</v>
          </cell>
        </row>
      </sheetData>
      <sheetData sheetId="1494">
        <row r="106">
          <cell r="C106" t="str">
            <v>Hour</v>
          </cell>
        </row>
      </sheetData>
      <sheetData sheetId="1495">
        <row r="106">
          <cell r="C106" t="str">
            <v>Hour</v>
          </cell>
        </row>
      </sheetData>
      <sheetData sheetId="1496">
        <row r="106">
          <cell r="C106" t="str">
            <v>Hour</v>
          </cell>
        </row>
      </sheetData>
      <sheetData sheetId="1497">
        <row r="106">
          <cell r="C106" t="str">
            <v>Hour</v>
          </cell>
        </row>
      </sheetData>
      <sheetData sheetId="1498">
        <row r="106">
          <cell r="C106" t="str">
            <v>Hour</v>
          </cell>
        </row>
      </sheetData>
      <sheetData sheetId="1499">
        <row r="106">
          <cell r="C106" t="str">
            <v>Hour</v>
          </cell>
        </row>
      </sheetData>
      <sheetData sheetId="1500">
        <row r="106">
          <cell r="C106" t="str">
            <v>Hour</v>
          </cell>
        </row>
      </sheetData>
      <sheetData sheetId="1501">
        <row r="106">
          <cell r="C106" t="str">
            <v>Hour</v>
          </cell>
        </row>
      </sheetData>
      <sheetData sheetId="1502">
        <row r="106">
          <cell r="C106" t="str">
            <v>Hour</v>
          </cell>
        </row>
      </sheetData>
      <sheetData sheetId="1503">
        <row r="106">
          <cell r="C106" t="str">
            <v>Hour</v>
          </cell>
        </row>
      </sheetData>
      <sheetData sheetId="1504">
        <row r="106">
          <cell r="C106" t="str">
            <v>Hour</v>
          </cell>
        </row>
      </sheetData>
      <sheetData sheetId="1505">
        <row r="106">
          <cell r="C106" t="str">
            <v>Hour</v>
          </cell>
        </row>
      </sheetData>
      <sheetData sheetId="1506">
        <row r="106">
          <cell r="C106" t="str">
            <v>Hour</v>
          </cell>
        </row>
      </sheetData>
      <sheetData sheetId="1507">
        <row r="106">
          <cell r="C106" t="str">
            <v>Hour</v>
          </cell>
        </row>
      </sheetData>
      <sheetData sheetId="1508">
        <row r="106">
          <cell r="C106" t="str">
            <v>Hour</v>
          </cell>
        </row>
      </sheetData>
      <sheetData sheetId="1509">
        <row r="106">
          <cell r="C106" t="str">
            <v>Hour</v>
          </cell>
        </row>
      </sheetData>
      <sheetData sheetId="1510">
        <row r="106">
          <cell r="C106" t="str">
            <v>Hour</v>
          </cell>
        </row>
      </sheetData>
      <sheetData sheetId="1511">
        <row r="106">
          <cell r="C106" t="str">
            <v>Hour</v>
          </cell>
        </row>
      </sheetData>
      <sheetData sheetId="1512">
        <row r="106">
          <cell r="C106" t="str">
            <v>Hour</v>
          </cell>
        </row>
      </sheetData>
      <sheetData sheetId="1513">
        <row r="106">
          <cell r="C106" t="str">
            <v>Hour</v>
          </cell>
        </row>
      </sheetData>
      <sheetData sheetId="1514">
        <row r="106">
          <cell r="C106" t="str">
            <v>Hour</v>
          </cell>
        </row>
      </sheetData>
      <sheetData sheetId="1515">
        <row r="106">
          <cell r="C106" t="str">
            <v>Hour</v>
          </cell>
        </row>
      </sheetData>
      <sheetData sheetId="1516">
        <row r="106">
          <cell r="C106" t="str">
            <v>Hour</v>
          </cell>
        </row>
      </sheetData>
      <sheetData sheetId="1517">
        <row r="106">
          <cell r="C106" t="str">
            <v>Hour</v>
          </cell>
        </row>
      </sheetData>
      <sheetData sheetId="1518">
        <row r="106">
          <cell r="C106" t="str">
            <v>Hour</v>
          </cell>
        </row>
      </sheetData>
      <sheetData sheetId="1519">
        <row r="106">
          <cell r="C106" t="str">
            <v>Hour</v>
          </cell>
        </row>
      </sheetData>
      <sheetData sheetId="1520">
        <row r="106">
          <cell r="C106" t="str">
            <v>Hour</v>
          </cell>
        </row>
      </sheetData>
      <sheetData sheetId="1521">
        <row r="106">
          <cell r="C106" t="str">
            <v>Hour</v>
          </cell>
        </row>
      </sheetData>
      <sheetData sheetId="1522">
        <row r="106">
          <cell r="C106" t="str">
            <v>Hour</v>
          </cell>
        </row>
      </sheetData>
      <sheetData sheetId="1523">
        <row r="106">
          <cell r="C106" t="str">
            <v>Hour</v>
          </cell>
        </row>
      </sheetData>
      <sheetData sheetId="1524">
        <row r="106">
          <cell r="C106" t="str">
            <v>Hour</v>
          </cell>
        </row>
      </sheetData>
      <sheetData sheetId="1525">
        <row r="106">
          <cell r="C106" t="str">
            <v>Hour</v>
          </cell>
        </row>
      </sheetData>
      <sheetData sheetId="1526">
        <row r="106">
          <cell r="C106" t="str">
            <v>Hour</v>
          </cell>
        </row>
      </sheetData>
      <sheetData sheetId="1527">
        <row r="106">
          <cell r="C106" t="str">
            <v>Hour</v>
          </cell>
        </row>
      </sheetData>
      <sheetData sheetId="1528">
        <row r="106">
          <cell r="C106" t="str">
            <v>Hour</v>
          </cell>
        </row>
      </sheetData>
      <sheetData sheetId="1529">
        <row r="106">
          <cell r="C106" t="str">
            <v>Hour</v>
          </cell>
        </row>
      </sheetData>
      <sheetData sheetId="1530">
        <row r="106">
          <cell r="C106" t="str">
            <v>Hour</v>
          </cell>
        </row>
      </sheetData>
      <sheetData sheetId="1531">
        <row r="106">
          <cell r="C106" t="str">
            <v>Hour</v>
          </cell>
        </row>
      </sheetData>
      <sheetData sheetId="1532">
        <row r="106">
          <cell r="C106" t="str">
            <v>Hour</v>
          </cell>
        </row>
      </sheetData>
      <sheetData sheetId="1533">
        <row r="106">
          <cell r="C106" t="str">
            <v>Hour</v>
          </cell>
        </row>
      </sheetData>
      <sheetData sheetId="1534">
        <row r="106">
          <cell r="C106" t="str">
            <v>Hour</v>
          </cell>
        </row>
      </sheetData>
      <sheetData sheetId="1535">
        <row r="106">
          <cell r="C106" t="str">
            <v>Hour</v>
          </cell>
        </row>
      </sheetData>
      <sheetData sheetId="1536">
        <row r="106">
          <cell r="C106" t="str">
            <v>Hour</v>
          </cell>
        </row>
      </sheetData>
      <sheetData sheetId="1537">
        <row r="106">
          <cell r="C106" t="str">
            <v>Hour</v>
          </cell>
        </row>
      </sheetData>
      <sheetData sheetId="1538">
        <row r="106">
          <cell r="C106" t="str">
            <v>Hour</v>
          </cell>
        </row>
      </sheetData>
      <sheetData sheetId="1539">
        <row r="106">
          <cell r="C106" t="str">
            <v>Hour</v>
          </cell>
        </row>
      </sheetData>
      <sheetData sheetId="1540">
        <row r="106">
          <cell r="C106" t="str">
            <v>Hour</v>
          </cell>
        </row>
      </sheetData>
      <sheetData sheetId="1541">
        <row r="106">
          <cell r="C106" t="str">
            <v>Hour</v>
          </cell>
        </row>
      </sheetData>
      <sheetData sheetId="1542">
        <row r="106">
          <cell r="C106" t="str">
            <v>Hour</v>
          </cell>
        </row>
      </sheetData>
      <sheetData sheetId="1543">
        <row r="106">
          <cell r="C106" t="str">
            <v>Hour</v>
          </cell>
        </row>
      </sheetData>
      <sheetData sheetId="1544">
        <row r="106">
          <cell r="C106" t="str">
            <v>Hour</v>
          </cell>
        </row>
      </sheetData>
      <sheetData sheetId="1545">
        <row r="106">
          <cell r="C106" t="str">
            <v>Hour</v>
          </cell>
        </row>
      </sheetData>
      <sheetData sheetId="1546">
        <row r="106">
          <cell r="C106" t="str">
            <v>Hour</v>
          </cell>
        </row>
      </sheetData>
      <sheetData sheetId="1547">
        <row r="106">
          <cell r="C106" t="str">
            <v>Hour</v>
          </cell>
        </row>
      </sheetData>
      <sheetData sheetId="1548">
        <row r="106">
          <cell r="C106" t="str">
            <v>Hour</v>
          </cell>
        </row>
      </sheetData>
      <sheetData sheetId="1549">
        <row r="106">
          <cell r="C106" t="str">
            <v>Hour</v>
          </cell>
        </row>
      </sheetData>
      <sheetData sheetId="1550">
        <row r="106">
          <cell r="C106" t="str">
            <v>Hour</v>
          </cell>
        </row>
      </sheetData>
      <sheetData sheetId="1551">
        <row r="106">
          <cell r="C106" t="str">
            <v>Hour</v>
          </cell>
        </row>
      </sheetData>
      <sheetData sheetId="1552">
        <row r="106">
          <cell r="C106" t="str">
            <v>Hour</v>
          </cell>
        </row>
      </sheetData>
      <sheetData sheetId="1553">
        <row r="106">
          <cell r="C106" t="str">
            <v>Hour</v>
          </cell>
        </row>
      </sheetData>
      <sheetData sheetId="1554">
        <row r="106">
          <cell r="C106" t="str">
            <v>Hour</v>
          </cell>
        </row>
      </sheetData>
      <sheetData sheetId="1555">
        <row r="106">
          <cell r="C106" t="str">
            <v>Hour</v>
          </cell>
        </row>
      </sheetData>
      <sheetData sheetId="1556">
        <row r="106">
          <cell r="C106" t="str">
            <v>Hour</v>
          </cell>
        </row>
      </sheetData>
      <sheetData sheetId="1557">
        <row r="106">
          <cell r="C106" t="str">
            <v>Hour</v>
          </cell>
        </row>
      </sheetData>
      <sheetData sheetId="1558">
        <row r="106">
          <cell r="C106" t="str">
            <v>Hour</v>
          </cell>
        </row>
      </sheetData>
      <sheetData sheetId="1559">
        <row r="106">
          <cell r="C106" t="str">
            <v>Hour</v>
          </cell>
        </row>
      </sheetData>
      <sheetData sheetId="1560">
        <row r="106">
          <cell r="C106" t="str">
            <v>Hour</v>
          </cell>
        </row>
      </sheetData>
      <sheetData sheetId="1561">
        <row r="106">
          <cell r="C106" t="str">
            <v>Hour</v>
          </cell>
        </row>
      </sheetData>
      <sheetData sheetId="1562">
        <row r="106">
          <cell r="C106" t="str">
            <v>Hour</v>
          </cell>
        </row>
      </sheetData>
      <sheetData sheetId="1563">
        <row r="106">
          <cell r="C106" t="str">
            <v>Hour</v>
          </cell>
        </row>
      </sheetData>
      <sheetData sheetId="1564">
        <row r="106">
          <cell r="C106" t="str">
            <v>Hour</v>
          </cell>
        </row>
      </sheetData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>
        <row r="106">
          <cell r="C106" t="str">
            <v>Hour</v>
          </cell>
        </row>
      </sheetData>
      <sheetData sheetId="1655" refreshError="1"/>
      <sheetData sheetId="1656">
        <row r="106">
          <cell r="C106" t="str">
            <v>Hour</v>
          </cell>
        </row>
      </sheetData>
      <sheetData sheetId="1657" refreshError="1"/>
      <sheetData sheetId="1658">
        <row r="106">
          <cell r="C106" t="str">
            <v>Hour</v>
          </cell>
        </row>
      </sheetData>
      <sheetData sheetId="1659">
        <row r="106">
          <cell r="C106" t="str">
            <v>Hour</v>
          </cell>
        </row>
      </sheetData>
      <sheetData sheetId="1660">
        <row r="106">
          <cell r="C106" t="str">
            <v>Hour</v>
          </cell>
        </row>
      </sheetData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>
        <row r="106">
          <cell r="C106" t="str">
            <v>Hour</v>
          </cell>
        </row>
      </sheetData>
      <sheetData sheetId="1693"/>
      <sheetData sheetId="1694"/>
      <sheetData sheetId="1695" refreshError="1"/>
      <sheetData sheetId="1696"/>
      <sheetData sheetId="1697" refreshError="1"/>
      <sheetData sheetId="1698" refreshError="1"/>
      <sheetData sheetId="1699">
        <row r="106">
          <cell r="C106" t="str">
            <v>Hour</v>
          </cell>
        </row>
      </sheetData>
      <sheetData sheetId="1700" refreshError="1"/>
      <sheetData sheetId="1701">
        <row r="106">
          <cell r="C106" t="str">
            <v>Hour</v>
          </cell>
        </row>
      </sheetData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>
        <row r="106">
          <cell r="C106" t="str">
            <v>Hour</v>
          </cell>
        </row>
      </sheetData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>
        <row r="106">
          <cell r="C106" t="str">
            <v>Hour</v>
          </cell>
        </row>
      </sheetData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>
        <row r="106">
          <cell r="C106" t="str">
            <v>Hour</v>
          </cell>
        </row>
      </sheetData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106">
          <cell r="C106" t="str">
            <v>Hour</v>
          </cell>
        </row>
      </sheetData>
      <sheetData sheetId="1882" refreshError="1"/>
      <sheetData sheetId="1883">
        <row r="106">
          <cell r="C106" t="str">
            <v>Hour</v>
          </cell>
        </row>
      </sheetData>
      <sheetData sheetId="1884">
        <row r="106">
          <cell r="C106" t="str">
            <v>Hour</v>
          </cell>
        </row>
      </sheetData>
      <sheetData sheetId="1885">
        <row r="106">
          <cell r="C106" t="str">
            <v>Hour</v>
          </cell>
        </row>
      </sheetData>
      <sheetData sheetId="1886" refreshError="1"/>
      <sheetData sheetId="1887" refreshError="1"/>
      <sheetData sheetId="1888" refreshError="1"/>
      <sheetData sheetId="1889">
        <row r="106">
          <cell r="C106" t="str">
            <v>Hour</v>
          </cell>
        </row>
      </sheetData>
      <sheetData sheetId="1890">
        <row r="106">
          <cell r="C106" t="str">
            <v>Hour</v>
          </cell>
        </row>
      </sheetData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>
        <row r="106">
          <cell r="C106" t="str">
            <v>Hour</v>
          </cell>
        </row>
      </sheetData>
      <sheetData sheetId="1988">
        <row r="106">
          <cell r="C106" t="str">
            <v>Hour</v>
          </cell>
        </row>
      </sheetData>
      <sheetData sheetId="1989">
        <row r="106">
          <cell r="C106" t="str">
            <v>Hour</v>
          </cell>
        </row>
      </sheetData>
      <sheetData sheetId="1990">
        <row r="106">
          <cell r="C106" t="str">
            <v>Hour</v>
          </cell>
        </row>
      </sheetData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106">
          <cell r="C106" t="str">
            <v>Hour</v>
          </cell>
        </row>
      </sheetData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>
        <row r="106">
          <cell r="C106" t="str">
            <v>Hour</v>
          </cell>
        </row>
      </sheetData>
      <sheetData sheetId="2236" refreshError="1"/>
      <sheetData sheetId="2237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>
        <row r="106">
          <cell r="C106" t="str">
            <v>Hour</v>
          </cell>
        </row>
      </sheetData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>
        <row r="106">
          <cell r="C106" t="str">
            <v>Hour</v>
          </cell>
        </row>
      </sheetData>
      <sheetData sheetId="2262">
        <row r="106">
          <cell r="C106" t="str">
            <v>Hour</v>
          </cell>
        </row>
      </sheetData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>
        <row r="106">
          <cell r="C106" t="str">
            <v>Hour</v>
          </cell>
        </row>
      </sheetData>
      <sheetData sheetId="2283">
        <row r="106">
          <cell r="C106" t="str">
            <v>Hour</v>
          </cell>
        </row>
      </sheetData>
      <sheetData sheetId="2284">
        <row r="106">
          <cell r="C106" t="str">
            <v>Hour</v>
          </cell>
        </row>
      </sheetData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>
        <row r="106">
          <cell r="C106" t="str">
            <v>Hour</v>
          </cell>
        </row>
      </sheetData>
      <sheetData sheetId="2295">
        <row r="106">
          <cell r="C106" t="str">
            <v>Hour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>
        <row r="106">
          <cell r="C106" t="str">
            <v>Hour</v>
          </cell>
        </row>
      </sheetData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>
        <row r="106">
          <cell r="C106" t="str">
            <v>Hour</v>
          </cell>
        </row>
      </sheetData>
      <sheetData sheetId="2586" refreshError="1"/>
      <sheetData sheetId="2587" refreshError="1"/>
      <sheetData sheetId="2588">
        <row r="106">
          <cell r="C106" t="str">
            <v>Hour</v>
          </cell>
        </row>
      </sheetData>
      <sheetData sheetId="2589">
        <row r="106">
          <cell r="C106" t="str">
            <v>Hour</v>
          </cell>
        </row>
      </sheetData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>
        <row r="106">
          <cell r="C106" t="str">
            <v>Hour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>
        <row r="106">
          <cell r="C106" t="str">
            <v>Hour</v>
          </cell>
        </row>
      </sheetData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>
        <row r="106">
          <cell r="C106" t="str">
            <v>Hour</v>
          </cell>
        </row>
      </sheetData>
      <sheetData sheetId="2665" refreshError="1"/>
      <sheetData sheetId="2666" refreshError="1"/>
      <sheetData sheetId="2667">
        <row r="106">
          <cell r="C106" t="str">
            <v>Hour</v>
          </cell>
        </row>
      </sheetData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>
        <row r="106">
          <cell r="C106" t="str">
            <v>Hour</v>
          </cell>
        </row>
      </sheetData>
      <sheetData sheetId="2688" refreshError="1"/>
      <sheetData sheetId="2689">
        <row r="106">
          <cell r="C106" t="str">
            <v>Hour</v>
          </cell>
        </row>
      </sheetData>
      <sheetData sheetId="2690">
        <row r="106">
          <cell r="C106" t="str">
            <v>Hour</v>
          </cell>
        </row>
      </sheetData>
      <sheetData sheetId="2691" refreshError="1"/>
      <sheetData sheetId="2692" refreshError="1"/>
      <sheetData sheetId="2693" refreshError="1"/>
      <sheetData sheetId="2694">
        <row r="106">
          <cell r="C106" t="str">
            <v>Hour</v>
          </cell>
        </row>
      </sheetData>
      <sheetData sheetId="2695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>
        <row r="35">
          <cell r="H35">
            <v>0</v>
          </cell>
        </row>
      </sheetData>
      <sheetData sheetId="2797">
        <row r="35">
          <cell r="H35">
            <v>0</v>
          </cell>
        </row>
      </sheetData>
      <sheetData sheetId="2798">
        <row r="35">
          <cell r="H35">
            <v>0</v>
          </cell>
        </row>
      </sheetData>
      <sheetData sheetId="2799">
        <row r="35">
          <cell r="H35">
            <v>0</v>
          </cell>
        </row>
      </sheetData>
      <sheetData sheetId="2800">
        <row r="35">
          <cell r="H35">
            <v>0</v>
          </cell>
        </row>
      </sheetData>
      <sheetData sheetId="2801">
        <row r="35">
          <cell r="H35">
            <v>0</v>
          </cell>
        </row>
      </sheetData>
      <sheetData sheetId="2802">
        <row r="35">
          <cell r="H35">
            <v>0</v>
          </cell>
        </row>
      </sheetData>
      <sheetData sheetId="2803">
        <row r="35">
          <cell r="H35">
            <v>0</v>
          </cell>
        </row>
      </sheetData>
      <sheetData sheetId="2804">
        <row r="35">
          <cell r="H35">
            <v>0</v>
          </cell>
        </row>
      </sheetData>
      <sheetData sheetId="2805">
        <row r="35">
          <cell r="H35">
            <v>0</v>
          </cell>
        </row>
      </sheetData>
      <sheetData sheetId="2806">
        <row r="35">
          <cell r="H35">
            <v>0</v>
          </cell>
        </row>
      </sheetData>
      <sheetData sheetId="2807">
        <row r="35">
          <cell r="H35">
            <v>0</v>
          </cell>
        </row>
      </sheetData>
      <sheetData sheetId="2808">
        <row r="35">
          <cell r="H35">
            <v>0</v>
          </cell>
        </row>
      </sheetData>
      <sheetData sheetId="2809">
        <row r="106">
          <cell r="C106" t="str">
            <v>Hour</v>
          </cell>
        </row>
      </sheetData>
      <sheetData sheetId="2810">
        <row r="35">
          <cell r="H35">
            <v>0</v>
          </cell>
        </row>
      </sheetData>
      <sheetData sheetId="2811">
        <row r="106">
          <cell r="C106" t="str">
            <v>Hour</v>
          </cell>
        </row>
      </sheetData>
      <sheetData sheetId="2812">
        <row r="35">
          <cell r="H35">
            <v>0</v>
          </cell>
        </row>
      </sheetData>
      <sheetData sheetId="2813">
        <row r="35">
          <cell r="H35">
            <v>0</v>
          </cell>
        </row>
      </sheetData>
      <sheetData sheetId="2814">
        <row r="35">
          <cell r="H35">
            <v>0</v>
          </cell>
        </row>
      </sheetData>
      <sheetData sheetId="2815">
        <row r="35">
          <cell r="H35">
            <v>0</v>
          </cell>
        </row>
      </sheetData>
      <sheetData sheetId="2816">
        <row r="35">
          <cell r="H35">
            <v>0</v>
          </cell>
        </row>
      </sheetData>
      <sheetData sheetId="2817">
        <row r="35">
          <cell r="H35">
            <v>0</v>
          </cell>
        </row>
      </sheetData>
      <sheetData sheetId="2818">
        <row r="35">
          <cell r="H35">
            <v>0</v>
          </cell>
        </row>
      </sheetData>
      <sheetData sheetId="2819">
        <row r="35">
          <cell r="H35">
            <v>0</v>
          </cell>
        </row>
      </sheetData>
      <sheetData sheetId="2820">
        <row r="35">
          <cell r="H35">
            <v>0</v>
          </cell>
        </row>
      </sheetData>
      <sheetData sheetId="2821">
        <row r="35">
          <cell r="H35">
            <v>0</v>
          </cell>
        </row>
      </sheetData>
      <sheetData sheetId="2822">
        <row r="35">
          <cell r="H35">
            <v>0</v>
          </cell>
        </row>
      </sheetData>
      <sheetData sheetId="2823">
        <row r="35">
          <cell r="H35">
            <v>0</v>
          </cell>
        </row>
      </sheetData>
      <sheetData sheetId="2824">
        <row r="35">
          <cell r="H35">
            <v>0</v>
          </cell>
        </row>
      </sheetData>
      <sheetData sheetId="2825">
        <row r="35">
          <cell r="H35">
            <v>0</v>
          </cell>
        </row>
      </sheetData>
      <sheetData sheetId="2826">
        <row r="35">
          <cell r="H35">
            <v>0</v>
          </cell>
        </row>
      </sheetData>
      <sheetData sheetId="2827">
        <row r="35">
          <cell r="H35">
            <v>0</v>
          </cell>
        </row>
      </sheetData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>
        <row r="106">
          <cell r="C106" t="str">
            <v>Hour</v>
          </cell>
        </row>
      </sheetData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>
        <row r="106">
          <cell r="C106" t="str">
            <v>Hour</v>
          </cell>
        </row>
      </sheetData>
      <sheetData sheetId="2965">
        <row r="35">
          <cell r="H35">
            <v>0</v>
          </cell>
        </row>
      </sheetData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>
        <row r="106">
          <cell r="C106" t="str">
            <v>Hour</v>
          </cell>
        </row>
      </sheetData>
      <sheetData sheetId="3009">
        <row r="106">
          <cell r="C106" t="str">
            <v>Hour</v>
          </cell>
        </row>
      </sheetData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>
        <row r="106">
          <cell r="C106" t="str">
            <v>Hour</v>
          </cell>
        </row>
      </sheetData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>
        <row r="35">
          <cell r="H35">
            <v>0</v>
          </cell>
        </row>
      </sheetData>
      <sheetData sheetId="3217">
        <row r="35">
          <cell r="H35">
            <v>0</v>
          </cell>
        </row>
      </sheetData>
      <sheetData sheetId="3218">
        <row r="35">
          <cell r="H35">
            <v>0</v>
          </cell>
        </row>
      </sheetData>
      <sheetData sheetId="3219">
        <row r="35">
          <cell r="H35">
            <v>0</v>
          </cell>
        </row>
      </sheetData>
      <sheetData sheetId="3220">
        <row r="35">
          <cell r="H35">
            <v>0</v>
          </cell>
        </row>
      </sheetData>
      <sheetData sheetId="3221">
        <row r="35">
          <cell r="H35">
            <v>0</v>
          </cell>
        </row>
      </sheetData>
      <sheetData sheetId="3222">
        <row r="35">
          <cell r="H35">
            <v>0</v>
          </cell>
        </row>
      </sheetData>
      <sheetData sheetId="3223">
        <row r="35">
          <cell r="H35">
            <v>0</v>
          </cell>
        </row>
      </sheetData>
      <sheetData sheetId="3224">
        <row r="35">
          <cell r="H35">
            <v>0</v>
          </cell>
        </row>
      </sheetData>
      <sheetData sheetId="3225">
        <row r="35">
          <cell r="H35">
            <v>0</v>
          </cell>
        </row>
      </sheetData>
      <sheetData sheetId="3226">
        <row r="35">
          <cell r="H35">
            <v>0</v>
          </cell>
        </row>
      </sheetData>
      <sheetData sheetId="3227">
        <row r="35">
          <cell r="H35">
            <v>0</v>
          </cell>
        </row>
      </sheetData>
      <sheetData sheetId="3228">
        <row r="35">
          <cell r="H35">
            <v>0</v>
          </cell>
        </row>
      </sheetData>
      <sheetData sheetId="3229">
        <row r="35">
          <cell r="H35">
            <v>0</v>
          </cell>
        </row>
      </sheetData>
      <sheetData sheetId="3230">
        <row r="35">
          <cell r="H35">
            <v>0</v>
          </cell>
        </row>
      </sheetData>
      <sheetData sheetId="3231">
        <row r="35">
          <cell r="H35">
            <v>0</v>
          </cell>
        </row>
      </sheetData>
      <sheetData sheetId="3232">
        <row r="35">
          <cell r="H35">
            <v>0</v>
          </cell>
        </row>
      </sheetData>
      <sheetData sheetId="3233">
        <row r="35">
          <cell r="H35">
            <v>0</v>
          </cell>
        </row>
      </sheetData>
      <sheetData sheetId="3234">
        <row r="35">
          <cell r="H35">
            <v>0</v>
          </cell>
        </row>
      </sheetData>
      <sheetData sheetId="3235">
        <row r="35">
          <cell r="H35">
            <v>0</v>
          </cell>
        </row>
      </sheetData>
      <sheetData sheetId="3236">
        <row r="35">
          <cell r="H35">
            <v>0</v>
          </cell>
        </row>
      </sheetData>
      <sheetData sheetId="3237">
        <row r="35">
          <cell r="H35">
            <v>0</v>
          </cell>
        </row>
      </sheetData>
      <sheetData sheetId="3238">
        <row r="35">
          <cell r="H35">
            <v>0</v>
          </cell>
        </row>
      </sheetData>
      <sheetData sheetId="3239">
        <row r="35">
          <cell r="H35">
            <v>0</v>
          </cell>
        </row>
      </sheetData>
      <sheetData sheetId="3240">
        <row r="35">
          <cell r="H35">
            <v>0</v>
          </cell>
        </row>
      </sheetData>
      <sheetData sheetId="3241">
        <row r="35">
          <cell r="H35">
            <v>0</v>
          </cell>
        </row>
      </sheetData>
      <sheetData sheetId="3242">
        <row r="35">
          <cell r="H35">
            <v>0</v>
          </cell>
        </row>
      </sheetData>
      <sheetData sheetId="3243">
        <row r="35">
          <cell r="H35">
            <v>0</v>
          </cell>
        </row>
      </sheetData>
      <sheetData sheetId="3244">
        <row r="35">
          <cell r="H35">
            <v>0</v>
          </cell>
        </row>
      </sheetData>
      <sheetData sheetId="3245">
        <row r="35">
          <cell r="H35">
            <v>0</v>
          </cell>
        </row>
      </sheetData>
      <sheetData sheetId="3246">
        <row r="35">
          <cell r="H35">
            <v>0</v>
          </cell>
        </row>
      </sheetData>
      <sheetData sheetId="3247">
        <row r="35">
          <cell r="H35">
            <v>0</v>
          </cell>
        </row>
      </sheetData>
      <sheetData sheetId="3248">
        <row r="35">
          <cell r="H35">
            <v>0</v>
          </cell>
        </row>
      </sheetData>
      <sheetData sheetId="3249">
        <row r="35">
          <cell r="H35">
            <v>0</v>
          </cell>
        </row>
      </sheetData>
      <sheetData sheetId="3250">
        <row r="35">
          <cell r="H35">
            <v>0</v>
          </cell>
        </row>
      </sheetData>
      <sheetData sheetId="3251">
        <row r="35">
          <cell r="H35">
            <v>0</v>
          </cell>
        </row>
      </sheetData>
      <sheetData sheetId="3252">
        <row r="35">
          <cell r="H35">
            <v>0</v>
          </cell>
        </row>
      </sheetData>
      <sheetData sheetId="3253">
        <row r="35">
          <cell r="H35">
            <v>0</v>
          </cell>
        </row>
      </sheetData>
      <sheetData sheetId="3254">
        <row r="35">
          <cell r="H35">
            <v>0</v>
          </cell>
        </row>
      </sheetData>
      <sheetData sheetId="3255">
        <row r="35">
          <cell r="H35">
            <v>0</v>
          </cell>
        </row>
      </sheetData>
      <sheetData sheetId="3256">
        <row r="35">
          <cell r="H35">
            <v>0</v>
          </cell>
        </row>
      </sheetData>
      <sheetData sheetId="3257">
        <row r="35">
          <cell r="H35">
            <v>0</v>
          </cell>
        </row>
      </sheetData>
      <sheetData sheetId="3258">
        <row r="35">
          <cell r="H35">
            <v>0</v>
          </cell>
        </row>
      </sheetData>
      <sheetData sheetId="3259">
        <row r="35">
          <cell r="H35">
            <v>0</v>
          </cell>
        </row>
      </sheetData>
      <sheetData sheetId="3260">
        <row r="35">
          <cell r="H35">
            <v>0</v>
          </cell>
        </row>
      </sheetData>
      <sheetData sheetId="3261">
        <row r="35">
          <cell r="H35">
            <v>0</v>
          </cell>
        </row>
      </sheetData>
      <sheetData sheetId="3262">
        <row r="35">
          <cell r="H35">
            <v>0</v>
          </cell>
        </row>
      </sheetData>
      <sheetData sheetId="3263">
        <row r="35">
          <cell r="H35">
            <v>0</v>
          </cell>
        </row>
      </sheetData>
      <sheetData sheetId="3264">
        <row r="35">
          <cell r="H35">
            <v>0</v>
          </cell>
        </row>
      </sheetData>
      <sheetData sheetId="3265">
        <row r="35">
          <cell r="H35">
            <v>0</v>
          </cell>
        </row>
      </sheetData>
      <sheetData sheetId="3266">
        <row r="35">
          <cell r="H35">
            <v>0</v>
          </cell>
        </row>
      </sheetData>
      <sheetData sheetId="3267">
        <row r="35">
          <cell r="H35">
            <v>0</v>
          </cell>
        </row>
      </sheetData>
      <sheetData sheetId="3268">
        <row r="35">
          <cell r="H35">
            <v>0</v>
          </cell>
        </row>
      </sheetData>
      <sheetData sheetId="3269">
        <row r="35">
          <cell r="H35">
            <v>0</v>
          </cell>
        </row>
      </sheetData>
      <sheetData sheetId="3270">
        <row r="35">
          <cell r="H35">
            <v>0</v>
          </cell>
        </row>
      </sheetData>
      <sheetData sheetId="3271">
        <row r="35">
          <cell r="H35">
            <v>0</v>
          </cell>
        </row>
      </sheetData>
      <sheetData sheetId="3272">
        <row r="35">
          <cell r="H35">
            <v>0</v>
          </cell>
        </row>
      </sheetData>
      <sheetData sheetId="3273">
        <row r="35">
          <cell r="H35">
            <v>0</v>
          </cell>
        </row>
      </sheetData>
      <sheetData sheetId="3274">
        <row r="35">
          <cell r="H35">
            <v>0</v>
          </cell>
        </row>
      </sheetData>
      <sheetData sheetId="3275">
        <row r="35">
          <cell r="H35">
            <v>0</v>
          </cell>
        </row>
      </sheetData>
      <sheetData sheetId="3276">
        <row r="35">
          <cell r="H35">
            <v>0</v>
          </cell>
        </row>
      </sheetData>
      <sheetData sheetId="3277">
        <row r="35">
          <cell r="H35">
            <v>0</v>
          </cell>
        </row>
      </sheetData>
      <sheetData sheetId="3278">
        <row r="35">
          <cell r="H35">
            <v>0</v>
          </cell>
        </row>
      </sheetData>
      <sheetData sheetId="3279">
        <row r="35">
          <cell r="H35">
            <v>0</v>
          </cell>
        </row>
      </sheetData>
      <sheetData sheetId="3280">
        <row r="35">
          <cell r="H35">
            <v>0</v>
          </cell>
        </row>
      </sheetData>
      <sheetData sheetId="3281">
        <row r="35">
          <cell r="H35">
            <v>0</v>
          </cell>
        </row>
      </sheetData>
      <sheetData sheetId="3282">
        <row r="35">
          <cell r="H35">
            <v>0</v>
          </cell>
        </row>
      </sheetData>
      <sheetData sheetId="3283">
        <row r="35">
          <cell r="H35">
            <v>0</v>
          </cell>
        </row>
      </sheetData>
      <sheetData sheetId="3284">
        <row r="35">
          <cell r="H35">
            <v>0</v>
          </cell>
        </row>
      </sheetData>
      <sheetData sheetId="3285">
        <row r="35">
          <cell r="H35">
            <v>0</v>
          </cell>
        </row>
      </sheetData>
      <sheetData sheetId="3286">
        <row r="35">
          <cell r="H35">
            <v>0</v>
          </cell>
        </row>
      </sheetData>
      <sheetData sheetId="3287">
        <row r="35">
          <cell r="H35">
            <v>0</v>
          </cell>
        </row>
      </sheetData>
      <sheetData sheetId="3288">
        <row r="35">
          <cell r="H35">
            <v>0</v>
          </cell>
        </row>
      </sheetData>
      <sheetData sheetId="3289">
        <row r="35">
          <cell r="H35">
            <v>0</v>
          </cell>
        </row>
      </sheetData>
      <sheetData sheetId="3290">
        <row r="35">
          <cell r="H35">
            <v>0</v>
          </cell>
        </row>
      </sheetData>
      <sheetData sheetId="3291">
        <row r="35">
          <cell r="H35">
            <v>0</v>
          </cell>
        </row>
      </sheetData>
      <sheetData sheetId="3292">
        <row r="35">
          <cell r="H35">
            <v>0</v>
          </cell>
        </row>
      </sheetData>
      <sheetData sheetId="3293">
        <row r="35">
          <cell r="H35">
            <v>0</v>
          </cell>
        </row>
      </sheetData>
      <sheetData sheetId="3294">
        <row r="35">
          <cell r="H35">
            <v>0</v>
          </cell>
        </row>
      </sheetData>
      <sheetData sheetId="3295">
        <row r="35">
          <cell r="H35">
            <v>0</v>
          </cell>
        </row>
      </sheetData>
      <sheetData sheetId="3296">
        <row r="35">
          <cell r="H35">
            <v>0</v>
          </cell>
        </row>
      </sheetData>
      <sheetData sheetId="3297">
        <row r="35">
          <cell r="H35">
            <v>0</v>
          </cell>
        </row>
      </sheetData>
      <sheetData sheetId="3298">
        <row r="35">
          <cell r="H35">
            <v>0</v>
          </cell>
        </row>
      </sheetData>
      <sheetData sheetId="3299">
        <row r="35">
          <cell r="H35">
            <v>0</v>
          </cell>
        </row>
      </sheetData>
      <sheetData sheetId="3300">
        <row r="35">
          <cell r="H35">
            <v>0</v>
          </cell>
        </row>
      </sheetData>
      <sheetData sheetId="3301">
        <row r="35">
          <cell r="H35">
            <v>0</v>
          </cell>
        </row>
      </sheetData>
      <sheetData sheetId="3302">
        <row r="35">
          <cell r="H35">
            <v>0</v>
          </cell>
        </row>
      </sheetData>
      <sheetData sheetId="3303">
        <row r="35">
          <cell r="H35">
            <v>0</v>
          </cell>
        </row>
      </sheetData>
      <sheetData sheetId="3304">
        <row r="35">
          <cell r="H35">
            <v>0</v>
          </cell>
        </row>
      </sheetData>
      <sheetData sheetId="3305">
        <row r="35">
          <cell r="H35">
            <v>0</v>
          </cell>
        </row>
      </sheetData>
      <sheetData sheetId="3306">
        <row r="35">
          <cell r="H35">
            <v>0</v>
          </cell>
        </row>
      </sheetData>
      <sheetData sheetId="3307">
        <row r="35">
          <cell r="H35">
            <v>0</v>
          </cell>
        </row>
      </sheetData>
      <sheetData sheetId="3308">
        <row r="35">
          <cell r="H35">
            <v>0</v>
          </cell>
        </row>
      </sheetData>
      <sheetData sheetId="3309">
        <row r="35">
          <cell r="H35">
            <v>0</v>
          </cell>
        </row>
      </sheetData>
      <sheetData sheetId="3310">
        <row r="35">
          <cell r="H35">
            <v>0</v>
          </cell>
        </row>
      </sheetData>
      <sheetData sheetId="3311">
        <row r="35">
          <cell r="H35">
            <v>0</v>
          </cell>
        </row>
      </sheetData>
      <sheetData sheetId="3312">
        <row r="35">
          <cell r="H35">
            <v>0</v>
          </cell>
        </row>
      </sheetData>
      <sheetData sheetId="3313">
        <row r="35">
          <cell r="H35">
            <v>0</v>
          </cell>
        </row>
      </sheetData>
      <sheetData sheetId="3314">
        <row r="35">
          <cell r="H35">
            <v>0</v>
          </cell>
        </row>
      </sheetData>
      <sheetData sheetId="3315">
        <row r="35">
          <cell r="H35">
            <v>0</v>
          </cell>
        </row>
      </sheetData>
      <sheetData sheetId="3316">
        <row r="35">
          <cell r="H35">
            <v>0</v>
          </cell>
        </row>
      </sheetData>
      <sheetData sheetId="3317">
        <row r="35">
          <cell r="H35">
            <v>0</v>
          </cell>
        </row>
      </sheetData>
      <sheetData sheetId="3318">
        <row r="35">
          <cell r="H35">
            <v>0</v>
          </cell>
        </row>
      </sheetData>
      <sheetData sheetId="3319">
        <row r="35">
          <cell r="H35">
            <v>0</v>
          </cell>
        </row>
      </sheetData>
      <sheetData sheetId="3320">
        <row r="35">
          <cell r="H35">
            <v>0</v>
          </cell>
        </row>
      </sheetData>
      <sheetData sheetId="3321">
        <row r="35">
          <cell r="H35">
            <v>0</v>
          </cell>
        </row>
      </sheetData>
      <sheetData sheetId="3322">
        <row r="35">
          <cell r="H35">
            <v>0</v>
          </cell>
        </row>
      </sheetData>
      <sheetData sheetId="3323">
        <row r="35">
          <cell r="H35">
            <v>0</v>
          </cell>
        </row>
      </sheetData>
      <sheetData sheetId="3324">
        <row r="35">
          <cell r="H35">
            <v>0</v>
          </cell>
        </row>
      </sheetData>
      <sheetData sheetId="3325">
        <row r="35">
          <cell r="H35">
            <v>0</v>
          </cell>
        </row>
      </sheetData>
      <sheetData sheetId="3326">
        <row r="35">
          <cell r="H35">
            <v>0</v>
          </cell>
        </row>
      </sheetData>
      <sheetData sheetId="3327">
        <row r="35">
          <cell r="H35">
            <v>0</v>
          </cell>
        </row>
      </sheetData>
      <sheetData sheetId="3328">
        <row r="35">
          <cell r="H35">
            <v>0</v>
          </cell>
        </row>
      </sheetData>
      <sheetData sheetId="3329">
        <row r="35">
          <cell r="H35">
            <v>0</v>
          </cell>
        </row>
      </sheetData>
      <sheetData sheetId="3330">
        <row r="35">
          <cell r="H35">
            <v>0</v>
          </cell>
        </row>
      </sheetData>
      <sheetData sheetId="3331">
        <row r="35">
          <cell r="H35">
            <v>0</v>
          </cell>
        </row>
      </sheetData>
      <sheetData sheetId="3332">
        <row r="35">
          <cell r="H35">
            <v>0</v>
          </cell>
        </row>
      </sheetData>
      <sheetData sheetId="3333">
        <row r="35">
          <cell r="H35">
            <v>0</v>
          </cell>
        </row>
      </sheetData>
      <sheetData sheetId="3334">
        <row r="35">
          <cell r="H35">
            <v>0</v>
          </cell>
        </row>
      </sheetData>
      <sheetData sheetId="3335">
        <row r="35">
          <cell r="H35">
            <v>0</v>
          </cell>
        </row>
      </sheetData>
      <sheetData sheetId="3336">
        <row r="35">
          <cell r="H35">
            <v>0</v>
          </cell>
        </row>
      </sheetData>
      <sheetData sheetId="3337">
        <row r="35">
          <cell r="H35">
            <v>0</v>
          </cell>
        </row>
      </sheetData>
      <sheetData sheetId="3338">
        <row r="35">
          <cell r="H35">
            <v>0</v>
          </cell>
        </row>
      </sheetData>
      <sheetData sheetId="3339">
        <row r="35">
          <cell r="H35">
            <v>0</v>
          </cell>
        </row>
      </sheetData>
      <sheetData sheetId="3340">
        <row r="35">
          <cell r="H35">
            <v>0</v>
          </cell>
        </row>
      </sheetData>
      <sheetData sheetId="3341">
        <row r="35">
          <cell r="H35">
            <v>0</v>
          </cell>
        </row>
      </sheetData>
      <sheetData sheetId="3342">
        <row r="35">
          <cell r="H35">
            <v>0</v>
          </cell>
        </row>
      </sheetData>
      <sheetData sheetId="3343">
        <row r="35">
          <cell r="H35">
            <v>0</v>
          </cell>
        </row>
      </sheetData>
      <sheetData sheetId="3344">
        <row r="35">
          <cell r="H35">
            <v>0</v>
          </cell>
        </row>
      </sheetData>
      <sheetData sheetId="3345">
        <row r="35">
          <cell r="H35">
            <v>0</v>
          </cell>
        </row>
      </sheetData>
      <sheetData sheetId="3346">
        <row r="35">
          <cell r="H35">
            <v>0</v>
          </cell>
        </row>
      </sheetData>
      <sheetData sheetId="3347">
        <row r="35">
          <cell r="H35">
            <v>0</v>
          </cell>
        </row>
      </sheetData>
      <sheetData sheetId="3348">
        <row r="35">
          <cell r="H35">
            <v>0</v>
          </cell>
        </row>
      </sheetData>
      <sheetData sheetId="3349">
        <row r="35">
          <cell r="H35">
            <v>0</v>
          </cell>
        </row>
      </sheetData>
      <sheetData sheetId="3350">
        <row r="35">
          <cell r="H35">
            <v>0</v>
          </cell>
        </row>
      </sheetData>
      <sheetData sheetId="3351">
        <row r="35">
          <cell r="H35">
            <v>0</v>
          </cell>
        </row>
      </sheetData>
      <sheetData sheetId="3352">
        <row r="35">
          <cell r="H35">
            <v>0</v>
          </cell>
        </row>
      </sheetData>
      <sheetData sheetId="3353">
        <row r="35">
          <cell r="H35">
            <v>0</v>
          </cell>
        </row>
      </sheetData>
      <sheetData sheetId="3354">
        <row r="35">
          <cell r="H35">
            <v>0</v>
          </cell>
        </row>
      </sheetData>
      <sheetData sheetId="3355">
        <row r="35">
          <cell r="H35">
            <v>0</v>
          </cell>
        </row>
      </sheetData>
      <sheetData sheetId="3356">
        <row r="35">
          <cell r="H35">
            <v>0</v>
          </cell>
        </row>
      </sheetData>
      <sheetData sheetId="3357">
        <row r="35">
          <cell r="H35">
            <v>0</v>
          </cell>
        </row>
      </sheetData>
      <sheetData sheetId="3358">
        <row r="35">
          <cell r="H35">
            <v>0</v>
          </cell>
        </row>
      </sheetData>
      <sheetData sheetId="3359">
        <row r="35">
          <cell r="H35">
            <v>0</v>
          </cell>
        </row>
      </sheetData>
      <sheetData sheetId="3360">
        <row r="35">
          <cell r="H35">
            <v>0</v>
          </cell>
        </row>
      </sheetData>
      <sheetData sheetId="3361">
        <row r="35">
          <cell r="H35">
            <v>0</v>
          </cell>
        </row>
      </sheetData>
      <sheetData sheetId="3362">
        <row r="35">
          <cell r="H35">
            <v>0</v>
          </cell>
        </row>
      </sheetData>
      <sheetData sheetId="3363">
        <row r="35">
          <cell r="H35">
            <v>0</v>
          </cell>
        </row>
      </sheetData>
      <sheetData sheetId="3364">
        <row r="35">
          <cell r="H35">
            <v>0</v>
          </cell>
        </row>
      </sheetData>
      <sheetData sheetId="3365">
        <row r="35">
          <cell r="H35">
            <v>0</v>
          </cell>
        </row>
      </sheetData>
      <sheetData sheetId="3366">
        <row r="35">
          <cell r="H35">
            <v>0</v>
          </cell>
        </row>
      </sheetData>
      <sheetData sheetId="3367">
        <row r="35">
          <cell r="H35">
            <v>0</v>
          </cell>
        </row>
      </sheetData>
      <sheetData sheetId="3368">
        <row r="35">
          <cell r="H35">
            <v>0</v>
          </cell>
        </row>
      </sheetData>
      <sheetData sheetId="3369">
        <row r="35">
          <cell r="H35">
            <v>0</v>
          </cell>
        </row>
      </sheetData>
      <sheetData sheetId="3370">
        <row r="35">
          <cell r="H35">
            <v>0</v>
          </cell>
        </row>
      </sheetData>
      <sheetData sheetId="3371">
        <row r="35">
          <cell r="H35">
            <v>0</v>
          </cell>
        </row>
      </sheetData>
      <sheetData sheetId="3372">
        <row r="35">
          <cell r="H35">
            <v>0</v>
          </cell>
        </row>
      </sheetData>
      <sheetData sheetId="3373">
        <row r="35">
          <cell r="H35">
            <v>0</v>
          </cell>
        </row>
      </sheetData>
      <sheetData sheetId="3374">
        <row r="35">
          <cell r="H35">
            <v>0</v>
          </cell>
        </row>
      </sheetData>
      <sheetData sheetId="3375">
        <row r="35">
          <cell r="H35">
            <v>0</v>
          </cell>
        </row>
      </sheetData>
      <sheetData sheetId="3376">
        <row r="35">
          <cell r="H35">
            <v>0</v>
          </cell>
        </row>
      </sheetData>
      <sheetData sheetId="3377">
        <row r="35">
          <cell r="H35">
            <v>0</v>
          </cell>
        </row>
      </sheetData>
      <sheetData sheetId="3378">
        <row r="35">
          <cell r="H35">
            <v>0</v>
          </cell>
        </row>
      </sheetData>
      <sheetData sheetId="3379">
        <row r="35">
          <cell r="H35">
            <v>0</v>
          </cell>
        </row>
      </sheetData>
      <sheetData sheetId="3380">
        <row r="35">
          <cell r="H35">
            <v>0</v>
          </cell>
        </row>
      </sheetData>
      <sheetData sheetId="3381">
        <row r="35">
          <cell r="H35">
            <v>0</v>
          </cell>
        </row>
      </sheetData>
      <sheetData sheetId="3382">
        <row r="35">
          <cell r="H35">
            <v>0</v>
          </cell>
        </row>
      </sheetData>
      <sheetData sheetId="3383">
        <row r="35">
          <cell r="H35">
            <v>0</v>
          </cell>
        </row>
      </sheetData>
      <sheetData sheetId="3384">
        <row r="35">
          <cell r="H35">
            <v>0</v>
          </cell>
        </row>
      </sheetData>
      <sheetData sheetId="3385">
        <row r="35">
          <cell r="H35">
            <v>0</v>
          </cell>
        </row>
      </sheetData>
      <sheetData sheetId="3386">
        <row r="35">
          <cell r="H35">
            <v>0</v>
          </cell>
        </row>
      </sheetData>
      <sheetData sheetId="3387">
        <row r="35">
          <cell r="H35">
            <v>0</v>
          </cell>
        </row>
      </sheetData>
      <sheetData sheetId="3388">
        <row r="35">
          <cell r="H35">
            <v>0</v>
          </cell>
        </row>
      </sheetData>
      <sheetData sheetId="3389">
        <row r="35">
          <cell r="H35">
            <v>0</v>
          </cell>
        </row>
      </sheetData>
      <sheetData sheetId="3390">
        <row r="35">
          <cell r="H35">
            <v>0</v>
          </cell>
        </row>
      </sheetData>
      <sheetData sheetId="3391">
        <row r="35">
          <cell r="H35">
            <v>0</v>
          </cell>
        </row>
      </sheetData>
      <sheetData sheetId="3392">
        <row r="35">
          <cell r="H35">
            <v>0</v>
          </cell>
        </row>
      </sheetData>
      <sheetData sheetId="3393">
        <row r="35">
          <cell r="H35">
            <v>0</v>
          </cell>
        </row>
      </sheetData>
      <sheetData sheetId="3394">
        <row r="35">
          <cell r="H35">
            <v>0</v>
          </cell>
        </row>
      </sheetData>
      <sheetData sheetId="3395">
        <row r="35">
          <cell r="H35">
            <v>0</v>
          </cell>
        </row>
      </sheetData>
      <sheetData sheetId="3396">
        <row r="35">
          <cell r="H35">
            <v>0</v>
          </cell>
        </row>
      </sheetData>
      <sheetData sheetId="3397">
        <row r="35">
          <cell r="H35">
            <v>0</v>
          </cell>
        </row>
      </sheetData>
      <sheetData sheetId="3398">
        <row r="35">
          <cell r="H35">
            <v>0</v>
          </cell>
        </row>
      </sheetData>
      <sheetData sheetId="3399">
        <row r="35">
          <cell r="H35">
            <v>0</v>
          </cell>
        </row>
      </sheetData>
      <sheetData sheetId="3400">
        <row r="35">
          <cell r="H35">
            <v>0</v>
          </cell>
        </row>
      </sheetData>
      <sheetData sheetId="3401">
        <row r="35">
          <cell r="H35">
            <v>0</v>
          </cell>
        </row>
      </sheetData>
      <sheetData sheetId="3402">
        <row r="35">
          <cell r="H35">
            <v>0</v>
          </cell>
        </row>
      </sheetData>
      <sheetData sheetId="3403">
        <row r="35">
          <cell r="H35">
            <v>0</v>
          </cell>
        </row>
      </sheetData>
      <sheetData sheetId="3404">
        <row r="35">
          <cell r="H35">
            <v>0</v>
          </cell>
        </row>
      </sheetData>
      <sheetData sheetId="3405">
        <row r="35">
          <cell r="H35">
            <v>0</v>
          </cell>
        </row>
      </sheetData>
      <sheetData sheetId="3406">
        <row r="35">
          <cell r="H35">
            <v>0</v>
          </cell>
        </row>
      </sheetData>
      <sheetData sheetId="3407">
        <row r="35">
          <cell r="H35">
            <v>0</v>
          </cell>
        </row>
      </sheetData>
      <sheetData sheetId="3408">
        <row r="35">
          <cell r="H35">
            <v>0</v>
          </cell>
        </row>
      </sheetData>
      <sheetData sheetId="3409">
        <row r="35">
          <cell r="H35">
            <v>0</v>
          </cell>
        </row>
      </sheetData>
      <sheetData sheetId="3410">
        <row r="35">
          <cell r="H35">
            <v>0</v>
          </cell>
        </row>
      </sheetData>
      <sheetData sheetId="3411">
        <row r="35">
          <cell r="H35">
            <v>0</v>
          </cell>
        </row>
      </sheetData>
      <sheetData sheetId="3412">
        <row r="35">
          <cell r="H35">
            <v>0</v>
          </cell>
        </row>
      </sheetData>
      <sheetData sheetId="3413">
        <row r="35">
          <cell r="H35">
            <v>0</v>
          </cell>
        </row>
      </sheetData>
      <sheetData sheetId="3414">
        <row r="35">
          <cell r="H35">
            <v>0</v>
          </cell>
        </row>
      </sheetData>
      <sheetData sheetId="3415">
        <row r="35">
          <cell r="H35">
            <v>0</v>
          </cell>
        </row>
      </sheetData>
      <sheetData sheetId="3416">
        <row r="35">
          <cell r="H35">
            <v>0</v>
          </cell>
        </row>
      </sheetData>
      <sheetData sheetId="3417">
        <row r="35">
          <cell r="H35">
            <v>0</v>
          </cell>
        </row>
      </sheetData>
      <sheetData sheetId="3418">
        <row r="35">
          <cell r="H35">
            <v>0</v>
          </cell>
        </row>
      </sheetData>
      <sheetData sheetId="3419">
        <row r="35">
          <cell r="H35">
            <v>0</v>
          </cell>
        </row>
      </sheetData>
      <sheetData sheetId="3420">
        <row r="35">
          <cell r="H35">
            <v>0</v>
          </cell>
        </row>
      </sheetData>
      <sheetData sheetId="3421">
        <row r="35">
          <cell r="H35">
            <v>0</v>
          </cell>
        </row>
      </sheetData>
      <sheetData sheetId="3422">
        <row r="35">
          <cell r="H35">
            <v>0</v>
          </cell>
        </row>
      </sheetData>
      <sheetData sheetId="3423">
        <row r="35">
          <cell r="H35">
            <v>0</v>
          </cell>
        </row>
      </sheetData>
      <sheetData sheetId="3424">
        <row r="35">
          <cell r="H35">
            <v>0</v>
          </cell>
        </row>
      </sheetData>
      <sheetData sheetId="3425">
        <row r="35">
          <cell r="H35">
            <v>0</v>
          </cell>
        </row>
      </sheetData>
      <sheetData sheetId="3426">
        <row r="35">
          <cell r="H35">
            <v>0</v>
          </cell>
        </row>
      </sheetData>
      <sheetData sheetId="3427">
        <row r="35">
          <cell r="H35">
            <v>0</v>
          </cell>
        </row>
      </sheetData>
      <sheetData sheetId="3428">
        <row r="35">
          <cell r="H35">
            <v>0</v>
          </cell>
        </row>
      </sheetData>
      <sheetData sheetId="3429">
        <row r="35">
          <cell r="H35">
            <v>0</v>
          </cell>
        </row>
      </sheetData>
      <sheetData sheetId="3430">
        <row r="35">
          <cell r="H35">
            <v>0</v>
          </cell>
        </row>
      </sheetData>
      <sheetData sheetId="3431">
        <row r="35">
          <cell r="H35">
            <v>0</v>
          </cell>
        </row>
      </sheetData>
      <sheetData sheetId="3432">
        <row r="35">
          <cell r="H35">
            <v>0</v>
          </cell>
        </row>
      </sheetData>
      <sheetData sheetId="3433">
        <row r="35">
          <cell r="H35">
            <v>0</v>
          </cell>
        </row>
      </sheetData>
      <sheetData sheetId="3434">
        <row r="35">
          <cell r="H35">
            <v>0</v>
          </cell>
        </row>
      </sheetData>
      <sheetData sheetId="3435">
        <row r="35">
          <cell r="H35">
            <v>0</v>
          </cell>
        </row>
      </sheetData>
      <sheetData sheetId="3436">
        <row r="35">
          <cell r="H35">
            <v>0</v>
          </cell>
        </row>
      </sheetData>
      <sheetData sheetId="3437">
        <row r="35">
          <cell r="H35">
            <v>0</v>
          </cell>
        </row>
      </sheetData>
      <sheetData sheetId="3438">
        <row r="35">
          <cell r="H35">
            <v>0</v>
          </cell>
        </row>
      </sheetData>
      <sheetData sheetId="3439">
        <row r="35">
          <cell r="H35">
            <v>0</v>
          </cell>
        </row>
      </sheetData>
      <sheetData sheetId="3440">
        <row r="35">
          <cell r="H35">
            <v>0</v>
          </cell>
        </row>
      </sheetData>
      <sheetData sheetId="3441">
        <row r="35">
          <cell r="H35">
            <v>0</v>
          </cell>
        </row>
      </sheetData>
      <sheetData sheetId="3442">
        <row r="35">
          <cell r="H35">
            <v>0</v>
          </cell>
        </row>
      </sheetData>
      <sheetData sheetId="3443">
        <row r="35">
          <cell r="H35">
            <v>0</v>
          </cell>
        </row>
      </sheetData>
      <sheetData sheetId="3444">
        <row r="35">
          <cell r="H35">
            <v>0</v>
          </cell>
        </row>
      </sheetData>
      <sheetData sheetId="3445">
        <row r="35">
          <cell r="H35">
            <v>0</v>
          </cell>
        </row>
      </sheetData>
      <sheetData sheetId="3446">
        <row r="35">
          <cell r="H35">
            <v>0</v>
          </cell>
        </row>
      </sheetData>
      <sheetData sheetId="3447">
        <row r="35">
          <cell r="H35">
            <v>0</v>
          </cell>
        </row>
      </sheetData>
      <sheetData sheetId="3448">
        <row r="35">
          <cell r="H35">
            <v>0</v>
          </cell>
        </row>
      </sheetData>
      <sheetData sheetId="3449">
        <row r="35">
          <cell r="H35">
            <v>0</v>
          </cell>
        </row>
      </sheetData>
      <sheetData sheetId="3450">
        <row r="35">
          <cell r="H35">
            <v>0</v>
          </cell>
        </row>
      </sheetData>
      <sheetData sheetId="3451">
        <row r="35">
          <cell r="H35">
            <v>0</v>
          </cell>
        </row>
      </sheetData>
      <sheetData sheetId="3452">
        <row r="35">
          <cell r="H35">
            <v>0</v>
          </cell>
        </row>
      </sheetData>
      <sheetData sheetId="3453">
        <row r="35">
          <cell r="H35">
            <v>0</v>
          </cell>
        </row>
      </sheetData>
      <sheetData sheetId="3454">
        <row r="35">
          <cell r="H35">
            <v>0</v>
          </cell>
        </row>
      </sheetData>
      <sheetData sheetId="3455">
        <row r="35">
          <cell r="H35">
            <v>0</v>
          </cell>
        </row>
      </sheetData>
      <sheetData sheetId="3456">
        <row r="35">
          <cell r="H35">
            <v>0</v>
          </cell>
        </row>
      </sheetData>
      <sheetData sheetId="3457">
        <row r="35">
          <cell r="H35">
            <v>0</v>
          </cell>
        </row>
      </sheetData>
      <sheetData sheetId="3458">
        <row r="35">
          <cell r="H35">
            <v>0</v>
          </cell>
        </row>
      </sheetData>
      <sheetData sheetId="3459">
        <row r="35">
          <cell r="H35">
            <v>0</v>
          </cell>
        </row>
      </sheetData>
      <sheetData sheetId="3460">
        <row r="35">
          <cell r="H35">
            <v>0</v>
          </cell>
        </row>
      </sheetData>
      <sheetData sheetId="3461">
        <row r="35">
          <cell r="H35">
            <v>0</v>
          </cell>
        </row>
      </sheetData>
      <sheetData sheetId="3462">
        <row r="35">
          <cell r="H35">
            <v>0</v>
          </cell>
        </row>
      </sheetData>
      <sheetData sheetId="3463">
        <row r="35">
          <cell r="H35">
            <v>0</v>
          </cell>
        </row>
      </sheetData>
      <sheetData sheetId="3464">
        <row r="35">
          <cell r="H35">
            <v>0</v>
          </cell>
        </row>
      </sheetData>
      <sheetData sheetId="3465">
        <row r="35">
          <cell r="H35">
            <v>0</v>
          </cell>
        </row>
      </sheetData>
      <sheetData sheetId="3466">
        <row r="35">
          <cell r="H35">
            <v>0</v>
          </cell>
        </row>
      </sheetData>
      <sheetData sheetId="3467">
        <row r="35">
          <cell r="H35">
            <v>0</v>
          </cell>
        </row>
      </sheetData>
      <sheetData sheetId="3468">
        <row r="35">
          <cell r="H35">
            <v>0</v>
          </cell>
        </row>
      </sheetData>
      <sheetData sheetId="3469">
        <row r="35">
          <cell r="H35">
            <v>0</v>
          </cell>
        </row>
      </sheetData>
      <sheetData sheetId="3470">
        <row r="35">
          <cell r="H35">
            <v>0</v>
          </cell>
        </row>
      </sheetData>
      <sheetData sheetId="3471">
        <row r="35">
          <cell r="H35">
            <v>0</v>
          </cell>
        </row>
      </sheetData>
      <sheetData sheetId="3472">
        <row r="35">
          <cell r="H35">
            <v>0</v>
          </cell>
        </row>
      </sheetData>
      <sheetData sheetId="3473">
        <row r="35">
          <cell r="H35">
            <v>0</v>
          </cell>
        </row>
      </sheetData>
      <sheetData sheetId="3474">
        <row r="35">
          <cell r="H35">
            <v>0</v>
          </cell>
        </row>
      </sheetData>
      <sheetData sheetId="3475">
        <row r="35">
          <cell r="H35">
            <v>0</v>
          </cell>
        </row>
      </sheetData>
      <sheetData sheetId="3476">
        <row r="35">
          <cell r="H35">
            <v>0</v>
          </cell>
        </row>
      </sheetData>
      <sheetData sheetId="3477">
        <row r="35">
          <cell r="H35">
            <v>0</v>
          </cell>
        </row>
      </sheetData>
      <sheetData sheetId="3478">
        <row r="35">
          <cell r="H35">
            <v>0</v>
          </cell>
        </row>
      </sheetData>
      <sheetData sheetId="3479">
        <row r="35">
          <cell r="H35">
            <v>0</v>
          </cell>
        </row>
      </sheetData>
      <sheetData sheetId="3480">
        <row r="35">
          <cell r="H35">
            <v>0</v>
          </cell>
        </row>
      </sheetData>
      <sheetData sheetId="3481">
        <row r="35">
          <cell r="H35">
            <v>0</v>
          </cell>
        </row>
      </sheetData>
      <sheetData sheetId="3482">
        <row r="35">
          <cell r="H35">
            <v>0</v>
          </cell>
        </row>
      </sheetData>
      <sheetData sheetId="3483">
        <row r="35">
          <cell r="H35">
            <v>0</v>
          </cell>
        </row>
      </sheetData>
      <sheetData sheetId="3484">
        <row r="35">
          <cell r="H35">
            <v>0</v>
          </cell>
        </row>
      </sheetData>
      <sheetData sheetId="3485">
        <row r="35">
          <cell r="H35">
            <v>0</v>
          </cell>
        </row>
      </sheetData>
      <sheetData sheetId="3486">
        <row r="35">
          <cell r="H35">
            <v>0</v>
          </cell>
        </row>
      </sheetData>
      <sheetData sheetId="3487">
        <row r="35">
          <cell r="H35">
            <v>0</v>
          </cell>
        </row>
      </sheetData>
      <sheetData sheetId="3488">
        <row r="35">
          <cell r="H35">
            <v>0</v>
          </cell>
        </row>
      </sheetData>
      <sheetData sheetId="3489">
        <row r="35">
          <cell r="H35">
            <v>0</v>
          </cell>
        </row>
      </sheetData>
      <sheetData sheetId="3490">
        <row r="35">
          <cell r="H35">
            <v>0</v>
          </cell>
        </row>
      </sheetData>
      <sheetData sheetId="3491">
        <row r="35">
          <cell r="H35">
            <v>0</v>
          </cell>
        </row>
      </sheetData>
      <sheetData sheetId="3492">
        <row r="35">
          <cell r="H35">
            <v>0</v>
          </cell>
        </row>
      </sheetData>
      <sheetData sheetId="3493">
        <row r="35">
          <cell r="H35">
            <v>0</v>
          </cell>
        </row>
      </sheetData>
      <sheetData sheetId="3494">
        <row r="35">
          <cell r="H35">
            <v>0</v>
          </cell>
        </row>
      </sheetData>
      <sheetData sheetId="3495">
        <row r="35">
          <cell r="H35">
            <v>0</v>
          </cell>
        </row>
      </sheetData>
      <sheetData sheetId="3496">
        <row r="35">
          <cell r="H35">
            <v>0</v>
          </cell>
        </row>
      </sheetData>
      <sheetData sheetId="3497">
        <row r="35">
          <cell r="H35">
            <v>0</v>
          </cell>
        </row>
      </sheetData>
      <sheetData sheetId="3498">
        <row r="35">
          <cell r="H35">
            <v>0</v>
          </cell>
        </row>
      </sheetData>
      <sheetData sheetId="3499">
        <row r="35">
          <cell r="H35">
            <v>0</v>
          </cell>
        </row>
      </sheetData>
      <sheetData sheetId="3500">
        <row r="35">
          <cell r="H35">
            <v>0</v>
          </cell>
        </row>
      </sheetData>
      <sheetData sheetId="3501">
        <row r="35">
          <cell r="H35">
            <v>0</v>
          </cell>
        </row>
      </sheetData>
      <sheetData sheetId="3502">
        <row r="35">
          <cell r="H35">
            <v>0</v>
          </cell>
        </row>
      </sheetData>
      <sheetData sheetId="3503">
        <row r="35">
          <cell r="H35">
            <v>0</v>
          </cell>
        </row>
      </sheetData>
      <sheetData sheetId="3504">
        <row r="35">
          <cell r="H35">
            <v>0</v>
          </cell>
        </row>
      </sheetData>
      <sheetData sheetId="3505">
        <row r="35">
          <cell r="H35">
            <v>0</v>
          </cell>
        </row>
      </sheetData>
      <sheetData sheetId="3506">
        <row r="35">
          <cell r="H35">
            <v>0</v>
          </cell>
        </row>
      </sheetData>
      <sheetData sheetId="3507">
        <row r="35">
          <cell r="H35">
            <v>0</v>
          </cell>
        </row>
      </sheetData>
      <sheetData sheetId="3508">
        <row r="35">
          <cell r="H35">
            <v>0</v>
          </cell>
        </row>
      </sheetData>
      <sheetData sheetId="3509">
        <row r="35">
          <cell r="H35">
            <v>0</v>
          </cell>
        </row>
      </sheetData>
      <sheetData sheetId="3510">
        <row r="35">
          <cell r="H35">
            <v>0</v>
          </cell>
        </row>
      </sheetData>
      <sheetData sheetId="3511">
        <row r="35">
          <cell r="H35">
            <v>0</v>
          </cell>
        </row>
      </sheetData>
      <sheetData sheetId="3512">
        <row r="35">
          <cell r="H35">
            <v>0</v>
          </cell>
        </row>
      </sheetData>
      <sheetData sheetId="3513">
        <row r="35">
          <cell r="H35">
            <v>0</v>
          </cell>
        </row>
      </sheetData>
      <sheetData sheetId="3514">
        <row r="35">
          <cell r="H35">
            <v>0</v>
          </cell>
        </row>
      </sheetData>
      <sheetData sheetId="3515">
        <row r="35">
          <cell r="H35">
            <v>0</v>
          </cell>
        </row>
      </sheetData>
      <sheetData sheetId="3516">
        <row r="35">
          <cell r="H35">
            <v>0</v>
          </cell>
        </row>
      </sheetData>
      <sheetData sheetId="3517">
        <row r="35">
          <cell r="H35">
            <v>0</v>
          </cell>
        </row>
      </sheetData>
      <sheetData sheetId="3518">
        <row r="35">
          <cell r="H35">
            <v>0</v>
          </cell>
        </row>
      </sheetData>
      <sheetData sheetId="3519">
        <row r="35">
          <cell r="H35">
            <v>0</v>
          </cell>
        </row>
      </sheetData>
      <sheetData sheetId="3520">
        <row r="35">
          <cell r="H35">
            <v>0</v>
          </cell>
        </row>
      </sheetData>
      <sheetData sheetId="3521">
        <row r="35">
          <cell r="H35">
            <v>0</v>
          </cell>
        </row>
      </sheetData>
      <sheetData sheetId="3522">
        <row r="35">
          <cell r="H35">
            <v>0</v>
          </cell>
        </row>
      </sheetData>
      <sheetData sheetId="3523">
        <row r="35">
          <cell r="H35">
            <v>0</v>
          </cell>
        </row>
      </sheetData>
      <sheetData sheetId="3524">
        <row r="35">
          <cell r="H35">
            <v>0</v>
          </cell>
        </row>
      </sheetData>
      <sheetData sheetId="3525">
        <row r="35">
          <cell r="H35">
            <v>0</v>
          </cell>
        </row>
      </sheetData>
      <sheetData sheetId="3526">
        <row r="35">
          <cell r="H35">
            <v>0</v>
          </cell>
        </row>
      </sheetData>
      <sheetData sheetId="3527">
        <row r="35">
          <cell r="H35">
            <v>0</v>
          </cell>
        </row>
      </sheetData>
      <sheetData sheetId="3528">
        <row r="35">
          <cell r="H35">
            <v>0</v>
          </cell>
        </row>
      </sheetData>
      <sheetData sheetId="3529">
        <row r="35">
          <cell r="H35">
            <v>0</v>
          </cell>
        </row>
      </sheetData>
      <sheetData sheetId="3530">
        <row r="35">
          <cell r="H35">
            <v>0</v>
          </cell>
        </row>
      </sheetData>
      <sheetData sheetId="3531">
        <row r="35">
          <cell r="H35">
            <v>0</v>
          </cell>
        </row>
      </sheetData>
      <sheetData sheetId="3532">
        <row r="35">
          <cell r="H35">
            <v>0</v>
          </cell>
        </row>
      </sheetData>
      <sheetData sheetId="3533">
        <row r="35">
          <cell r="H35">
            <v>0</v>
          </cell>
        </row>
      </sheetData>
      <sheetData sheetId="3534">
        <row r="35">
          <cell r="H35">
            <v>0</v>
          </cell>
        </row>
      </sheetData>
      <sheetData sheetId="3535">
        <row r="35">
          <cell r="H35">
            <v>0</v>
          </cell>
        </row>
      </sheetData>
      <sheetData sheetId="3536">
        <row r="35">
          <cell r="H35">
            <v>0</v>
          </cell>
        </row>
      </sheetData>
      <sheetData sheetId="3537">
        <row r="35">
          <cell r="H35">
            <v>0</v>
          </cell>
        </row>
      </sheetData>
      <sheetData sheetId="3538">
        <row r="35">
          <cell r="H35">
            <v>0</v>
          </cell>
        </row>
      </sheetData>
      <sheetData sheetId="3539">
        <row r="35">
          <cell r="H35">
            <v>0</v>
          </cell>
        </row>
      </sheetData>
      <sheetData sheetId="3540">
        <row r="35">
          <cell r="H35">
            <v>0</v>
          </cell>
        </row>
      </sheetData>
      <sheetData sheetId="3541">
        <row r="35">
          <cell r="H35">
            <v>0</v>
          </cell>
        </row>
      </sheetData>
      <sheetData sheetId="3542">
        <row r="35">
          <cell r="H35">
            <v>0</v>
          </cell>
        </row>
      </sheetData>
      <sheetData sheetId="3543">
        <row r="35">
          <cell r="H35">
            <v>0</v>
          </cell>
        </row>
      </sheetData>
      <sheetData sheetId="3544">
        <row r="35">
          <cell r="H35">
            <v>0</v>
          </cell>
        </row>
      </sheetData>
      <sheetData sheetId="3545">
        <row r="35">
          <cell r="H35">
            <v>0</v>
          </cell>
        </row>
      </sheetData>
      <sheetData sheetId="3546">
        <row r="35">
          <cell r="H35">
            <v>0</v>
          </cell>
        </row>
      </sheetData>
      <sheetData sheetId="3547">
        <row r="35">
          <cell r="H35">
            <v>0</v>
          </cell>
        </row>
      </sheetData>
      <sheetData sheetId="3548">
        <row r="35">
          <cell r="H35">
            <v>0</v>
          </cell>
        </row>
      </sheetData>
      <sheetData sheetId="3549">
        <row r="35">
          <cell r="H35">
            <v>0</v>
          </cell>
        </row>
      </sheetData>
      <sheetData sheetId="3550">
        <row r="35">
          <cell r="H35">
            <v>0</v>
          </cell>
        </row>
      </sheetData>
      <sheetData sheetId="3551">
        <row r="35">
          <cell r="H35">
            <v>0</v>
          </cell>
        </row>
      </sheetData>
      <sheetData sheetId="3552">
        <row r="35">
          <cell r="H35">
            <v>0</v>
          </cell>
        </row>
      </sheetData>
      <sheetData sheetId="3553">
        <row r="35">
          <cell r="H35">
            <v>0</v>
          </cell>
        </row>
      </sheetData>
      <sheetData sheetId="3554">
        <row r="35">
          <cell r="H35">
            <v>0</v>
          </cell>
        </row>
      </sheetData>
      <sheetData sheetId="3555">
        <row r="35">
          <cell r="H35">
            <v>0</v>
          </cell>
        </row>
      </sheetData>
      <sheetData sheetId="3556">
        <row r="35">
          <cell r="H35">
            <v>0</v>
          </cell>
        </row>
      </sheetData>
      <sheetData sheetId="3557">
        <row r="35">
          <cell r="H35">
            <v>0</v>
          </cell>
        </row>
      </sheetData>
      <sheetData sheetId="3558">
        <row r="35">
          <cell r="H35">
            <v>0</v>
          </cell>
        </row>
      </sheetData>
      <sheetData sheetId="3559">
        <row r="35">
          <cell r="H35">
            <v>0</v>
          </cell>
        </row>
      </sheetData>
      <sheetData sheetId="3560">
        <row r="35">
          <cell r="H35">
            <v>0</v>
          </cell>
        </row>
      </sheetData>
      <sheetData sheetId="3561">
        <row r="35">
          <cell r="H35">
            <v>0</v>
          </cell>
        </row>
      </sheetData>
      <sheetData sheetId="3562">
        <row r="35">
          <cell r="H35">
            <v>0</v>
          </cell>
        </row>
      </sheetData>
      <sheetData sheetId="3563">
        <row r="35">
          <cell r="H35">
            <v>0</v>
          </cell>
        </row>
      </sheetData>
      <sheetData sheetId="3564">
        <row r="35">
          <cell r="H35">
            <v>0</v>
          </cell>
        </row>
      </sheetData>
      <sheetData sheetId="3565">
        <row r="35">
          <cell r="H35">
            <v>0</v>
          </cell>
        </row>
      </sheetData>
      <sheetData sheetId="3566">
        <row r="35">
          <cell r="H35">
            <v>0</v>
          </cell>
        </row>
      </sheetData>
      <sheetData sheetId="3567">
        <row r="35">
          <cell r="H35">
            <v>0</v>
          </cell>
        </row>
      </sheetData>
      <sheetData sheetId="3568">
        <row r="35">
          <cell r="H35">
            <v>0</v>
          </cell>
        </row>
      </sheetData>
      <sheetData sheetId="3569">
        <row r="35">
          <cell r="H35">
            <v>0</v>
          </cell>
        </row>
      </sheetData>
      <sheetData sheetId="3570">
        <row r="35">
          <cell r="H35">
            <v>0</v>
          </cell>
        </row>
      </sheetData>
      <sheetData sheetId="3571">
        <row r="35">
          <cell r="H35">
            <v>0</v>
          </cell>
        </row>
      </sheetData>
      <sheetData sheetId="3572">
        <row r="35">
          <cell r="H35">
            <v>0</v>
          </cell>
        </row>
      </sheetData>
      <sheetData sheetId="3573">
        <row r="35">
          <cell r="H35">
            <v>0</v>
          </cell>
        </row>
      </sheetData>
      <sheetData sheetId="3574">
        <row r="35">
          <cell r="H35">
            <v>0</v>
          </cell>
        </row>
      </sheetData>
      <sheetData sheetId="3575">
        <row r="35">
          <cell r="H35">
            <v>0</v>
          </cell>
        </row>
      </sheetData>
      <sheetData sheetId="3576">
        <row r="35">
          <cell r="H35">
            <v>0</v>
          </cell>
        </row>
      </sheetData>
      <sheetData sheetId="3577">
        <row r="35">
          <cell r="H35">
            <v>0</v>
          </cell>
        </row>
      </sheetData>
      <sheetData sheetId="3578">
        <row r="35">
          <cell r="H35">
            <v>0</v>
          </cell>
        </row>
      </sheetData>
      <sheetData sheetId="3579">
        <row r="35">
          <cell r="H35">
            <v>0</v>
          </cell>
        </row>
      </sheetData>
      <sheetData sheetId="3580">
        <row r="35">
          <cell r="H35">
            <v>0</v>
          </cell>
        </row>
      </sheetData>
      <sheetData sheetId="3581">
        <row r="35">
          <cell r="H35">
            <v>0</v>
          </cell>
        </row>
      </sheetData>
      <sheetData sheetId="3582">
        <row r="35">
          <cell r="H35">
            <v>0</v>
          </cell>
        </row>
      </sheetData>
      <sheetData sheetId="3583">
        <row r="35">
          <cell r="H35">
            <v>0</v>
          </cell>
        </row>
      </sheetData>
      <sheetData sheetId="3584">
        <row r="35">
          <cell r="H35">
            <v>0</v>
          </cell>
        </row>
      </sheetData>
      <sheetData sheetId="3585">
        <row r="35">
          <cell r="H35">
            <v>0</v>
          </cell>
        </row>
      </sheetData>
      <sheetData sheetId="3586">
        <row r="35">
          <cell r="H35">
            <v>0</v>
          </cell>
        </row>
      </sheetData>
      <sheetData sheetId="3587">
        <row r="35">
          <cell r="H35">
            <v>0</v>
          </cell>
        </row>
      </sheetData>
      <sheetData sheetId="3588">
        <row r="35">
          <cell r="H35">
            <v>0</v>
          </cell>
        </row>
      </sheetData>
      <sheetData sheetId="3589">
        <row r="35">
          <cell r="H35">
            <v>0</v>
          </cell>
        </row>
      </sheetData>
      <sheetData sheetId="3590">
        <row r="35">
          <cell r="H35">
            <v>0</v>
          </cell>
        </row>
      </sheetData>
      <sheetData sheetId="3591">
        <row r="35">
          <cell r="H35">
            <v>0</v>
          </cell>
        </row>
      </sheetData>
      <sheetData sheetId="3592">
        <row r="35">
          <cell r="H35">
            <v>0</v>
          </cell>
        </row>
      </sheetData>
      <sheetData sheetId="3593">
        <row r="35">
          <cell r="H35">
            <v>0</v>
          </cell>
        </row>
      </sheetData>
      <sheetData sheetId="3594">
        <row r="35">
          <cell r="H35">
            <v>0</v>
          </cell>
        </row>
      </sheetData>
      <sheetData sheetId="3595">
        <row r="35">
          <cell r="H35">
            <v>0</v>
          </cell>
        </row>
      </sheetData>
      <sheetData sheetId="3596">
        <row r="35">
          <cell r="H35">
            <v>0</v>
          </cell>
        </row>
      </sheetData>
      <sheetData sheetId="3597">
        <row r="35">
          <cell r="H35">
            <v>0</v>
          </cell>
        </row>
      </sheetData>
      <sheetData sheetId="3598">
        <row r="35">
          <cell r="H35">
            <v>0</v>
          </cell>
        </row>
      </sheetData>
      <sheetData sheetId="3599">
        <row r="35">
          <cell r="H35">
            <v>0</v>
          </cell>
        </row>
      </sheetData>
      <sheetData sheetId="3600">
        <row r="35">
          <cell r="H35">
            <v>0</v>
          </cell>
        </row>
      </sheetData>
      <sheetData sheetId="3601">
        <row r="35">
          <cell r="H35">
            <v>0</v>
          </cell>
        </row>
      </sheetData>
      <sheetData sheetId="3602">
        <row r="35">
          <cell r="H35">
            <v>0</v>
          </cell>
        </row>
      </sheetData>
      <sheetData sheetId="3603">
        <row r="35">
          <cell r="H35">
            <v>0</v>
          </cell>
        </row>
      </sheetData>
      <sheetData sheetId="3604">
        <row r="35">
          <cell r="H35">
            <v>0</v>
          </cell>
        </row>
      </sheetData>
      <sheetData sheetId="3605">
        <row r="35">
          <cell r="H35">
            <v>0</v>
          </cell>
        </row>
      </sheetData>
      <sheetData sheetId="3606">
        <row r="35">
          <cell r="H35">
            <v>0</v>
          </cell>
        </row>
      </sheetData>
      <sheetData sheetId="3607">
        <row r="35">
          <cell r="H35">
            <v>0</v>
          </cell>
        </row>
      </sheetData>
      <sheetData sheetId="3608">
        <row r="35">
          <cell r="H35">
            <v>0</v>
          </cell>
        </row>
      </sheetData>
      <sheetData sheetId="3609">
        <row r="35">
          <cell r="H35">
            <v>0</v>
          </cell>
        </row>
      </sheetData>
      <sheetData sheetId="3610">
        <row r="35">
          <cell r="H35">
            <v>0</v>
          </cell>
        </row>
      </sheetData>
      <sheetData sheetId="3611">
        <row r="35">
          <cell r="H35">
            <v>0</v>
          </cell>
        </row>
      </sheetData>
      <sheetData sheetId="3612">
        <row r="35">
          <cell r="H35">
            <v>0</v>
          </cell>
        </row>
      </sheetData>
      <sheetData sheetId="3613">
        <row r="35">
          <cell r="H35">
            <v>0</v>
          </cell>
        </row>
      </sheetData>
      <sheetData sheetId="3614">
        <row r="35">
          <cell r="H35">
            <v>0</v>
          </cell>
        </row>
      </sheetData>
      <sheetData sheetId="3615">
        <row r="35">
          <cell r="H35">
            <v>0</v>
          </cell>
        </row>
      </sheetData>
      <sheetData sheetId="3616">
        <row r="35">
          <cell r="H35">
            <v>0</v>
          </cell>
        </row>
      </sheetData>
      <sheetData sheetId="3617">
        <row r="35">
          <cell r="H35">
            <v>0</v>
          </cell>
        </row>
      </sheetData>
      <sheetData sheetId="3618">
        <row r="35">
          <cell r="H35">
            <v>0</v>
          </cell>
        </row>
      </sheetData>
      <sheetData sheetId="3619">
        <row r="35">
          <cell r="H35">
            <v>0</v>
          </cell>
        </row>
      </sheetData>
      <sheetData sheetId="3620">
        <row r="35">
          <cell r="H35">
            <v>0</v>
          </cell>
        </row>
      </sheetData>
      <sheetData sheetId="3621">
        <row r="35">
          <cell r="H35">
            <v>0</v>
          </cell>
        </row>
      </sheetData>
      <sheetData sheetId="3622">
        <row r="35">
          <cell r="H35">
            <v>0</v>
          </cell>
        </row>
      </sheetData>
      <sheetData sheetId="3623">
        <row r="35">
          <cell r="H35">
            <v>0</v>
          </cell>
        </row>
      </sheetData>
      <sheetData sheetId="3624">
        <row r="35">
          <cell r="H35">
            <v>0</v>
          </cell>
        </row>
      </sheetData>
      <sheetData sheetId="3625">
        <row r="35">
          <cell r="H35">
            <v>0</v>
          </cell>
        </row>
      </sheetData>
      <sheetData sheetId="3626">
        <row r="35">
          <cell r="H35">
            <v>0</v>
          </cell>
        </row>
      </sheetData>
      <sheetData sheetId="3627">
        <row r="35">
          <cell r="H35">
            <v>0</v>
          </cell>
        </row>
      </sheetData>
      <sheetData sheetId="3628">
        <row r="35">
          <cell r="H35">
            <v>0</v>
          </cell>
        </row>
      </sheetData>
      <sheetData sheetId="3629">
        <row r="35">
          <cell r="H35">
            <v>0</v>
          </cell>
        </row>
      </sheetData>
      <sheetData sheetId="3630">
        <row r="35">
          <cell r="H35">
            <v>0</v>
          </cell>
        </row>
      </sheetData>
      <sheetData sheetId="3631">
        <row r="35">
          <cell r="H35">
            <v>0</v>
          </cell>
        </row>
      </sheetData>
      <sheetData sheetId="3632">
        <row r="35">
          <cell r="H35">
            <v>0</v>
          </cell>
        </row>
      </sheetData>
      <sheetData sheetId="3633">
        <row r="35">
          <cell r="H35">
            <v>0</v>
          </cell>
        </row>
      </sheetData>
      <sheetData sheetId="3634">
        <row r="35">
          <cell r="H35">
            <v>0</v>
          </cell>
        </row>
      </sheetData>
      <sheetData sheetId="3635">
        <row r="35">
          <cell r="H35">
            <v>0</v>
          </cell>
        </row>
      </sheetData>
      <sheetData sheetId="3636">
        <row r="35">
          <cell r="H35">
            <v>0</v>
          </cell>
        </row>
      </sheetData>
      <sheetData sheetId="3637">
        <row r="35">
          <cell r="H35">
            <v>0</v>
          </cell>
        </row>
      </sheetData>
      <sheetData sheetId="3638">
        <row r="35">
          <cell r="H35">
            <v>0</v>
          </cell>
        </row>
      </sheetData>
      <sheetData sheetId="3639">
        <row r="35">
          <cell r="H35">
            <v>0</v>
          </cell>
        </row>
      </sheetData>
      <sheetData sheetId="3640">
        <row r="35">
          <cell r="H35">
            <v>0</v>
          </cell>
        </row>
      </sheetData>
      <sheetData sheetId="3641">
        <row r="35">
          <cell r="H35">
            <v>0</v>
          </cell>
        </row>
      </sheetData>
      <sheetData sheetId="3642">
        <row r="35">
          <cell r="H35">
            <v>0</v>
          </cell>
        </row>
      </sheetData>
      <sheetData sheetId="3643">
        <row r="35">
          <cell r="H35">
            <v>0</v>
          </cell>
        </row>
      </sheetData>
      <sheetData sheetId="3644">
        <row r="35">
          <cell r="H35">
            <v>0</v>
          </cell>
        </row>
      </sheetData>
      <sheetData sheetId="3645">
        <row r="35">
          <cell r="H35">
            <v>0</v>
          </cell>
        </row>
      </sheetData>
      <sheetData sheetId="3646">
        <row r="35">
          <cell r="H35">
            <v>0</v>
          </cell>
        </row>
      </sheetData>
      <sheetData sheetId="3647">
        <row r="35">
          <cell r="H35">
            <v>0</v>
          </cell>
        </row>
      </sheetData>
      <sheetData sheetId="3648">
        <row r="35">
          <cell r="H35">
            <v>0</v>
          </cell>
        </row>
      </sheetData>
      <sheetData sheetId="3649">
        <row r="35">
          <cell r="H35">
            <v>0</v>
          </cell>
        </row>
      </sheetData>
      <sheetData sheetId="3650">
        <row r="35">
          <cell r="H35">
            <v>0</v>
          </cell>
        </row>
      </sheetData>
      <sheetData sheetId="3651">
        <row r="35">
          <cell r="H35">
            <v>0</v>
          </cell>
        </row>
      </sheetData>
      <sheetData sheetId="3652">
        <row r="35">
          <cell r="H35">
            <v>0</v>
          </cell>
        </row>
      </sheetData>
      <sheetData sheetId="3653">
        <row r="35">
          <cell r="H35">
            <v>0</v>
          </cell>
        </row>
      </sheetData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>
        <row r="35">
          <cell r="H35">
            <v>0</v>
          </cell>
        </row>
      </sheetData>
      <sheetData sheetId="3675">
        <row r="106">
          <cell r="C106" t="str">
            <v>Hour</v>
          </cell>
        </row>
      </sheetData>
      <sheetData sheetId="3676">
        <row r="106">
          <cell r="C106" t="str">
            <v>Hour</v>
          </cell>
        </row>
      </sheetData>
      <sheetData sheetId="3677">
        <row r="35">
          <cell r="H35">
            <v>0</v>
          </cell>
        </row>
      </sheetData>
      <sheetData sheetId="3678">
        <row r="35">
          <cell r="H35">
            <v>0</v>
          </cell>
        </row>
      </sheetData>
      <sheetData sheetId="3679">
        <row r="35">
          <cell r="H35">
            <v>0</v>
          </cell>
        </row>
      </sheetData>
      <sheetData sheetId="3680">
        <row r="35">
          <cell r="H35">
            <v>0</v>
          </cell>
        </row>
      </sheetData>
      <sheetData sheetId="3681">
        <row r="35">
          <cell r="H35">
            <v>0</v>
          </cell>
        </row>
      </sheetData>
      <sheetData sheetId="3682">
        <row r="35">
          <cell r="H35">
            <v>0</v>
          </cell>
        </row>
      </sheetData>
      <sheetData sheetId="3683">
        <row r="106">
          <cell r="C106" t="str">
            <v>Hour</v>
          </cell>
        </row>
      </sheetData>
      <sheetData sheetId="3684">
        <row r="35">
          <cell r="H35">
            <v>0</v>
          </cell>
        </row>
      </sheetData>
      <sheetData sheetId="3685">
        <row r="35">
          <cell r="H35">
            <v>0</v>
          </cell>
        </row>
      </sheetData>
      <sheetData sheetId="3686">
        <row r="35">
          <cell r="H35">
            <v>0</v>
          </cell>
        </row>
      </sheetData>
      <sheetData sheetId="3687">
        <row r="35">
          <cell r="H35">
            <v>0</v>
          </cell>
        </row>
      </sheetData>
      <sheetData sheetId="3688">
        <row r="35">
          <cell r="H35">
            <v>0</v>
          </cell>
        </row>
      </sheetData>
      <sheetData sheetId="3689">
        <row r="35">
          <cell r="H35">
            <v>0</v>
          </cell>
        </row>
      </sheetData>
      <sheetData sheetId="3690">
        <row r="35">
          <cell r="H35">
            <v>0</v>
          </cell>
        </row>
      </sheetData>
      <sheetData sheetId="3691">
        <row r="35">
          <cell r="H35">
            <v>0</v>
          </cell>
        </row>
      </sheetData>
      <sheetData sheetId="3692">
        <row r="35">
          <cell r="H35">
            <v>0</v>
          </cell>
        </row>
      </sheetData>
      <sheetData sheetId="3693">
        <row r="35">
          <cell r="H35">
            <v>0</v>
          </cell>
        </row>
      </sheetData>
      <sheetData sheetId="3694">
        <row r="35">
          <cell r="H35">
            <v>0</v>
          </cell>
        </row>
      </sheetData>
      <sheetData sheetId="3695">
        <row r="35">
          <cell r="H35">
            <v>0</v>
          </cell>
        </row>
      </sheetData>
      <sheetData sheetId="3696">
        <row r="35">
          <cell r="H35">
            <v>0</v>
          </cell>
        </row>
      </sheetData>
      <sheetData sheetId="3697">
        <row r="35">
          <cell r="H35">
            <v>0</v>
          </cell>
        </row>
      </sheetData>
      <sheetData sheetId="3698">
        <row r="35">
          <cell r="H35">
            <v>0</v>
          </cell>
        </row>
      </sheetData>
      <sheetData sheetId="3699">
        <row r="35">
          <cell r="H35">
            <v>0</v>
          </cell>
        </row>
      </sheetData>
      <sheetData sheetId="3700">
        <row r="35">
          <cell r="H35">
            <v>0</v>
          </cell>
        </row>
      </sheetData>
      <sheetData sheetId="3701">
        <row r="35">
          <cell r="H35">
            <v>0</v>
          </cell>
        </row>
      </sheetData>
      <sheetData sheetId="3702">
        <row r="35">
          <cell r="H35">
            <v>0</v>
          </cell>
        </row>
      </sheetData>
      <sheetData sheetId="3703">
        <row r="35">
          <cell r="H35">
            <v>0</v>
          </cell>
        </row>
      </sheetData>
      <sheetData sheetId="3704">
        <row r="35">
          <cell r="H35">
            <v>0</v>
          </cell>
        </row>
      </sheetData>
      <sheetData sheetId="3705">
        <row r="106">
          <cell r="C106" t="str">
            <v>Hour</v>
          </cell>
        </row>
      </sheetData>
      <sheetData sheetId="3706">
        <row r="35">
          <cell r="H35">
            <v>0</v>
          </cell>
        </row>
      </sheetData>
      <sheetData sheetId="3707">
        <row r="35">
          <cell r="H35">
            <v>0</v>
          </cell>
        </row>
      </sheetData>
      <sheetData sheetId="3708">
        <row r="35">
          <cell r="H35">
            <v>0</v>
          </cell>
        </row>
      </sheetData>
      <sheetData sheetId="3709">
        <row r="35">
          <cell r="H35">
            <v>0</v>
          </cell>
        </row>
      </sheetData>
      <sheetData sheetId="3710">
        <row r="106">
          <cell r="C106" t="str">
            <v>Hour</v>
          </cell>
        </row>
      </sheetData>
      <sheetData sheetId="3711" refreshError="1"/>
      <sheetData sheetId="3712" refreshError="1"/>
      <sheetData sheetId="3713">
        <row r="35">
          <cell r="H35">
            <v>0</v>
          </cell>
        </row>
      </sheetData>
      <sheetData sheetId="3714">
        <row r="106">
          <cell r="C106" t="str">
            <v>Hour</v>
          </cell>
        </row>
      </sheetData>
      <sheetData sheetId="3715">
        <row r="35">
          <cell r="H35">
            <v>0</v>
          </cell>
        </row>
      </sheetData>
      <sheetData sheetId="3716">
        <row r="106">
          <cell r="C106" t="str">
            <v>Hour</v>
          </cell>
        </row>
      </sheetData>
      <sheetData sheetId="3717">
        <row r="35">
          <cell r="H35">
            <v>0</v>
          </cell>
        </row>
      </sheetData>
      <sheetData sheetId="3718">
        <row r="106">
          <cell r="C106" t="str">
            <v>Hour</v>
          </cell>
        </row>
      </sheetData>
      <sheetData sheetId="3719">
        <row r="106">
          <cell r="C106" t="str">
            <v>Hour</v>
          </cell>
        </row>
      </sheetData>
      <sheetData sheetId="3720">
        <row r="35">
          <cell r="H35">
            <v>0</v>
          </cell>
        </row>
      </sheetData>
      <sheetData sheetId="3721">
        <row r="106">
          <cell r="C106" t="str">
            <v>Hour</v>
          </cell>
        </row>
      </sheetData>
      <sheetData sheetId="3722">
        <row r="35">
          <cell r="H35">
            <v>0</v>
          </cell>
        </row>
      </sheetData>
      <sheetData sheetId="3723">
        <row r="35">
          <cell r="H35">
            <v>0</v>
          </cell>
        </row>
      </sheetData>
      <sheetData sheetId="3724">
        <row r="106">
          <cell r="C106" t="str">
            <v>Hour</v>
          </cell>
        </row>
      </sheetData>
      <sheetData sheetId="3725">
        <row r="106">
          <cell r="C106" t="str">
            <v>Hour</v>
          </cell>
        </row>
      </sheetData>
      <sheetData sheetId="3726">
        <row r="106">
          <cell r="C106" t="str">
            <v>Hour</v>
          </cell>
        </row>
      </sheetData>
      <sheetData sheetId="3727">
        <row r="106">
          <cell r="C106" t="str">
            <v>Hour</v>
          </cell>
        </row>
      </sheetData>
      <sheetData sheetId="3728">
        <row r="106">
          <cell r="C106" t="str">
            <v>Hour</v>
          </cell>
        </row>
      </sheetData>
      <sheetData sheetId="3729">
        <row r="106">
          <cell r="C106" t="str">
            <v>Hour</v>
          </cell>
        </row>
      </sheetData>
      <sheetData sheetId="3730">
        <row r="106">
          <cell r="C106" t="str">
            <v>Hour</v>
          </cell>
        </row>
      </sheetData>
      <sheetData sheetId="3731">
        <row r="35">
          <cell r="H35">
            <v>0</v>
          </cell>
        </row>
      </sheetData>
      <sheetData sheetId="3732">
        <row r="35">
          <cell r="H35">
            <v>0</v>
          </cell>
        </row>
      </sheetData>
      <sheetData sheetId="3733">
        <row r="106">
          <cell r="C106" t="str">
            <v>Hour</v>
          </cell>
        </row>
      </sheetData>
      <sheetData sheetId="3734">
        <row r="35">
          <cell r="H35">
            <v>0</v>
          </cell>
        </row>
      </sheetData>
      <sheetData sheetId="3735">
        <row r="35">
          <cell r="H35">
            <v>0</v>
          </cell>
        </row>
      </sheetData>
      <sheetData sheetId="3736">
        <row r="35">
          <cell r="H35">
            <v>0</v>
          </cell>
        </row>
      </sheetData>
      <sheetData sheetId="3737">
        <row r="35">
          <cell r="H35">
            <v>0</v>
          </cell>
        </row>
      </sheetData>
      <sheetData sheetId="3738">
        <row r="35">
          <cell r="H35">
            <v>0</v>
          </cell>
        </row>
      </sheetData>
      <sheetData sheetId="3739">
        <row r="35">
          <cell r="H35">
            <v>0</v>
          </cell>
        </row>
      </sheetData>
      <sheetData sheetId="3740">
        <row r="106">
          <cell r="C106" t="str">
            <v>Hour</v>
          </cell>
        </row>
      </sheetData>
      <sheetData sheetId="3741">
        <row r="35">
          <cell r="H35">
            <v>0</v>
          </cell>
        </row>
      </sheetData>
      <sheetData sheetId="3742">
        <row r="35">
          <cell r="H35">
            <v>0</v>
          </cell>
        </row>
      </sheetData>
      <sheetData sheetId="3743">
        <row r="35">
          <cell r="H35">
            <v>0</v>
          </cell>
        </row>
      </sheetData>
      <sheetData sheetId="3744">
        <row r="35">
          <cell r="H35">
            <v>0</v>
          </cell>
        </row>
      </sheetData>
      <sheetData sheetId="3745">
        <row r="106">
          <cell r="C106" t="str">
            <v>Hour</v>
          </cell>
        </row>
      </sheetData>
      <sheetData sheetId="3746">
        <row r="35">
          <cell r="H35">
            <v>0</v>
          </cell>
        </row>
      </sheetData>
      <sheetData sheetId="3747">
        <row r="35">
          <cell r="H35">
            <v>0</v>
          </cell>
        </row>
      </sheetData>
      <sheetData sheetId="3748">
        <row r="35">
          <cell r="H35">
            <v>0</v>
          </cell>
        </row>
      </sheetData>
      <sheetData sheetId="3749">
        <row r="106">
          <cell r="C106" t="str">
            <v>Hour</v>
          </cell>
        </row>
      </sheetData>
      <sheetData sheetId="3750">
        <row r="106">
          <cell r="C106" t="str">
            <v>Hour</v>
          </cell>
        </row>
      </sheetData>
      <sheetData sheetId="3751">
        <row r="35">
          <cell r="H35">
            <v>0</v>
          </cell>
        </row>
      </sheetData>
      <sheetData sheetId="3752">
        <row r="106">
          <cell r="C106" t="str">
            <v>Hour</v>
          </cell>
        </row>
      </sheetData>
      <sheetData sheetId="3753">
        <row r="35">
          <cell r="H35">
            <v>0</v>
          </cell>
        </row>
      </sheetData>
      <sheetData sheetId="3754">
        <row r="106">
          <cell r="C106" t="str">
            <v>Hour</v>
          </cell>
        </row>
      </sheetData>
      <sheetData sheetId="3755">
        <row r="106">
          <cell r="C106" t="str">
            <v>Hour</v>
          </cell>
        </row>
      </sheetData>
      <sheetData sheetId="3756">
        <row r="35">
          <cell r="H35">
            <v>0</v>
          </cell>
        </row>
      </sheetData>
      <sheetData sheetId="3757">
        <row r="35">
          <cell r="H35">
            <v>0</v>
          </cell>
        </row>
      </sheetData>
      <sheetData sheetId="3758">
        <row r="35">
          <cell r="H35">
            <v>0</v>
          </cell>
        </row>
      </sheetData>
      <sheetData sheetId="3759">
        <row r="106">
          <cell r="C106" t="str">
            <v>Hour</v>
          </cell>
        </row>
      </sheetData>
      <sheetData sheetId="3760">
        <row r="35">
          <cell r="H35">
            <v>0</v>
          </cell>
        </row>
      </sheetData>
      <sheetData sheetId="3761">
        <row r="106">
          <cell r="C106" t="str">
            <v>Hour</v>
          </cell>
        </row>
      </sheetData>
      <sheetData sheetId="3762">
        <row r="35">
          <cell r="H35">
            <v>0</v>
          </cell>
        </row>
      </sheetData>
      <sheetData sheetId="3763">
        <row r="35">
          <cell r="H35">
            <v>0</v>
          </cell>
        </row>
      </sheetData>
      <sheetData sheetId="3764">
        <row r="35">
          <cell r="H35">
            <v>0</v>
          </cell>
        </row>
      </sheetData>
      <sheetData sheetId="3765">
        <row r="35">
          <cell r="H35">
            <v>0</v>
          </cell>
        </row>
      </sheetData>
      <sheetData sheetId="3766">
        <row r="35">
          <cell r="H35">
            <v>0</v>
          </cell>
        </row>
      </sheetData>
      <sheetData sheetId="3767">
        <row r="106">
          <cell r="C106" t="str">
            <v>Hour</v>
          </cell>
        </row>
      </sheetData>
      <sheetData sheetId="3768">
        <row r="106">
          <cell r="C106" t="str">
            <v>Hour</v>
          </cell>
        </row>
      </sheetData>
      <sheetData sheetId="3769">
        <row r="106">
          <cell r="C106" t="str">
            <v>Hour</v>
          </cell>
        </row>
      </sheetData>
      <sheetData sheetId="3770">
        <row r="35">
          <cell r="H35">
            <v>0</v>
          </cell>
        </row>
      </sheetData>
      <sheetData sheetId="3771">
        <row r="35">
          <cell r="H35">
            <v>0</v>
          </cell>
        </row>
      </sheetData>
      <sheetData sheetId="3772">
        <row r="106">
          <cell r="C106" t="str">
            <v>Hour</v>
          </cell>
        </row>
      </sheetData>
      <sheetData sheetId="3773">
        <row r="106">
          <cell r="C106" t="str">
            <v>Hour</v>
          </cell>
        </row>
      </sheetData>
      <sheetData sheetId="3774">
        <row r="106">
          <cell r="C106" t="str">
            <v>Hour</v>
          </cell>
        </row>
      </sheetData>
      <sheetData sheetId="3775">
        <row r="35">
          <cell r="H35">
            <v>0</v>
          </cell>
        </row>
      </sheetData>
      <sheetData sheetId="3776">
        <row r="106">
          <cell r="C106" t="str">
            <v>Hour</v>
          </cell>
        </row>
      </sheetData>
      <sheetData sheetId="3777">
        <row r="35">
          <cell r="H35">
            <v>0</v>
          </cell>
        </row>
      </sheetData>
      <sheetData sheetId="3778">
        <row r="106">
          <cell r="C106" t="str">
            <v>Hour</v>
          </cell>
        </row>
      </sheetData>
      <sheetData sheetId="3779">
        <row r="35">
          <cell r="H35">
            <v>0</v>
          </cell>
        </row>
      </sheetData>
      <sheetData sheetId="3780">
        <row r="106">
          <cell r="C106" t="str">
            <v>Hour</v>
          </cell>
        </row>
      </sheetData>
      <sheetData sheetId="3781">
        <row r="35">
          <cell r="H35">
            <v>0</v>
          </cell>
        </row>
      </sheetData>
      <sheetData sheetId="3782">
        <row r="106">
          <cell r="C106" t="str">
            <v>Hour</v>
          </cell>
        </row>
      </sheetData>
      <sheetData sheetId="3783">
        <row r="35">
          <cell r="H35">
            <v>0</v>
          </cell>
        </row>
      </sheetData>
      <sheetData sheetId="3784">
        <row r="35">
          <cell r="H35">
            <v>0</v>
          </cell>
        </row>
      </sheetData>
      <sheetData sheetId="3785">
        <row r="35">
          <cell r="H35">
            <v>0</v>
          </cell>
        </row>
      </sheetData>
      <sheetData sheetId="3786">
        <row r="35">
          <cell r="H35">
            <v>0</v>
          </cell>
        </row>
      </sheetData>
      <sheetData sheetId="3787">
        <row r="106">
          <cell r="C106" t="str">
            <v>Hour</v>
          </cell>
        </row>
      </sheetData>
      <sheetData sheetId="3788">
        <row r="106">
          <cell r="C106" t="str">
            <v>Hour</v>
          </cell>
        </row>
      </sheetData>
      <sheetData sheetId="3789">
        <row r="106">
          <cell r="C106" t="str">
            <v>Hour</v>
          </cell>
        </row>
      </sheetData>
      <sheetData sheetId="3790">
        <row r="106">
          <cell r="C106" t="str">
            <v>Hour</v>
          </cell>
        </row>
      </sheetData>
      <sheetData sheetId="3791">
        <row r="106">
          <cell r="C106" t="str">
            <v>Hour</v>
          </cell>
        </row>
      </sheetData>
      <sheetData sheetId="3792">
        <row r="35">
          <cell r="H35">
            <v>0</v>
          </cell>
        </row>
      </sheetData>
      <sheetData sheetId="3793">
        <row r="35">
          <cell r="H35">
            <v>0</v>
          </cell>
        </row>
      </sheetData>
      <sheetData sheetId="3794">
        <row r="35">
          <cell r="H35">
            <v>0</v>
          </cell>
        </row>
      </sheetData>
      <sheetData sheetId="3795">
        <row r="106">
          <cell r="C106" t="str">
            <v>Hour</v>
          </cell>
        </row>
      </sheetData>
      <sheetData sheetId="3796">
        <row r="35">
          <cell r="H35">
            <v>0</v>
          </cell>
        </row>
      </sheetData>
      <sheetData sheetId="3797">
        <row r="106">
          <cell r="C106" t="str">
            <v>Hour</v>
          </cell>
        </row>
      </sheetData>
      <sheetData sheetId="3798">
        <row r="106">
          <cell r="C106" t="str">
            <v>Hour</v>
          </cell>
        </row>
      </sheetData>
      <sheetData sheetId="3799">
        <row r="35">
          <cell r="H35">
            <v>0</v>
          </cell>
        </row>
      </sheetData>
      <sheetData sheetId="3800">
        <row r="106">
          <cell r="C106" t="str">
            <v>Hour</v>
          </cell>
        </row>
      </sheetData>
      <sheetData sheetId="3801">
        <row r="35">
          <cell r="H35">
            <v>0</v>
          </cell>
        </row>
      </sheetData>
      <sheetData sheetId="3802">
        <row r="106">
          <cell r="C106" t="str">
            <v>Hour</v>
          </cell>
        </row>
      </sheetData>
      <sheetData sheetId="3803">
        <row r="106">
          <cell r="C106" t="str">
            <v>Hour</v>
          </cell>
        </row>
      </sheetData>
      <sheetData sheetId="3804">
        <row r="106">
          <cell r="C106" t="str">
            <v>Hour</v>
          </cell>
        </row>
      </sheetData>
      <sheetData sheetId="3805">
        <row r="35">
          <cell r="H35">
            <v>0</v>
          </cell>
        </row>
      </sheetData>
      <sheetData sheetId="3806">
        <row r="106">
          <cell r="C106" t="str">
            <v>Hour</v>
          </cell>
        </row>
      </sheetData>
      <sheetData sheetId="3807">
        <row r="106">
          <cell r="C106" t="str">
            <v>Hour</v>
          </cell>
        </row>
      </sheetData>
      <sheetData sheetId="3808">
        <row r="106">
          <cell r="C106" t="str">
            <v>Hour</v>
          </cell>
        </row>
      </sheetData>
      <sheetData sheetId="3809">
        <row r="106">
          <cell r="C106" t="str">
            <v>Hour</v>
          </cell>
        </row>
      </sheetData>
      <sheetData sheetId="3810">
        <row r="106">
          <cell r="C106" t="str">
            <v>Hour</v>
          </cell>
        </row>
      </sheetData>
      <sheetData sheetId="3811">
        <row r="35">
          <cell r="H35">
            <v>0</v>
          </cell>
        </row>
      </sheetData>
      <sheetData sheetId="3812">
        <row r="35">
          <cell r="H35">
            <v>0</v>
          </cell>
        </row>
      </sheetData>
      <sheetData sheetId="3813">
        <row r="106">
          <cell r="C106" t="str">
            <v>Hour</v>
          </cell>
        </row>
      </sheetData>
      <sheetData sheetId="3814">
        <row r="35">
          <cell r="H35">
            <v>0</v>
          </cell>
        </row>
      </sheetData>
      <sheetData sheetId="3815">
        <row r="35">
          <cell r="H35">
            <v>0</v>
          </cell>
        </row>
      </sheetData>
      <sheetData sheetId="3816">
        <row r="106">
          <cell r="C106" t="str">
            <v>Hour</v>
          </cell>
        </row>
      </sheetData>
      <sheetData sheetId="3817">
        <row r="35">
          <cell r="H35">
            <v>0</v>
          </cell>
        </row>
      </sheetData>
      <sheetData sheetId="3818">
        <row r="35">
          <cell r="H35">
            <v>0</v>
          </cell>
        </row>
      </sheetData>
      <sheetData sheetId="3819">
        <row r="106">
          <cell r="C106" t="str">
            <v>Hour</v>
          </cell>
        </row>
      </sheetData>
      <sheetData sheetId="3820">
        <row r="106">
          <cell r="C106" t="str">
            <v>Hour</v>
          </cell>
        </row>
      </sheetData>
      <sheetData sheetId="3821">
        <row r="106">
          <cell r="C106" t="str">
            <v>Hour</v>
          </cell>
        </row>
      </sheetData>
      <sheetData sheetId="3822">
        <row r="35">
          <cell r="H35">
            <v>0</v>
          </cell>
        </row>
      </sheetData>
      <sheetData sheetId="3823">
        <row r="106">
          <cell r="C106" t="str">
            <v>Hour</v>
          </cell>
        </row>
      </sheetData>
      <sheetData sheetId="3824">
        <row r="106">
          <cell r="C106" t="str">
            <v>Hour</v>
          </cell>
        </row>
      </sheetData>
      <sheetData sheetId="3825">
        <row r="35">
          <cell r="H35">
            <v>0</v>
          </cell>
        </row>
      </sheetData>
      <sheetData sheetId="3826">
        <row r="106">
          <cell r="C106" t="str">
            <v>Hour</v>
          </cell>
        </row>
      </sheetData>
      <sheetData sheetId="3827">
        <row r="35">
          <cell r="H35">
            <v>0</v>
          </cell>
        </row>
      </sheetData>
      <sheetData sheetId="3828">
        <row r="106">
          <cell r="C106" t="str">
            <v>Hour</v>
          </cell>
        </row>
      </sheetData>
      <sheetData sheetId="3829">
        <row r="106">
          <cell r="C106" t="str">
            <v>Hour</v>
          </cell>
        </row>
      </sheetData>
      <sheetData sheetId="3830">
        <row r="35">
          <cell r="H35">
            <v>0</v>
          </cell>
        </row>
      </sheetData>
      <sheetData sheetId="3831">
        <row r="106">
          <cell r="C106" t="str">
            <v>Hour</v>
          </cell>
        </row>
      </sheetData>
      <sheetData sheetId="3832">
        <row r="35">
          <cell r="H35">
            <v>0</v>
          </cell>
        </row>
      </sheetData>
      <sheetData sheetId="3833">
        <row r="106">
          <cell r="C106" t="str">
            <v>Hour</v>
          </cell>
        </row>
      </sheetData>
      <sheetData sheetId="3834">
        <row r="106">
          <cell r="C106" t="str">
            <v>Hour</v>
          </cell>
        </row>
      </sheetData>
      <sheetData sheetId="3835">
        <row r="35">
          <cell r="H35">
            <v>0</v>
          </cell>
        </row>
      </sheetData>
      <sheetData sheetId="3836">
        <row r="35">
          <cell r="H35">
            <v>0</v>
          </cell>
        </row>
      </sheetData>
      <sheetData sheetId="3837">
        <row r="106">
          <cell r="C106" t="str">
            <v>Hour</v>
          </cell>
        </row>
      </sheetData>
      <sheetData sheetId="3838">
        <row r="35">
          <cell r="H35">
            <v>0</v>
          </cell>
        </row>
      </sheetData>
      <sheetData sheetId="3839">
        <row r="35">
          <cell r="H35">
            <v>0</v>
          </cell>
        </row>
      </sheetData>
      <sheetData sheetId="3840">
        <row r="35">
          <cell r="H35">
            <v>0</v>
          </cell>
        </row>
      </sheetData>
      <sheetData sheetId="3841">
        <row r="35">
          <cell r="H35">
            <v>0</v>
          </cell>
        </row>
      </sheetData>
      <sheetData sheetId="3842">
        <row r="106">
          <cell r="C106" t="str">
            <v>Hour</v>
          </cell>
        </row>
      </sheetData>
      <sheetData sheetId="3843">
        <row r="35">
          <cell r="H35">
            <v>0</v>
          </cell>
        </row>
      </sheetData>
      <sheetData sheetId="3844">
        <row r="106">
          <cell r="C106" t="str">
            <v>Hour</v>
          </cell>
        </row>
      </sheetData>
      <sheetData sheetId="3845">
        <row r="106">
          <cell r="C106" t="str">
            <v>Hour</v>
          </cell>
        </row>
      </sheetData>
      <sheetData sheetId="3846">
        <row r="35">
          <cell r="H35">
            <v>0</v>
          </cell>
        </row>
      </sheetData>
      <sheetData sheetId="3847">
        <row r="106">
          <cell r="C106" t="str">
            <v>Hour</v>
          </cell>
        </row>
      </sheetData>
      <sheetData sheetId="3848">
        <row r="35">
          <cell r="H35">
            <v>0</v>
          </cell>
        </row>
      </sheetData>
      <sheetData sheetId="3849">
        <row r="106">
          <cell r="C106" t="str">
            <v>Hour</v>
          </cell>
        </row>
      </sheetData>
      <sheetData sheetId="3850">
        <row r="106">
          <cell r="C106" t="str">
            <v>Hour</v>
          </cell>
        </row>
      </sheetData>
      <sheetData sheetId="3851">
        <row r="35">
          <cell r="H35">
            <v>0</v>
          </cell>
        </row>
      </sheetData>
      <sheetData sheetId="3852">
        <row r="106">
          <cell r="C106" t="str">
            <v>Hour</v>
          </cell>
        </row>
      </sheetData>
      <sheetData sheetId="3853">
        <row r="106">
          <cell r="C106" t="str">
            <v>Hour</v>
          </cell>
        </row>
      </sheetData>
      <sheetData sheetId="3854">
        <row r="106">
          <cell r="C106" t="str">
            <v>Hour</v>
          </cell>
        </row>
      </sheetData>
      <sheetData sheetId="3855">
        <row r="35">
          <cell r="H35">
            <v>0</v>
          </cell>
        </row>
      </sheetData>
      <sheetData sheetId="3856">
        <row r="106">
          <cell r="C106" t="str">
            <v>Hour</v>
          </cell>
        </row>
      </sheetData>
      <sheetData sheetId="3857">
        <row r="35">
          <cell r="H35">
            <v>0</v>
          </cell>
        </row>
      </sheetData>
      <sheetData sheetId="3858">
        <row r="35">
          <cell r="H35">
            <v>0</v>
          </cell>
        </row>
      </sheetData>
      <sheetData sheetId="3859">
        <row r="35">
          <cell r="H35">
            <v>0</v>
          </cell>
        </row>
      </sheetData>
      <sheetData sheetId="3860">
        <row r="106">
          <cell r="C106" t="str">
            <v>Hour</v>
          </cell>
        </row>
      </sheetData>
      <sheetData sheetId="3861">
        <row r="106">
          <cell r="C106" t="str">
            <v>Hour</v>
          </cell>
        </row>
      </sheetData>
      <sheetData sheetId="3862">
        <row r="106">
          <cell r="C106" t="str">
            <v>Hour</v>
          </cell>
        </row>
      </sheetData>
      <sheetData sheetId="3863">
        <row r="106">
          <cell r="C106" t="str">
            <v>Hour</v>
          </cell>
        </row>
      </sheetData>
      <sheetData sheetId="3864">
        <row r="106">
          <cell r="C106" t="str">
            <v>Hour</v>
          </cell>
        </row>
      </sheetData>
      <sheetData sheetId="3865">
        <row r="35">
          <cell r="H35">
            <v>0</v>
          </cell>
        </row>
      </sheetData>
      <sheetData sheetId="3866">
        <row r="35">
          <cell r="H35">
            <v>0</v>
          </cell>
        </row>
      </sheetData>
      <sheetData sheetId="3867">
        <row r="106">
          <cell r="C106" t="str">
            <v>Hour</v>
          </cell>
        </row>
      </sheetData>
      <sheetData sheetId="3868">
        <row r="106">
          <cell r="C106" t="str">
            <v>Hour</v>
          </cell>
        </row>
      </sheetData>
      <sheetData sheetId="3869">
        <row r="106">
          <cell r="C106" t="str">
            <v>Hour</v>
          </cell>
        </row>
      </sheetData>
      <sheetData sheetId="3870">
        <row r="106">
          <cell r="C106" t="str">
            <v>Hour</v>
          </cell>
        </row>
      </sheetData>
      <sheetData sheetId="3871">
        <row r="106">
          <cell r="C106" t="str">
            <v>Hour</v>
          </cell>
        </row>
      </sheetData>
      <sheetData sheetId="3872">
        <row r="35">
          <cell r="H35">
            <v>0</v>
          </cell>
        </row>
      </sheetData>
      <sheetData sheetId="3873">
        <row r="106">
          <cell r="C106" t="str">
            <v>Hour</v>
          </cell>
        </row>
      </sheetData>
      <sheetData sheetId="3874">
        <row r="35">
          <cell r="H35">
            <v>0</v>
          </cell>
        </row>
      </sheetData>
      <sheetData sheetId="3875">
        <row r="106">
          <cell r="C106" t="str">
            <v>Hour</v>
          </cell>
        </row>
      </sheetData>
      <sheetData sheetId="3876">
        <row r="106">
          <cell r="C106" t="str">
            <v>Hour</v>
          </cell>
        </row>
      </sheetData>
      <sheetData sheetId="3877">
        <row r="106">
          <cell r="C106" t="str">
            <v>Hour</v>
          </cell>
        </row>
      </sheetData>
      <sheetData sheetId="3878">
        <row r="35">
          <cell r="H35">
            <v>0</v>
          </cell>
        </row>
      </sheetData>
      <sheetData sheetId="3879">
        <row r="35">
          <cell r="H35">
            <v>0</v>
          </cell>
        </row>
      </sheetData>
      <sheetData sheetId="3880">
        <row r="35">
          <cell r="H35">
            <v>0</v>
          </cell>
        </row>
      </sheetData>
      <sheetData sheetId="3881">
        <row r="35">
          <cell r="H35">
            <v>0</v>
          </cell>
        </row>
      </sheetData>
      <sheetData sheetId="3882">
        <row r="106">
          <cell r="C106" t="str">
            <v>Hour</v>
          </cell>
        </row>
      </sheetData>
      <sheetData sheetId="3883">
        <row r="106">
          <cell r="C106" t="str">
            <v>Hour</v>
          </cell>
        </row>
      </sheetData>
      <sheetData sheetId="3884">
        <row r="106">
          <cell r="C106" t="str">
            <v>Hour</v>
          </cell>
        </row>
      </sheetData>
      <sheetData sheetId="3885">
        <row r="106">
          <cell r="C106" t="str">
            <v>Hour</v>
          </cell>
        </row>
      </sheetData>
      <sheetData sheetId="3886">
        <row r="106">
          <cell r="C106" t="str">
            <v>Hour</v>
          </cell>
        </row>
      </sheetData>
      <sheetData sheetId="3887">
        <row r="106">
          <cell r="C106" t="str">
            <v>Hour</v>
          </cell>
        </row>
      </sheetData>
      <sheetData sheetId="3888">
        <row r="106">
          <cell r="C106" t="str">
            <v>Hour</v>
          </cell>
        </row>
      </sheetData>
      <sheetData sheetId="3889">
        <row r="106">
          <cell r="C106" t="str">
            <v>Hour</v>
          </cell>
        </row>
      </sheetData>
      <sheetData sheetId="3890">
        <row r="106">
          <cell r="C106" t="str">
            <v>Hour</v>
          </cell>
        </row>
      </sheetData>
      <sheetData sheetId="3891">
        <row r="106">
          <cell r="C106" t="str">
            <v>Hour</v>
          </cell>
        </row>
      </sheetData>
      <sheetData sheetId="3892">
        <row r="106">
          <cell r="C106" t="str">
            <v>Hour</v>
          </cell>
        </row>
      </sheetData>
      <sheetData sheetId="3893">
        <row r="106">
          <cell r="C106" t="str">
            <v>Hour</v>
          </cell>
        </row>
      </sheetData>
      <sheetData sheetId="3894">
        <row r="35">
          <cell r="H35">
            <v>0</v>
          </cell>
        </row>
      </sheetData>
      <sheetData sheetId="3895">
        <row r="106">
          <cell r="C106" t="str">
            <v>Hour</v>
          </cell>
        </row>
      </sheetData>
      <sheetData sheetId="3896">
        <row r="106">
          <cell r="C106" t="str">
            <v>Hour</v>
          </cell>
        </row>
      </sheetData>
      <sheetData sheetId="3897">
        <row r="106">
          <cell r="C106" t="str">
            <v>Hour</v>
          </cell>
        </row>
      </sheetData>
      <sheetData sheetId="3898">
        <row r="106">
          <cell r="C106" t="str">
            <v>Hour</v>
          </cell>
        </row>
      </sheetData>
      <sheetData sheetId="3899">
        <row r="35">
          <cell r="H35">
            <v>0</v>
          </cell>
        </row>
      </sheetData>
      <sheetData sheetId="3900">
        <row r="35">
          <cell r="H35">
            <v>0</v>
          </cell>
        </row>
      </sheetData>
      <sheetData sheetId="3901">
        <row r="35">
          <cell r="H35">
            <v>0</v>
          </cell>
        </row>
      </sheetData>
      <sheetData sheetId="3902">
        <row r="106">
          <cell r="C106" t="str">
            <v>Hour</v>
          </cell>
        </row>
      </sheetData>
      <sheetData sheetId="3903">
        <row r="106">
          <cell r="C106" t="str">
            <v>Hour</v>
          </cell>
        </row>
      </sheetData>
      <sheetData sheetId="3904">
        <row r="106">
          <cell r="C106" t="str">
            <v>Hour</v>
          </cell>
        </row>
      </sheetData>
      <sheetData sheetId="3905">
        <row r="106">
          <cell r="C106" t="str">
            <v>Hour</v>
          </cell>
        </row>
      </sheetData>
      <sheetData sheetId="3906">
        <row r="106">
          <cell r="C106" t="str">
            <v>Hour</v>
          </cell>
        </row>
      </sheetData>
      <sheetData sheetId="3907">
        <row r="106">
          <cell r="C106" t="str">
            <v>Hour</v>
          </cell>
        </row>
      </sheetData>
      <sheetData sheetId="3908">
        <row r="106">
          <cell r="C106" t="str">
            <v>Hour</v>
          </cell>
        </row>
      </sheetData>
      <sheetData sheetId="3909">
        <row r="106">
          <cell r="C106" t="str">
            <v>Hour</v>
          </cell>
        </row>
      </sheetData>
      <sheetData sheetId="3910">
        <row r="106">
          <cell r="C106" t="str">
            <v>Hour</v>
          </cell>
        </row>
      </sheetData>
      <sheetData sheetId="3911">
        <row r="106">
          <cell r="C106" t="str">
            <v>Hour</v>
          </cell>
        </row>
      </sheetData>
      <sheetData sheetId="3912">
        <row r="106">
          <cell r="C106" t="str">
            <v>Hour</v>
          </cell>
        </row>
      </sheetData>
      <sheetData sheetId="3913">
        <row r="106">
          <cell r="C106" t="str">
            <v>Hour</v>
          </cell>
        </row>
      </sheetData>
      <sheetData sheetId="3914">
        <row r="35">
          <cell r="H35">
            <v>0</v>
          </cell>
        </row>
      </sheetData>
      <sheetData sheetId="3915">
        <row r="106">
          <cell r="C106" t="str">
            <v>Hour</v>
          </cell>
        </row>
      </sheetData>
      <sheetData sheetId="3916">
        <row r="106">
          <cell r="C106" t="str">
            <v>Hour</v>
          </cell>
        </row>
      </sheetData>
      <sheetData sheetId="3917">
        <row r="106">
          <cell r="C106" t="str">
            <v>Hour</v>
          </cell>
        </row>
      </sheetData>
      <sheetData sheetId="3918">
        <row r="106">
          <cell r="C106" t="str">
            <v>Hour</v>
          </cell>
        </row>
      </sheetData>
      <sheetData sheetId="3919">
        <row r="106">
          <cell r="C106" t="str">
            <v>Hour</v>
          </cell>
        </row>
      </sheetData>
      <sheetData sheetId="3920">
        <row r="106">
          <cell r="C106" t="str">
            <v>Hour</v>
          </cell>
        </row>
      </sheetData>
      <sheetData sheetId="3921">
        <row r="106">
          <cell r="C106" t="str">
            <v>Hour</v>
          </cell>
        </row>
      </sheetData>
      <sheetData sheetId="3922">
        <row r="35">
          <cell r="H35">
            <v>0</v>
          </cell>
        </row>
      </sheetData>
      <sheetData sheetId="3923">
        <row r="106">
          <cell r="C106" t="str">
            <v>Hour</v>
          </cell>
        </row>
      </sheetData>
      <sheetData sheetId="3924">
        <row r="106">
          <cell r="C106" t="str">
            <v>Hour</v>
          </cell>
        </row>
      </sheetData>
      <sheetData sheetId="3925">
        <row r="35">
          <cell r="H35">
            <v>0</v>
          </cell>
        </row>
      </sheetData>
      <sheetData sheetId="3926">
        <row r="106">
          <cell r="C106" t="str">
            <v>Hour</v>
          </cell>
        </row>
      </sheetData>
      <sheetData sheetId="3927">
        <row r="35">
          <cell r="H35">
            <v>0</v>
          </cell>
        </row>
      </sheetData>
      <sheetData sheetId="3928">
        <row r="106">
          <cell r="C106" t="str">
            <v>Hour</v>
          </cell>
        </row>
      </sheetData>
      <sheetData sheetId="3929">
        <row r="106">
          <cell r="C106" t="str">
            <v>Hour</v>
          </cell>
        </row>
      </sheetData>
      <sheetData sheetId="3930">
        <row r="106">
          <cell r="C106" t="str">
            <v>Hour</v>
          </cell>
        </row>
      </sheetData>
      <sheetData sheetId="3931">
        <row r="106">
          <cell r="C106" t="str">
            <v>Hour</v>
          </cell>
        </row>
      </sheetData>
      <sheetData sheetId="3932">
        <row r="106">
          <cell r="C106" t="str">
            <v>Hour</v>
          </cell>
        </row>
      </sheetData>
      <sheetData sheetId="3933">
        <row r="106">
          <cell r="C106" t="str">
            <v>Hour</v>
          </cell>
        </row>
      </sheetData>
      <sheetData sheetId="3934">
        <row r="35">
          <cell r="H35">
            <v>0</v>
          </cell>
        </row>
      </sheetData>
      <sheetData sheetId="3935">
        <row r="35">
          <cell r="H35">
            <v>0</v>
          </cell>
        </row>
      </sheetData>
      <sheetData sheetId="3936">
        <row r="106">
          <cell r="C106" t="str">
            <v>Hour</v>
          </cell>
        </row>
      </sheetData>
      <sheetData sheetId="3937">
        <row r="106">
          <cell r="C106" t="str">
            <v>Hour</v>
          </cell>
        </row>
      </sheetData>
      <sheetData sheetId="3938">
        <row r="106">
          <cell r="C106" t="str">
            <v>Hour</v>
          </cell>
        </row>
      </sheetData>
      <sheetData sheetId="3939">
        <row r="106">
          <cell r="C106" t="str">
            <v>Hour</v>
          </cell>
        </row>
      </sheetData>
      <sheetData sheetId="3940">
        <row r="106">
          <cell r="C106" t="str">
            <v>Hour</v>
          </cell>
        </row>
      </sheetData>
      <sheetData sheetId="3941">
        <row r="106">
          <cell r="C106" t="str">
            <v>Hour</v>
          </cell>
        </row>
      </sheetData>
      <sheetData sheetId="3942">
        <row r="35">
          <cell r="H35">
            <v>0</v>
          </cell>
        </row>
      </sheetData>
      <sheetData sheetId="3943">
        <row r="106">
          <cell r="C106" t="str">
            <v>Hour</v>
          </cell>
        </row>
      </sheetData>
      <sheetData sheetId="3944">
        <row r="35">
          <cell r="H35">
            <v>0</v>
          </cell>
        </row>
      </sheetData>
      <sheetData sheetId="3945">
        <row r="35">
          <cell r="H35">
            <v>0</v>
          </cell>
        </row>
      </sheetData>
      <sheetData sheetId="3946">
        <row r="35">
          <cell r="H35">
            <v>0</v>
          </cell>
        </row>
      </sheetData>
      <sheetData sheetId="3947">
        <row r="106">
          <cell r="C106" t="str">
            <v>Hour</v>
          </cell>
        </row>
      </sheetData>
      <sheetData sheetId="3948">
        <row r="106">
          <cell r="C106" t="str">
            <v>Hour</v>
          </cell>
        </row>
      </sheetData>
      <sheetData sheetId="3949">
        <row r="106">
          <cell r="C106" t="str">
            <v>Hour</v>
          </cell>
        </row>
      </sheetData>
      <sheetData sheetId="3950">
        <row r="106">
          <cell r="C106" t="str">
            <v>Hour</v>
          </cell>
        </row>
      </sheetData>
      <sheetData sheetId="3951">
        <row r="106">
          <cell r="C106" t="str">
            <v>Hour</v>
          </cell>
        </row>
      </sheetData>
      <sheetData sheetId="3952">
        <row r="35">
          <cell r="H35">
            <v>0</v>
          </cell>
        </row>
      </sheetData>
      <sheetData sheetId="3953">
        <row r="106">
          <cell r="C106" t="str">
            <v>Hour</v>
          </cell>
        </row>
      </sheetData>
      <sheetData sheetId="3954">
        <row r="106">
          <cell r="C106" t="str">
            <v>Hour</v>
          </cell>
        </row>
      </sheetData>
      <sheetData sheetId="3955">
        <row r="106">
          <cell r="C106" t="str">
            <v>Hour</v>
          </cell>
        </row>
      </sheetData>
      <sheetData sheetId="3956">
        <row r="35">
          <cell r="H35">
            <v>0</v>
          </cell>
        </row>
      </sheetData>
      <sheetData sheetId="3957">
        <row r="35">
          <cell r="H35">
            <v>0</v>
          </cell>
        </row>
      </sheetData>
      <sheetData sheetId="3958">
        <row r="35">
          <cell r="H35">
            <v>0</v>
          </cell>
        </row>
      </sheetData>
      <sheetData sheetId="3959">
        <row r="35">
          <cell r="H35">
            <v>0</v>
          </cell>
        </row>
      </sheetData>
      <sheetData sheetId="3960">
        <row r="35">
          <cell r="H35">
            <v>0</v>
          </cell>
        </row>
      </sheetData>
      <sheetData sheetId="3961">
        <row r="106">
          <cell r="C106" t="str">
            <v>Hour</v>
          </cell>
        </row>
      </sheetData>
      <sheetData sheetId="3962">
        <row r="106">
          <cell r="C106" t="str">
            <v>Hour</v>
          </cell>
        </row>
      </sheetData>
      <sheetData sheetId="3963">
        <row r="106">
          <cell r="C106" t="str">
            <v>Hour</v>
          </cell>
        </row>
      </sheetData>
      <sheetData sheetId="3964">
        <row r="106">
          <cell r="C106" t="str">
            <v>Hour</v>
          </cell>
        </row>
      </sheetData>
      <sheetData sheetId="3965">
        <row r="35">
          <cell r="H35">
            <v>0</v>
          </cell>
        </row>
      </sheetData>
      <sheetData sheetId="3966">
        <row r="35">
          <cell r="H35">
            <v>0</v>
          </cell>
        </row>
      </sheetData>
      <sheetData sheetId="3967">
        <row r="35">
          <cell r="H35">
            <v>0</v>
          </cell>
        </row>
      </sheetData>
      <sheetData sheetId="3968">
        <row r="106">
          <cell r="C106" t="str">
            <v>Hour</v>
          </cell>
        </row>
      </sheetData>
      <sheetData sheetId="3969">
        <row r="106">
          <cell r="C106" t="str">
            <v>Hour</v>
          </cell>
        </row>
      </sheetData>
      <sheetData sheetId="3970">
        <row r="106">
          <cell r="C106" t="str">
            <v>Hour</v>
          </cell>
        </row>
      </sheetData>
      <sheetData sheetId="3971">
        <row r="106">
          <cell r="C106" t="str">
            <v>Hour</v>
          </cell>
        </row>
      </sheetData>
      <sheetData sheetId="3972">
        <row r="106">
          <cell r="C106" t="str">
            <v>Hour</v>
          </cell>
        </row>
      </sheetData>
      <sheetData sheetId="3973">
        <row r="35">
          <cell r="H35">
            <v>0</v>
          </cell>
        </row>
      </sheetData>
      <sheetData sheetId="3974">
        <row r="35">
          <cell r="H35">
            <v>0</v>
          </cell>
        </row>
      </sheetData>
      <sheetData sheetId="3975">
        <row r="106">
          <cell r="C106" t="str">
            <v>Hour</v>
          </cell>
        </row>
      </sheetData>
      <sheetData sheetId="3976">
        <row r="35">
          <cell r="H35">
            <v>0</v>
          </cell>
        </row>
      </sheetData>
      <sheetData sheetId="3977">
        <row r="35">
          <cell r="H35">
            <v>0</v>
          </cell>
        </row>
      </sheetData>
      <sheetData sheetId="3978">
        <row r="35">
          <cell r="H35">
            <v>0</v>
          </cell>
        </row>
      </sheetData>
      <sheetData sheetId="3979">
        <row r="35">
          <cell r="H35">
            <v>0</v>
          </cell>
        </row>
      </sheetData>
      <sheetData sheetId="3980">
        <row r="106">
          <cell r="C106" t="str">
            <v>Hour</v>
          </cell>
        </row>
      </sheetData>
      <sheetData sheetId="3981">
        <row r="106">
          <cell r="C106" t="str">
            <v>Hour</v>
          </cell>
        </row>
      </sheetData>
      <sheetData sheetId="3982">
        <row r="35">
          <cell r="H35">
            <v>0</v>
          </cell>
        </row>
      </sheetData>
      <sheetData sheetId="3983">
        <row r="106">
          <cell r="C106" t="str">
            <v>Hour</v>
          </cell>
        </row>
      </sheetData>
      <sheetData sheetId="3984">
        <row r="106">
          <cell r="C106" t="str">
            <v>Hour</v>
          </cell>
        </row>
      </sheetData>
      <sheetData sheetId="3985">
        <row r="106">
          <cell r="C106" t="str">
            <v>Hour</v>
          </cell>
        </row>
      </sheetData>
      <sheetData sheetId="3986">
        <row r="35">
          <cell r="H35">
            <v>0</v>
          </cell>
        </row>
      </sheetData>
      <sheetData sheetId="3987">
        <row r="35">
          <cell r="H35">
            <v>0</v>
          </cell>
        </row>
      </sheetData>
      <sheetData sheetId="3988">
        <row r="106">
          <cell r="C106" t="str">
            <v>Hour</v>
          </cell>
        </row>
      </sheetData>
      <sheetData sheetId="3989">
        <row r="106">
          <cell r="C106" t="str">
            <v>Hour</v>
          </cell>
        </row>
      </sheetData>
      <sheetData sheetId="3990">
        <row r="106">
          <cell r="C106" t="str">
            <v>Hour</v>
          </cell>
        </row>
      </sheetData>
      <sheetData sheetId="3991">
        <row r="35">
          <cell r="H35">
            <v>0</v>
          </cell>
        </row>
      </sheetData>
      <sheetData sheetId="3992">
        <row r="35">
          <cell r="H35">
            <v>0</v>
          </cell>
        </row>
      </sheetData>
      <sheetData sheetId="3993">
        <row r="35">
          <cell r="H35">
            <v>0</v>
          </cell>
        </row>
      </sheetData>
      <sheetData sheetId="3994">
        <row r="35">
          <cell r="H35">
            <v>0</v>
          </cell>
        </row>
      </sheetData>
      <sheetData sheetId="3995">
        <row r="106">
          <cell r="C106" t="str">
            <v>Hour</v>
          </cell>
        </row>
      </sheetData>
      <sheetData sheetId="3996">
        <row r="106">
          <cell r="C106" t="str">
            <v>Hour</v>
          </cell>
        </row>
      </sheetData>
      <sheetData sheetId="3997">
        <row r="106">
          <cell r="C106" t="str">
            <v>Hour</v>
          </cell>
        </row>
      </sheetData>
      <sheetData sheetId="3998">
        <row r="106">
          <cell r="C106" t="str">
            <v>Hour</v>
          </cell>
        </row>
      </sheetData>
      <sheetData sheetId="3999">
        <row r="106">
          <cell r="C106" t="str">
            <v>Hour</v>
          </cell>
        </row>
      </sheetData>
      <sheetData sheetId="4000">
        <row r="106">
          <cell r="C106" t="str">
            <v>Hour</v>
          </cell>
        </row>
      </sheetData>
      <sheetData sheetId="4001">
        <row r="106">
          <cell r="C106" t="str">
            <v>Hour</v>
          </cell>
        </row>
      </sheetData>
      <sheetData sheetId="4002">
        <row r="35">
          <cell r="H35">
            <v>0</v>
          </cell>
        </row>
      </sheetData>
      <sheetData sheetId="4003">
        <row r="35">
          <cell r="H35">
            <v>0</v>
          </cell>
        </row>
      </sheetData>
      <sheetData sheetId="4004">
        <row r="35">
          <cell r="H35">
            <v>0</v>
          </cell>
        </row>
      </sheetData>
      <sheetData sheetId="4005">
        <row r="35">
          <cell r="H35">
            <v>0</v>
          </cell>
        </row>
      </sheetData>
      <sheetData sheetId="4006">
        <row r="35">
          <cell r="H35">
            <v>0</v>
          </cell>
        </row>
      </sheetData>
      <sheetData sheetId="4007">
        <row r="35">
          <cell r="H35">
            <v>0</v>
          </cell>
        </row>
      </sheetData>
      <sheetData sheetId="4008">
        <row r="106">
          <cell r="C106" t="str">
            <v>Hour</v>
          </cell>
        </row>
      </sheetData>
      <sheetData sheetId="4009">
        <row r="106">
          <cell r="C106" t="str">
            <v>Hour</v>
          </cell>
        </row>
      </sheetData>
      <sheetData sheetId="4010">
        <row r="106">
          <cell r="C106" t="str">
            <v>Hour</v>
          </cell>
        </row>
      </sheetData>
      <sheetData sheetId="4011">
        <row r="106">
          <cell r="C106" t="str">
            <v>Hour</v>
          </cell>
        </row>
      </sheetData>
      <sheetData sheetId="4012">
        <row r="106">
          <cell r="C106" t="str">
            <v>Hour</v>
          </cell>
        </row>
      </sheetData>
      <sheetData sheetId="4013">
        <row r="106">
          <cell r="C106" t="str">
            <v>Hour</v>
          </cell>
        </row>
      </sheetData>
      <sheetData sheetId="4014">
        <row r="106">
          <cell r="C106" t="str">
            <v>Hour</v>
          </cell>
        </row>
      </sheetData>
      <sheetData sheetId="4015">
        <row r="35">
          <cell r="H35">
            <v>0</v>
          </cell>
        </row>
      </sheetData>
      <sheetData sheetId="4016">
        <row r="106">
          <cell r="C106" t="str">
            <v>Hour</v>
          </cell>
        </row>
      </sheetData>
      <sheetData sheetId="4017">
        <row r="106">
          <cell r="C106" t="str">
            <v>Hour</v>
          </cell>
        </row>
      </sheetData>
      <sheetData sheetId="4018">
        <row r="106">
          <cell r="C106" t="str">
            <v>Hour</v>
          </cell>
        </row>
      </sheetData>
      <sheetData sheetId="4019">
        <row r="106">
          <cell r="C106" t="str">
            <v>Hour</v>
          </cell>
        </row>
      </sheetData>
      <sheetData sheetId="4020">
        <row r="106">
          <cell r="C106" t="str">
            <v>Hour</v>
          </cell>
        </row>
      </sheetData>
      <sheetData sheetId="4021">
        <row r="106">
          <cell r="C106" t="str">
            <v>Hour</v>
          </cell>
        </row>
      </sheetData>
      <sheetData sheetId="4022">
        <row r="106">
          <cell r="C106" t="str">
            <v>Hour</v>
          </cell>
        </row>
      </sheetData>
      <sheetData sheetId="4023">
        <row r="35">
          <cell r="H35">
            <v>0</v>
          </cell>
        </row>
      </sheetData>
      <sheetData sheetId="4024">
        <row r="106">
          <cell r="C106" t="str">
            <v>Hour</v>
          </cell>
        </row>
      </sheetData>
      <sheetData sheetId="4025">
        <row r="106">
          <cell r="C106" t="str">
            <v>Hour</v>
          </cell>
        </row>
      </sheetData>
      <sheetData sheetId="4026">
        <row r="106">
          <cell r="C106" t="str">
            <v>Hour</v>
          </cell>
        </row>
      </sheetData>
      <sheetData sheetId="4027">
        <row r="106">
          <cell r="C106" t="str">
            <v>Hour</v>
          </cell>
        </row>
      </sheetData>
      <sheetData sheetId="4028">
        <row r="106">
          <cell r="C106" t="str">
            <v>Hour</v>
          </cell>
        </row>
      </sheetData>
      <sheetData sheetId="4029">
        <row r="106">
          <cell r="C106" t="str">
            <v>Hour</v>
          </cell>
        </row>
      </sheetData>
      <sheetData sheetId="4030">
        <row r="106">
          <cell r="C106" t="str">
            <v>Hour</v>
          </cell>
        </row>
      </sheetData>
      <sheetData sheetId="4031">
        <row r="106">
          <cell r="C106" t="str">
            <v>Hour</v>
          </cell>
        </row>
      </sheetData>
      <sheetData sheetId="4032">
        <row r="35">
          <cell r="H35">
            <v>0</v>
          </cell>
        </row>
      </sheetData>
      <sheetData sheetId="4033">
        <row r="106">
          <cell r="C106" t="str">
            <v>Hour</v>
          </cell>
        </row>
      </sheetData>
      <sheetData sheetId="4034">
        <row r="106">
          <cell r="C106" t="str">
            <v>Hour</v>
          </cell>
        </row>
      </sheetData>
      <sheetData sheetId="4035">
        <row r="106">
          <cell r="C106" t="str">
            <v>Hour</v>
          </cell>
        </row>
      </sheetData>
      <sheetData sheetId="4036">
        <row r="106">
          <cell r="C106" t="str">
            <v>Hour</v>
          </cell>
        </row>
      </sheetData>
      <sheetData sheetId="4037">
        <row r="35">
          <cell r="H35">
            <v>0</v>
          </cell>
        </row>
      </sheetData>
      <sheetData sheetId="4038">
        <row r="106">
          <cell r="C106" t="str">
            <v>Hour</v>
          </cell>
        </row>
      </sheetData>
      <sheetData sheetId="4039">
        <row r="35">
          <cell r="H35">
            <v>0</v>
          </cell>
        </row>
      </sheetData>
      <sheetData sheetId="4040">
        <row r="106">
          <cell r="C106" t="str">
            <v>Hour</v>
          </cell>
        </row>
      </sheetData>
      <sheetData sheetId="4041">
        <row r="106">
          <cell r="C106" t="str">
            <v>Hour</v>
          </cell>
        </row>
      </sheetData>
      <sheetData sheetId="4042">
        <row r="106">
          <cell r="C106" t="str">
            <v>Hour</v>
          </cell>
        </row>
      </sheetData>
      <sheetData sheetId="4043">
        <row r="106">
          <cell r="C106" t="str">
            <v>Hour</v>
          </cell>
        </row>
      </sheetData>
      <sheetData sheetId="4044">
        <row r="106">
          <cell r="C106" t="str">
            <v>Hour</v>
          </cell>
        </row>
      </sheetData>
      <sheetData sheetId="4045">
        <row r="106">
          <cell r="C106" t="str">
            <v>Hour</v>
          </cell>
        </row>
      </sheetData>
      <sheetData sheetId="4046">
        <row r="35">
          <cell r="H35">
            <v>0</v>
          </cell>
        </row>
      </sheetData>
      <sheetData sheetId="4047">
        <row r="106">
          <cell r="C106" t="str">
            <v>Hour</v>
          </cell>
        </row>
      </sheetData>
      <sheetData sheetId="4048">
        <row r="106">
          <cell r="C106" t="str">
            <v>Hour</v>
          </cell>
        </row>
      </sheetData>
      <sheetData sheetId="4049">
        <row r="35">
          <cell r="H35">
            <v>0</v>
          </cell>
        </row>
      </sheetData>
      <sheetData sheetId="4050">
        <row r="35">
          <cell r="H35">
            <v>0</v>
          </cell>
        </row>
      </sheetData>
      <sheetData sheetId="4051">
        <row r="35">
          <cell r="H35">
            <v>0</v>
          </cell>
        </row>
      </sheetData>
      <sheetData sheetId="4052">
        <row r="35">
          <cell r="H35">
            <v>0</v>
          </cell>
        </row>
      </sheetData>
      <sheetData sheetId="4053">
        <row r="35">
          <cell r="H35">
            <v>0</v>
          </cell>
        </row>
      </sheetData>
      <sheetData sheetId="4054">
        <row r="35">
          <cell r="H35">
            <v>0</v>
          </cell>
        </row>
      </sheetData>
      <sheetData sheetId="4055">
        <row r="106">
          <cell r="C106" t="str">
            <v>Hour</v>
          </cell>
        </row>
      </sheetData>
      <sheetData sheetId="4056">
        <row r="106">
          <cell r="C106" t="str">
            <v>Hour</v>
          </cell>
        </row>
      </sheetData>
      <sheetData sheetId="4057">
        <row r="35">
          <cell r="H35">
            <v>0</v>
          </cell>
        </row>
      </sheetData>
      <sheetData sheetId="4058">
        <row r="35">
          <cell r="H35">
            <v>0</v>
          </cell>
        </row>
      </sheetData>
      <sheetData sheetId="4059">
        <row r="35">
          <cell r="H35">
            <v>0</v>
          </cell>
        </row>
      </sheetData>
      <sheetData sheetId="4060">
        <row r="35">
          <cell r="H35">
            <v>0</v>
          </cell>
        </row>
      </sheetData>
      <sheetData sheetId="4061">
        <row r="35">
          <cell r="H35">
            <v>0</v>
          </cell>
        </row>
      </sheetData>
      <sheetData sheetId="4062">
        <row r="35">
          <cell r="H35">
            <v>0</v>
          </cell>
        </row>
      </sheetData>
      <sheetData sheetId="4063">
        <row r="35">
          <cell r="H35">
            <v>0</v>
          </cell>
        </row>
      </sheetData>
      <sheetData sheetId="4064">
        <row r="35">
          <cell r="H35">
            <v>0</v>
          </cell>
        </row>
      </sheetData>
      <sheetData sheetId="4065">
        <row r="35">
          <cell r="H35">
            <v>0</v>
          </cell>
        </row>
      </sheetData>
      <sheetData sheetId="4066">
        <row r="35">
          <cell r="H35">
            <v>0</v>
          </cell>
        </row>
      </sheetData>
      <sheetData sheetId="4067">
        <row r="35">
          <cell r="H35">
            <v>0</v>
          </cell>
        </row>
      </sheetData>
      <sheetData sheetId="4068">
        <row r="35">
          <cell r="H35">
            <v>0</v>
          </cell>
        </row>
      </sheetData>
      <sheetData sheetId="4069">
        <row r="35">
          <cell r="H35">
            <v>0</v>
          </cell>
        </row>
      </sheetData>
      <sheetData sheetId="4070">
        <row r="106">
          <cell r="C106" t="str">
            <v>Hour</v>
          </cell>
        </row>
      </sheetData>
      <sheetData sheetId="4071">
        <row r="106">
          <cell r="C106" t="str">
            <v>Hour</v>
          </cell>
        </row>
      </sheetData>
      <sheetData sheetId="4072">
        <row r="35">
          <cell r="H35">
            <v>0</v>
          </cell>
        </row>
      </sheetData>
      <sheetData sheetId="4073">
        <row r="35">
          <cell r="H35">
            <v>0</v>
          </cell>
        </row>
      </sheetData>
      <sheetData sheetId="4074">
        <row r="106">
          <cell r="C106" t="str">
            <v>Hour</v>
          </cell>
        </row>
      </sheetData>
      <sheetData sheetId="4075">
        <row r="35">
          <cell r="H35">
            <v>0</v>
          </cell>
        </row>
      </sheetData>
      <sheetData sheetId="4076">
        <row r="106">
          <cell r="C106" t="str">
            <v>Hour</v>
          </cell>
        </row>
      </sheetData>
      <sheetData sheetId="4077">
        <row r="106">
          <cell r="C106" t="str">
            <v>Hour</v>
          </cell>
        </row>
      </sheetData>
      <sheetData sheetId="4078">
        <row r="35">
          <cell r="H35">
            <v>0</v>
          </cell>
        </row>
      </sheetData>
      <sheetData sheetId="4079">
        <row r="35">
          <cell r="H35">
            <v>0</v>
          </cell>
        </row>
      </sheetData>
      <sheetData sheetId="4080">
        <row r="106">
          <cell r="C106" t="str">
            <v>Hour</v>
          </cell>
        </row>
      </sheetData>
      <sheetData sheetId="4081">
        <row r="35">
          <cell r="H35">
            <v>0</v>
          </cell>
        </row>
      </sheetData>
      <sheetData sheetId="4082">
        <row r="35">
          <cell r="H35">
            <v>0</v>
          </cell>
        </row>
      </sheetData>
      <sheetData sheetId="4083">
        <row r="35">
          <cell r="H35">
            <v>0</v>
          </cell>
        </row>
      </sheetData>
      <sheetData sheetId="4084">
        <row r="35">
          <cell r="H35">
            <v>0</v>
          </cell>
        </row>
      </sheetData>
      <sheetData sheetId="4085">
        <row r="106">
          <cell r="C106" t="str">
            <v>Hour</v>
          </cell>
        </row>
      </sheetData>
      <sheetData sheetId="4086">
        <row r="106">
          <cell r="C106" t="str">
            <v>Hour</v>
          </cell>
        </row>
      </sheetData>
      <sheetData sheetId="4087">
        <row r="106">
          <cell r="C106" t="str">
            <v>Hour</v>
          </cell>
        </row>
      </sheetData>
      <sheetData sheetId="4088">
        <row r="35">
          <cell r="H35">
            <v>0</v>
          </cell>
        </row>
      </sheetData>
      <sheetData sheetId="4089">
        <row r="35">
          <cell r="H35">
            <v>0</v>
          </cell>
        </row>
      </sheetData>
      <sheetData sheetId="4090">
        <row r="35">
          <cell r="H35">
            <v>0</v>
          </cell>
        </row>
      </sheetData>
      <sheetData sheetId="4091">
        <row r="35">
          <cell r="H35">
            <v>0</v>
          </cell>
        </row>
      </sheetData>
      <sheetData sheetId="4092">
        <row r="35">
          <cell r="H35">
            <v>0</v>
          </cell>
        </row>
      </sheetData>
      <sheetData sheetId="4093">
        <row r="35">
          <cell r="H35">
            <v>0</v>
          </cell>
        </row>
      </sheetData>
      <sheetData sheetId="4094">
        <row r="35">
          <cell r="H35">
            <v>0</v>
          </cell>
        </row>
      </sheetData>
      <sheetData sheetId="4095">
        <row r="106">
          <cell r="C106" t="str">
            <v>Hour</v>
          </cell>
        </row>
      </sheetData>
      <sheetData sheetId="4096">
        <row r="106">
          <cell r="C106" t="str">
            <v>Hour</v>
          </cell>
        </row>
      </sheetData>
      <sheetData sheetId="4097">
        <row r="35">
          <cell r="H35">
            <v>0</v>
          </cell>
        </row>
      </sheetData>
      <sheetData sheetId="4098">
        <row r="35">
          <cell r="H35">
            <v>0</v>
          </cell>
        </row>
      </sheetData>
      <sheetData sheetId="4099">
        <row r="35">
          <cell r="H35">
            <v>0</v>
          </cell>
        </row>
      </sheetData>
      <sheetData sheetId="4100">
        <row r="35">
          <cell r="H35">
            <v>0</v>
          </cell>
        </row>
      </sheetData>
      <sheetData sheetId="4101">
        <row r="35">
          <cell r="H35">
            <v>0</v>
          </cell>
        </row>
      </sheetData>
      <sheetData sheetId="4102">
        <row r="106">
          <cell r="C106" t="str">
            <v>Hour</v>
          </cell>
        </row>
      </sheetData>
      <sheetData sheetId="4103">
        <row r="35">
          <cell r="H35">
            <v>0</v>
          </cell>
        </row>
      </sheetData>
      <sheetData sheetId="4104">
        <row r="106">
          <cell r="C106" t="str">
            <v>Hour</v>
          </cell>
        </row>
      </sheetData>
      <sheetData sheetId="4105">
        <row r="35">
          <cell r="H35">
            <v>0</v>
          </cell>
        </row>
      </sheetData>
      <sheetData sheetId="4106">
        <row r="106">
          <cell r="C106" t="str">
            <v>Hour</v>
          </cell>
        </row>
      </sheetData>
      <sheetData sheetId="4107">
        <row r="35">
          <cell r="H35">
            <v>0</v>
          </cell>
        </row>
      </sheetData>
      <sheetData sheetId="4108">
        <row r="106">
          <cell r="C106" t="str">
            <v>Hour</v>
          </cell>
        </row>
      </sheetData>
      <sheetData sheetId="4109">
        <row r="106">
          <cell r="C106" t="str">
            <v>Hour</v>
          </cell>
        </row>
      </sheetData>
      <sheetData sheetId="4110">
        <row r="35">
          <cell r="H35">
            <v>0</v>
          </cell>
        </row>
      </sheetData>
      <sheetData sheetId="4111">
        <row r="35">
          <cell r="H35">
            <v>0</v>
          </cell>
        </row>
      </sheetData>
      <sheetData sheetId="4112">
        <row r="35">
          <cell r="H35">
            <v>0</v>
          </cell>
        </row>
      </sheetData>
      <sheetData sheetId="4113">
        <row r="35">
          <cell r="H35">
            <v>0</v>
          </cell>
        </row>
      </sheetData>
      <sheetData sheetId="4114">
        <row r="35">
          <cell r="H35">
            <v>0</v>
          </cell>
        </row>
      </sheetData>
      <sheetData sheetId="4115">
        <row r="106">
          <cell r="C106" t="str">
            <v>Hour</v>
          </cell>
        </row>
      </sheetData>
      <sheetData sheetId="4116">
        <row r="106">
          <cell r="C106" t="str">
            <v>Hour</v>
          </cell>
        </row>
      </sheetData>
      <sheetData sheetId="4117">
        <row r="35">
          <cell r="H35">
            <v>0</v>
          </cell>
        </row>
      </sheetData>
      <sheetData sheetId="4118">
        <row r="35">
          <cell r="H35">
            <v>0</v>
          </cell>
        </row>
      </sheetData>
      <sheetData sheetId="4119">
        <row r="35">
          <cell r="H35">
            <v>0</v>
          </cell>
        </row>
      </sheetData>
      <sheetData sheetId="4120">
        <row r="106">
          <cell r="C106" t="str">
            <v>Hour</v>
          </cell>
        </row>
      </sheetData>
      <sheetData sheetId="4121">
        <row r="106">
          <cell r="C106" t="str">
            <v>Hour</v>
          </cell>
        </row>
      </sheetData>
      <sheetData sheetId="4122">
        <row r="106">
          <cell r="C106" t="str">
            <v>Hour</v>
          </cell>
        </row>
      </sheetData>
      <sheetData sheetId="4123">
        <row r="35">
          <cell r="H35">
            <v>0</v>
          </cell>
        </row>
      </sheetData>
      <sheetData sheetId="4124">
        <row r="106">
          <cell r="C106" t="str">
            <v>Hour</v>
          </cell>
        </row>
      </sheetData>
      <sheetData sheetId="4125">
        <row r="35">
          <cell r="H35">
            <v>0</v>
          </cell>
        </row>
      </sheetData>
      <sheetData sheetId="4126">
        <row r="106">
          <cell r="C106" t="str">
            <v>Hour</v>
          </cell>
        </row>
      </sheetData>
      <sheetData sheetId="4127">
        <row r="35">
          <cell r="H35">
            <v>0</v>
          </cell>
        </row>
      </sheetData>
      <sheetData sheetId="4128">
        <row r="35">
          <cell r="H35">
            <v>0</v>
          </cell>
        </row>
      </sheetData>
      <sheetData sheetId="4129">
        <row r="106">
          <cell r="C106" t="str">
            <v>Hour</v>
          </cell>
        </row>
      </sheetData>
      <sheetData sheetId="4130">
        <row r="106">
          <cell r="C106" t="str">
            <v>Hour</v>
          </cell>
        </row>
      </sheetData>
      <sheetData sheetId="4131">
        <row r="106">
          <cell r="C106" t="str">
            <v>Hour</v>
          </cell>
        </row>
      </sheetData>
      <sheetData sheetId="4132">
        <row r="106">
          <cell r="C106" t="str">
            <v>Hour</v>
          </cell>
        </row>
      </sheetData>
      <sheetData sheetId="4133">
        <row r="35">
          <cell r="H35">
            <v>0</v>
          </cell>
        </row>
      </sheetData>
      <sheetData sheetId="4134">
        <row r="106">
          <cell r="C106" t="str">
            <v>Hour</v>
          </cell>
        </row>
      </sheetData>
      <sheetData sheetId="4135">
        <row r="106">
          <cell r="C106" t="str">
            <v>Hour</v>
          </cell>
        </row>
      </sheetData>
      <sheetData sheetId="4136">
        <row r="35">
          <cell r="H35">
            <v>0</v>
          </cell>
        </row>
      </sheetData>
      <sheetData sheetId="4137">
        <row r="35">
          <cell r="H35">
            <v>0</v>
          </cell>
        </row>
      </sheetData>
      <sheetData sheetId="4138">
        <row r="35">
          <cell r="H35">
            <v>0</v>
          </cell>
        </row>
      </sheetData>
      <sheetData sheetId="4139">
        <row r="35">
          <cell r="H35">
            <v>0</v>
          </cell>
        </row>
      </sheetData>
      <sheetData sheetId="4140">
        <row r="106">
          <cell r="C106" t="str">
            <v>Hour</v>
          </cell>
        </row>
      </sheetData>
      <sheetData sheetId="4141">
        <row r="106">
          <cell r="C106" t="str">
            <v>Hour</v>
          </cell>
        </row>
      </sheetData>
      <sheetData sheetId="4142">
        <row r="106">
          <cell r="C106" t="str">
            <v>Hour</v>
          </cell>
        </row>
      </sheetData>
      <sheetData sheetId="4143">
        <row r="106">
          <cell r="C106" t="str">
            <v>Hour</v>
          </cell>
        </row>
      </sheetData>
      <sheetData sheetId="4144">
        <row r="106">
          <cell r="C106" t="str">
            <v>Hour</v>
          </cell>
        </row>
      </sheetData>
      <sheetData sheetId="4145">
        <row r="106">
          <cell r="C106" t="str">
            <v>Hour</v>
          </cell>
        </row>
      </sheetData>
      <sheetData sheetId="4146">
        <row r="35">
          <cell r="H35">
            <v>0</v>
          </cell>
        </row>
      </sheetData>
      <sheetData sheetId="4147">
        <row r="106">
          <cell r="C106" t="str">
            <v>Hour</v>
          </cell>
        </row>
      </sheetData>
      <sheetData sheetId="4148" refreshError="1"/>
      <sheetData sheetId="4149" refreshError="1"/>
      <sheetData sheetId="4150" refreshError="1"/>
      <sheetData sheetId="4151">
        <row r="106">
          <cell r="C106" t="str">
            <v>Hour</v>
          </cell>
        </row>
      </sheetData>
      <sheetData sheetId="4152">
        <row r="106">
          <cell r="C106" t="str">
            <v>Hour</v>
          </cell>
        </row>
      </sheetData>
      <sheetData sheetId="4153">
        <row r="106">
          <cell r="C106" t="str">
            <v>Hour</v>
          </cell>
        </row>
      </sheetData>
      <sheetData sheetId="4154">
        <row r="106">
          <cell r="C106" t="str">
            <v>Hour</v>
          </cell>
        </row>
      </sheetData>
      <sheetData sheetId="4155">
        <row r="106">
          <cell r="C106" t="str">
            <v>Hour</v>
          </cell>
        </row>
      </sheetData>
      <sheetData sheetId="4156">
        <row r="106">
          <cell r="C106" t="str">
            <v>Hour</v>
          </cell>
        </row>
      </sheetData>
      <sheetData sheetId="4157">
        <row r="106">
          <cell r="C106" t="str">
            <v>Hour</v>
          </cell>
        </row>
      </sheetData>
      <sheetData sheetId="4158">
        <row r="106">
          <cell r="C106" t="str">
            <v>Hour</v>
          </cell>
        </row>
      </sheetData>
      <sheetData sheetId="4159">
        <row r="106">
          <cell r="C106" t="str">
            <v>Hour</v>
          </cell>
        </row>
      </sheetData>
      <sheetData sheetId="4160">
        <row r="106">
          <cell r="C106" t="str">
            <v>Hour</v>
          </cell>
        </row>
      </sheetData>
      <sheetData sheetId="4161">
        <row r="106">
          <cell r="C106" t="str">
            <v>Hour</v>
          </cell>
        </row>
      </sheetData>
      <sheetData sheetId="4162">
        <row r="106">
          <cell r="C106" t="str">
            <v>Hour</v>
          </cell>
        </row>
      </sheetData>
      <sheetData sheetId="4163">
        <row r="106">
          <cell r="C106" t="str">
            <v>Hour</v>
          </cell>
        </row>
      </sheetData>
      <sheetData sheetId="4164">
        <row r="106">
          <cell r="C106" t="str">
            <v>Hour</v>
          </cell>
        </row>
      </sheetData>
      <sheetData sheetId="4165">
        <row r="106">
          <cell r="C106" t="str">
            <v>Hour</v>
          </cell>
        </row>
      </sheetData>
      <sheetData sheetId="4166">
        <row r="106">
          <cell r="C106" t="str">
            <v>Hour</v>
          </cell>
        </row>
      </sheetData>
      <sheetData sheetId="4167">
        <row r="106">
          <cell r="C106" t="str">
            <v>Hour</v>
          </cell>
        </row>
      </sheetData>
      <sheetData sheetId="4168">
        <row r="106">
          <cell r="C106" t="str">
            <v>Hour</v>
          </cell>
        </row>
      </sheetData>
      <sheetData sheetId="4169">
        <row r="106">
          <cell r="C106" t="str">
            <v>Hour</v>
          </cell>
        </row>
      </sheetData>
      <sheetData sheetId="4170">
        <row r="106">
          <cell r="C106" t="str">
            <v>Hour</v>
          </cell>
        </row>
      </sheetData>
      <sheetData sheetId="4171">
        <row r="106">
          <cell r="C106" t="str">
            <v>Hour</v>
          </cell>
        </row>
      </sheetData>
      <sheetData sheetId="4172">
        <row r="106">
          <cell r="C106" t="str">
            <v>Hour</v>
          </cell>
        </row>
      </sheetData>
      <sheetData sheetId="4173">
        <row r="106">
          <cell r="C106" t="str">
            <v>Hour</v>
          </cell>
        </row>
      </sheetData>
      <sheetData sheetId="4174">
        <row r="106">
          <cell r="C106" t="str">
            <v>Hour</v>
          </cell>
        </row>
      </sheetData>
      <sheetData sheetId="4175">
        <row r="106">
          <cell r="C106" t="str">
            <v>Hour</v>
          </cell>
        </row>
      </sheetData>
      <sheetData sheetId="4176">
        <row r="106">
          <cell r="C106" t="str">
            <v>Hour</v>
          </cell>
        </row>
      </sheetData>
      <sheetData sheetId="4177">
        <row r="106">
          <cell r="C106" t="str">
            <v>Hour</v>
          </cell>
        </row>
      </sheetData>
      <sheetData sheetId="4178">
        <row r="106">
          <cell r="C106" t="str">
            <v>Hour</v>
          </cell>
        </row>
      </sheetData>
      <sheetData sheetId="4179">
        <row r="106">
          <cell r="C106" t="str">
            <v>Hour</v>
          </cell>
        </row>
      </sheetData>
      <sheetData sheetId="4180">
        <row r="106">
          <cell r="C106" t="str">
            <v>Hour</v>
          </cell>
        </row>
      </sheetData>
      <sheetData sheetId="4181">
        <row r="106">
          <cell r="C106" t="str">
            <v>Hour</v>
          </cell>
        </row>
      </sheetData>
      <sheetData sheetId="4182">
        <row r="106">
          <cell r="C106" t="str">
            <v>Hour</v>
          </cell>
        </row>
      </sheetData>
      <sheetData sheetId="4183">
        <row r="106">
          <cell r="C106" t="str">
            <v>Hour</v>
          </cell>
        </row>
      </sheetData>
      <sheetData sheetId="4184">
        <row r="106">
          <cell r="C106" t="str">
            <v>Hour</v>
          </cell>
        </row>
      </sheetData>
      <sheetData sheetId="4185">
        <row r="106">
          <cell r="C106" t="str">
            <v>Hour</v>
          </cell>
        </row>
      </sheetData>
      <sheetData sheetId="4186">
        <row r="106">
          <cell r="C106" t="str">
            <v>Hour</v>
          </cell>
        </row>
      </sheetData>
      <sheetData sheetId="4187">
        <row r="106">
          <cell r="C106" t="str">
            <v>Hour</v>
          </cell>
        </row>
      </sheetData>
      <sheetData sheetId="4188">
        <row r="106">
          <cell r="C106" t="str">
            <v>Hour</v>
          </cell>
        </row>
      </sheetData>
      <sheetData sheetId="4189">
        <row r="106">
          <cell r="C106" t="str">
            <v>Hour</v>
          </cell>
        </row>
      </sheetData>
      <sheetData sheetId="4190">
        <row r="106">
          <cell r="C106" t="str">
            <v>Hour</v>
          </cell>
        </row>
      </sheetData>
      <sheetData sheetId="4191">
        <row r="106">
          <cell r="C106" t="str">
            <v>Hour</v>
          </cell>
        </row>
      </sheetData>
      <sheetData sheetId="4192">
        <row r="106">
          <cell r="C106" t="str">
            <v>Hour</v>
          </cell>
        </row>
      </sheetData>
      <sheetData sheetId="4193">
        <row r="106">
          <cell r="C106" t="str">
            <v>Hour</v>
          </cell>
        </row>
      </sheetData>
      <sheetData sheetId="4194">
        <row r="106">
          <cell r="C106" t="str">
            <v>Hour</v>
          </cell>
        </row>
      </sheetData>
      <sheetData sheetId="4195">
        <row r="106">
          <cell r="C106" t="str">
            <v>Hour</v>
          </cell>
        </row>
      </sheetData>
      <sheetData sheetId="4196">
        <row r="106">
          <cell r="C106" t="str">
            <v>Hour</v>
          </cell>
        </row>
      </sheetData>
      <sheetData sheetId="4197">
        <row r="106">
          <cell r="C106" t="str">
            <v>Hour</v>
          </cell>
        </row>
      </sheetData>
      <sheetData sheetId="4198">
        <row r="106">
          <cell r="C106" t="str">
            <v>Hour</v>
          </cell>
        </row>
      </sheetData>
      <sheetData sheetId="4199">
        <row r="106">
          <cell r="C106" t="str">
            <v>Hour</v>
          </cell>
        </row>
      </sheetData>
      <sheetData sheetId="4200">
        <row r="106">
          <cell r="C106" t="str">
            <v>Hour</v>
          </cell>
        </row>
      </sheetData>
      <sheetData sheetId="4201">
        <row r="106">
          <cell r="C106" t="str">
            <v>Hour</v>
          </cell>
        </row>
      </sheetData>
      <sheetData sheetId="4202">
        <row r="106">
          <cell r="C106" t="str">
            <v>Hour</v>
          </cell>
        </row>
      </sheetData>
      <sheetData sheetId="4203">
        <row r="106">
          <cell r="C106" t="str">
            <v>Hour</v>
          </cell>
        </row>
      </sheetData>
      <sheetData sheetId="4204">
        <row r="106">
          <cell r="C106" t="str">
            <v>Hour</v>
          </cell>
        </row>
      </sheetData>
      <sheetData sheetId="4205">
        <row r="106">
          <cell r="C106" t="str">
            <v>Hour</v>
          </cell>
        </row>
      </sheetData>
      <sheetData sheetId="4206">
        <row r="106">
          <cell r="C106" t="str">
            <v>Hour</v>
          </cell>
        </row>
      </sheetData>
      <sheetData sheetId="4207">
        <row r="106">
          <cell r="C106" t="str">
            <v>Hour</v>
          </cell>
        </row>
      </sheetData>
      <sheetData sheetId="4208">
        <row r="106">
          <cell r="C106" t="str">
            <v>Hour</v>
          </cell>
        </row>
      </sheetData>
      <sheetData sheetId="4209">
        <row r="106">
          <cell r="C106" t="str">
            <v>Hour</v>
          </cell>
        </row>
      </sheetData>
      <sheetData sheetId="4210">
        <row r="106">
          <cell r="C106" t="str">
            <v>Hour</v>
          </cell>
        </row>
      </sheetData>
      <sheetData sheetId="4211">
        <row r="106">
          <cell r="C106" t="str">
            <v>Hour</v>
          </cell>
        </row>
      </sheetData>
      <sheetData sheetId="4212">
        <row r="106">
          <cell r="C106" t="str">
            <v>Hour</v>
          </cell>
        </row>
      </sheetData>
      <sheetData sheetId="4213">
        <row r="106">
          <cell r="C106" t="str">
            <v>Hour</v>
          </cell>
        </row>
      </sheetData>
      <sheetData sheetId="4214">
        <row r="106">
          <cell r="C106" t="str">
            <v>Hour</v>
          </cell>
        </row>
      </sheetData>
      <sheetData sheetId="4215">
        <row r="106">
          <cell r="C106" t="str">
            <v>Hour</v>
          </cell>
        </row>
      </sheetData>
      <sheetData sheetId="4216">
        <row r="106">
          <cell r="C106" t="str">
            <v>Hour</v>
          </cell>
        </row>
      </sheetData>
      <sheetData sheetId="4217">
        <row r="106">
          <cell r="C106" t="str">
            <v>Hour</v>
          </cell>
        </row>
      </sheetData>
      <sheetData sheetId="4218">
        <row r="106">
          <cell r="C106" t="str">
            <v>Hour</v>
          </cell>
        </row>
      </sheetData>
      <sheetData sheetId="4219">
        <row r="106">
          <cell r="C106" t="str">
            <v>Hour</v>
          </cell>
        </row>
      </sheetData>
      <sheetData sheetId="4220">
        <row r="106">
          <cell r="C106" t="str">
            <v>Hour</v>
          </cell>
        </row>
      </sheetData>
      <sheetData sheetId="4221">
        <row r="106">
          <cell r="C106" t="str">
            <v>Hour</v>
          </cell>
        </row>
      </sheetData>
      <sheetData sheetId="4222">
        <row r="106">
          <cell r="C106" t="str">
            <v>Hour</v>
          </cell>
        </row>
      </sheetData>
      <sheetData sheetId="4223">
        <row r="106">
          <cell r="C106" t="str">
            <v>Hour</v>
          </cell>
        </row>
      </sheetData>
      <sheetData sheetId="4224">
        <row r="106">
          <cell r="C106" t="str">
            <v>Hour</v>
          </cell>
        </row>
      </sheetData>
      <sheetData sheetId="4225">
        <row r="106">
          <cell r="C106" t="str">
            <v>Hour</v>
          </cell>
        </row>
      </sheetData>
      <sheetData sheetId="4226">
        <row r="106">
          <cell r="C106" t="str">
            <v>Hour</v>
          </cell>
        </row>
      </sheetData>
      <sheetData sheetId="4227">
        <row r="106">
          <cell r="C106" t="str">
            <v>Hour</v>
          </cell>
        </row>
      </sheetData>
      <sheetData sheetId="4228">
        <row r="106">
          <cell r="C106" t="str">
            <v>Hour</v>
          </cell>
        </row>
      </sheetData>
      <sheetData sheetId="4229">
        <row r="106">
          <cell r="C106" t="str">
            <v>Hour</v>
          </cell>
        </row>
      </sheetData>
      <sheetData sheetId="4230">
        <row r="106">
          <cell r="C106" t="str">
            <v>Hour</v>
          </cell>
        </row>
      </sheetData>
      <sheetData sheetId="4231">
        <row r="106">
          <cell r="C106" t="str">
            <v>Hour</v>
          </cell>
        </row>
      </sheetData>
      <sheetData sheetId="4232">
        <row r="106">
          <cell r="C106" t="str">
            <v>Hour</v>
          </cell>
        </row>
      </sheetData>
      <sheetData sheetId="4233">
        <row r="106">
          <cell r="C106" t="str">
            <v>Hour</v>
          </cell>
        </row>
      </sheetData>
      <sheetData sheetId="4234">
        <row r="106">
          <cell r="C106" t="str">
            <v>Hour</v>
          </cell>
        </row>
      </sheetData>
      <sheetData sheetId="4235">
        <row r="106">
          <cell r="C106" t="str">
            <v>Hour</v>
          </cell>
        </row>
      </sheetData>
      <sheetData sheetId="4236">
        <row r="35">
          <cell r="H35">
            <v>0</v>
          </cell>
        </row>
      </sheetData>
      <sheetData sheetId="4237">
        <row r="106">
          <cell r="C106" t="str">
            <v>Hour</v>
          </cell>
        </row>
      </sheetData>
      <sheetData sheetId="4238">
        <row r="106">
          <cell r="C106" t="str">
            <v>Hour</v>
          </cell>
        </row>
      </sheetData>
      <sheetData sheetId="4239">
        <row r="106">
          <cell r="C106" t="str">
            <v>Hour</v>
          </cell>
        </row>
      </sheetData>
      <sheetData sheetId="4240">
        <row r="106">
          <cell r="C106" t="str">
            <v>Hour</v>
          </cell>
        </row>
      </sheetData>
      <sheetData sheetId="4241">
        <row r="106">
          <cell r="C106" t="str">
            <v>Hour</v>
          </cell>
        </row>
      </sheetData>
      <sheetData sheetId="4242">
        <row r="106">
          <cell r="C106" t="str">
            <v>Hour</v>
          </cell>
        </row>
      </sheetData>
      <sheetData sheetId="4243">
        <row r="106">
          <cell r="C106" t="str">
            <v>Hour</v>
          </cell>
        </row>
      </sheetData>
      <sheetData sheetId="4244">
        <row r="106">
          <cell r="C106" t="str">
            <v>Hour</v>
          </cell>
        </row>
      </sheetData>
      <sheetData sheetId="4245">
        <row r="106">
          <cell r="C106" t="str">
            <v>Hour</v>
          </cell>
        </row>
      </sheetData>
      <sheetData sheetId="4246">
        <row r="35">
          <cell r="H35">
            <v>0</v>
          </cell>
        </row>
      </sheetData>
      <sheetData sheetId="4247">
        <row r="35">
          <cell r="H35">
            <v>0</v>
          </cell>
        </row>
      </sheetData>
      <sheetData sheetId="4248">
        <row r="35">
          <cell r="H35">
            <v>0</v>
          </cell>
        </row>
      </sheetData>
      <sheetData sheetId="4249">
        <row r="35">
          <cell r="H35">
            <v>0</v>
          </cell>
        </row>
      </sheetData>
      <sheetData sheetId="4250">
        <row r="35">
          <cell r="H35">
            <v>0</v>
          </cell>
        </row>
      </sheetData>
      <sheetData sheetId="4251">
        <row r="35">
          <cell r="H35">
            <v>0</v>
          </cell>
        </row>
      </sheetData>
      <sheetData sheetId="4252">
        <row r="106">
          <cell r="C106" t="str">
            <v>Hour</v>
          </cell>
        </row>
      </sheetData>
      <sheetData sheetId="4253">
        <row r="106">
          <cell r="C106" t="str">
            <v>Hour</v>
          </cell>
        </row>
      </sheetData>
      <sheetData sheetId="4254">
        <row r="106">
          <cell r="C106" t="str">
            <v>Hour</v>
          </cell>
        </row>
      </sheetData>
      <sheetData sheetId="4255">
        <row r="106">
          <cell r="C106" t="str">
            <v>Hour</v>
          </cell>
        </row>
      </sheetData>
      <sheetData sheetId="4256">
        <row r="106">
          <cell r="C106" t="str">
            <v>Hour</v>
          </cell>
        </row>
      </sheetData>
      <sheetData sheetId="4257">
        <row r="35">
          <cell r="H35">
            <v>0</v>
          </cell>
        </row>
      </sheetData>
      <sheetData sheetId="4258">
        <row r="106">
          <cell r="C106" t="str">
            <v>Hour</v>
          </cell>
        </row>
      </sheetData>
      <sheetData sheetId="4259">
        <row r="35">
          <cell r="H35">
            <v>0</v>
          </cell>
        </row>
      </sheetData>
      <sheetData sheetId="4260">
        <row r="35">
          <cell r="H35">
            <v>0</v>
          </cell>
        </row>
      </sheetData>
      <sheetData sheetId="4261">
        <row r="35">
          <cell r="H35">
            <v>0</v>
          </cell>
        </row>
      </sheetData>
      <sheetData sheetId="4262">
        <row r="35">
          <cell r="H35">
            <v>0</v>
          </cell>
        </row>
      </sheetData>
      <sheetData sheetId="4263">
        <row r="35">
          <cell r="H35">
            <v>0</v>
          </cell>
        </row>
      </sheetData>
      <sheetData sheetId="4264">
        <row r="106">
          <cell r="C106" t="str">
            <v>Hour</v>
          </cell>
        </row>
      </sheetData>
      <sheetData sheetId="4265">
        <row r="106">
          <cell r="C106" t="str">
            <v>Hour</v>
          </cell>
        </row>
      </sheetData>
      <sheetData sheetId="4266">
        <row r="35">
          <cell r="H35">
            <v>0</v>
          </cell>
        </row>
      </sheetData>
      <sheetData sheetId="4267">
        <row r="35">
          <cell r="H35">
            <v>0</v>
          </cell>
        </row>
      </sheetData>
      <sheetData sheetId="4268">
        <row r="35">
          <cell r="H35">
            <v>0</v>
          </cell>
        </row>
      </sheetData>
      <sheetData sheetId="4269">
        <row r="35">
          <cell r="H35">
            <v>0</v>
          </cell>
        </row>
      </sheetData>
      <sheetData sheetId="4270">
        <row r="35">
          <cell r="H35">
            <v>0</v>
          </cell>
        </row>
      </sheetData>
      <sheetData sheetId="4271">
        <row r="35">
          <cell r="H35">
            <v>0</v>
          </cell>
        </row>
      </sheetData>
      <sheetData sheetId="4272">
        <row r="35">
          <cell r="H35">
            <v>0</v>
          </cell>
        </row>
      </sheetData>
      <sheetData sheetId="4273">
        <row r="35">
          <cell r="H35">
            <v>0</v>
          </cell>
        </row>
      </sheetData>
      <sheetData sheetId="4274">
        <row r="35">
          <cell r="H35">
            <v>0</v>
          </cell>
        </row>
      </sheetData>
      <sheetData sheetId="4275">
        <row r="35">
          <cell r="H35">
            <v>0</v>
          </cell>
        </row>
      </sheetData>
      <sheetData sheetId="4276">
        <row r="35">
          <cell r="H35">
            <v>0</v>
          </cell>
        </row>
      </sheetData>
      <sheetData sheetId="4277">
        <row r="35">
          <cell r="H35">
            <v>0</v>
          </cell>
        </row>
      </sheetData>
      <sheetData sheetId="4278">
        <row r="106">
          <cell r="C106" t="str">
            <v>Hour</v>
          </cell>
        </row>
      </sheetData>
      <sheetData sheetId="4279">
        <row r="35">
          <cell r="H35">
            <v>0</v>
          </cell>
        </row>
      </sheetData>
      <sheetData sheetId="4280">
        <row r="35">
          <cell r="H35">
            <v>0</v>
          </cell>
        </row>
      </sheetData>
      <sheetData sheetId="4281">
        <row r="35">
          <cell r="H35">
            <v>0</v>
          </cell>
        </row>
      </sheetData>
      <sheetData sheetId="4282">
        <row r="35">
          <cell r="H35">
            <v>0</v>
          </cell>
        </row>
      </sheetData>
      <sheetData sheetId="4283">
        <row r="35">
          <cell r="H35">
            <v>0</v>
          </cell>
        </row>
      </sheetData>
      <sheetData sheetId="4284">
        <row r="35">
          <cell r="H35">
            <v>0</v>
          </cell>
        </row>
      </sheetData>
      <sheetData sheetId="4285">
        <row r="106">
          <cell r="C106" t="str">
            <v>Hour</v>
          </cell>
        </row>
      </sheetData>
      <sheetData sheetId="4286">
        <row r="106">
          <cell r="C106" t="str">
            <v>Hour</v>
          </cell>
        </row>
      </sheetData>
      <sheetData sheetId="4287">
        <row r="106">
          <cell r="C106" t="str">
            <v>Hour</v>
          </cell>
        </row>
      </sheetData>
      <sheetData sheetId="4288">
        <row r="35">
          <cell r="H35">
            <v>0</v>
          </cell>
        </row>
      </sheetData>
      <sheetData sheetId="4289">
        <row r="35">
          <cell r="H35">
            <v>0</v>
          </cell>
        </row>
      </sheetData>
      <sheetData sheetId="4290">
        <row r="106">
          <cell r="C106" t="str">
            <v>Hour</v>
          </cell>
        </row>
      </sheetData>
      <sheetData sheetId="4291">
        <row r="106">
          <cell r="C106" t="str">
            <v>Hour</v>
          </cell>
        </row>
      </sheetData>
      <sheetData sheetId="4292">
        <row r="35">
          <cell r="H35">
            <v>0</v>
          </cell>
        </row>
      </sheetData>
      <sheetData sheetId="4293">
        <row r="35">
          <cell r="H35">
            <v>0</v>
          </cell>
        </row>
      </sheetData>
      <sheetData sheetId="4294">
        <row r="106">
          <cell r="C106" t="str">
            <v>Hour</v>
          </cell>
        </row>
      </sheetData>
      <sheetData sheetId="4295">
        <row r="106">
          <cell r="C106" t="str">
            <v>Hour</v>
          </cell>
        </row>
      </sheetData>
      <sheetData sheetId="4296">
        <row r="106">
          <cell r="C106" t="str">
            <v>Hour</v>
          </cell>
        </row>
      </sheetData>
      <sheetData sheetId="4297">
        <row r="106">
          <cell r="C106" t="str">
            <v>Hour</v>
          </cell>
        </row>
      </sheetData>
      <sheetData sheetId="4298">
        <row r="106">
          <cell r="C106" t="str">
            <v>Hour</v>
          </cell>
        </row>
      </sheetData>
      <sheetData sheetId="4299">
        <row r="106">
          <cell r="C106" t="str">
            <v>Hour</v>
          </cell>
        </row>
      </sheetData>
      <sheetData sheetId="4300">
        <row r="106">
          <cell r="C106" t="str">
            <v>Hour</v>
          </cell>
        </row>
      </sheetData>
      <sheetData sheetId="4301">
        <row r="106">
          <cell r="C106" t="str">
            <v>Hour</v>
          </cell>
        </row>
      </sheetData>
      <sheetData sheetId="4302">
        <row r="106">
          <cell r="C106" t="str">
            <v>Hour</v>
          </cell>
        </row>
      </sheetData>
      <sheetData sheetId="4303">
        <row r="106">
          <cell r="C106" t="str">
            <v>Hour</v>
          </cell>
        </row>
      </sheetData>
      <sheetData sheetId="4304">
        <row r="106">
          <cell r="C106" t="str">
            <v>Hour</v>
          </cell>
        </row>
      </sheetData>
      <sheetData sheetId="4305">
        <row r="106">
          <cell r="C106" t="str">
            <v>Hour</v>
          </cell>
        </row>
      </sheetData>
      <sheetData sheetId="4306">
        <row r="106">
          <cell r="C106" t="str">
            <v>Hour</v>
          </cell>
        </row>
      </sheetData>
      <sheetData sheetId="4307">
        <row r="106">
          <cell r="C106" t="str">
            <v>Hour</v>
          </cell>
        </row>
      </sheetData>
      <sheetData sheetId="4308">
        <row r="106">
          <cell r="C106" t="str">
            <v>Hour</v>
          </cell>
        </row>
      </sheetData>
      <sheetData sheetId="4309">
        <row r="106">
          <cell r="C106" t="str">
            <v>Hour</v>
          </cell>
        </row>
      </sheetData>
      <sheetData sheetId="4310">
        <row r="106">
          <cell r="C106" t="str">
            <v>Hour</v>
          </cell>
        </row>
      </sheetData>
      <sheetData sheetId="4311">
        <row r="106">
          <cell r="C106" t="str">
            <v>Hour</v>
          </cell>
        </row>
      </sheetData>
      <sheetData sheetId="4312">
        <row r="106">
          <cell r="C106" t="str">
            <v>Hour</v>
          </cell>
        </row>
      </sheetData>
      <sheetData sheetId="4313">
        <row r="106">
          <cell r="C106" t="str">
            <v>Hour</v>
          </cell>
        </row>
      </sheetData>
      <sheetData sheetId="4314">
        <row r="106">
          <cell r="C106" t="str">
            <v>Hour</v>
          </cell>
        </row>
      </sheetData>
      <sheetData sheetId="4315">
        <row r="106">
          <cell r="C106" t="str">
            <v>Hour</v>
          </cell>
        </row>
      </sheetData>
      <sheetData sheetId="4316">
        <row r="106">
          <cell r="C106" t="str">
            <v>Hour</v>
          </cell>
        </row>
      </sheetData>
      <sheetData sheetId="4317">
        <row r="106">
          <cell r="C106" t="str">
            <v>Hour</v>
          </cell>
        </row>
      </sheetData>
      <sheetData sheetId="4318">
        <row r="106">
          <cell r="C106" t="str">
            <v>Hour</v>
          </cell>
        </row>
      </sheetData>
      <sheetData sheetId="4319">
        <row r="106">
          <cell r="C106" t="str">
            <v>Hour</v>
          </cell>
        </row>
      </sheetData>
      <sheetData sheetId="4320">
        <row r="106">
          <cell r="C106" t="str">
            <v>Hour</v>
          </cell>
        </row>
      </sheetData>
      <sheetData sheetId="4321">
        <row r="106">
          <cell r="C106" t="str">
            <v>Hour</v>
          </cell>
        </row>
      </sheetData>
      <sheetData sheetId="4322">
        <row r="106">
          <cell r="C106" t="str">
            <v>Hour</v>
          </cell>
        </row>
      </sheetData>
      <sheetData sheetId="4323">
        <row r="106">
          <cell r="C106" t="str">
            <v>Hour</v>
          </cell>
        </row>
      </sheetData>
      <sheetData sheetId="4324">
        <row r="106">
          <cell r="C106" t="str">
            <v>Hour</v>
          </cell>
        </row>
      </sheetData>
      <sheetData sheetId="4325">
        <row r="106">
          <cell r="C106" t="str">
            <v>Hour</v>
          </cell>
        </row>
      </sheetData>
      <sheetData sheetId="4326">
        <row r="106">
          <cell r="C106" t="str">
            <v>Hour</v>
          </cell>
        </row>
      </sheetData>
      <sheetData sheetId="4327">
        <row r="106">
          <cell r="C106" t="str">
            <v>Hour</v>
          </cell>
        </row>
      </sheetData>
      <sheetData sheetId="4328">
        <row r="106">
          <cell r="C106" t="str">
            <v>Hour</v>
          </cell>
        </row>
      </sheetData>
      <sheetData sheetId="4329">
        <row r="106">
          <cell r="C106" t="str">
            <v>Hour</v>
          </cell>
        </row>
      </sheetData>
      <sheetData sheetId="4330">
        <row r="106">
          <cell r="C106" t="str">
            <v>Hour</v>
          </cell>
        </row>
      </sheetData>
      <sheetData sheetId="4331">
        <row r="106">
          <cell r="C106" t="str">
            <v>Hour</v>
          </cell>
        </row>
      </sheetData>
      <sheetData sheetId="4332">
        <row r="106">
          <cell r="C106" t="str">
            <v>Hour</v>
          </cell>
        </row>
      </sheetData>
      <sheetData sheetId="4333">
        <row r="106">
          <cell r="C106" t="str">
            <v>Hour</v>
          </cell>
        </row>
      </sheetData>
      <sheetData sheetId="4334">
        <row r="106">
          <cell r="C106" t="str">
            <v>Hour</v>
          </cell>
        </row>
      </sheetData>
      <sheetData sheetId="4335">
        <row r="106">
          <cell r="C106" t="str">
            <v>Hour</v>
          </cell>
        </row>
      </sheetData>
      <sheetData sheetId="4336">
        <row r="106">
          <cell r="C106" t="str">
            <v>Hour</v>
          </cell>
        </row>
      </sheetData>
      <sheetData sheetId="4337">
        <row r="106">
          <cell r="C106" t="str">
            <v>Hour</v>
          </cell>
        </row>
      </sheetData>
      <sheetData sheetId="4338">
        <row r="106">
          <cell r="C106" t="str">
            <v>Hour</v>
          </cell>
        </row>
      </sheetData>
      <sheetData sheetId="4339">
        <row r="106">
          <cell r="C106" t="str">
            <v>Hour</v>
          </cell>
        </row>
      </sheetData>
      <sheetData sheetId="4340">
        <row r="106">
          <cell r="C106" t="str">
            <v>Hour</v>
          </cell>
        </row>
      </sheetData>
      <sheetData sheetId="4341">
        <row r="106">
          <cell r="C106" t="str">
            <v>Hour</v>
          </cell>
        </row>
      </sheetData>
      <sheetData sheetId="4342">
        <row r="106">
          <cell r="C106" t="str">
            <v>Hour</v>
          </cell>
        </row>
      </sheetData>
      <sheetData sheetId="4343">
        <row r="106">
          <cell r="C106" t="str">
            <v>Hour</v>
          </cell>
        </row>
      </sheetData>
      <sheetData sheetId="4344">
        <row r="106">
          <cell r="C106" t="str">
            <v>Hour</v>
          </cell>
        </row>
      </sheetData>
      <sheetData sheetId="4345">
        <row r="106">
          <cell r="C106" t="str">
            <v>Hour</v>
          </cell>
        </row>
      </sheetData>
      <sheetData sheetId="4346">
        <row r="106">
          <cell r="C106" t="str">
            <v>Hour</v>
          </cell>
        </row>
      </sheetData>
      <sheetData sheetId="4347">
        <row r="106">
          <cell r="C106" t="str">
            <v>Hour</v>
          </cell>
        </row>
      </sheetData>
      <sheetData sheetId="4348">
        <row r="106">
          <cell r="C106" t="str">
            <v>Hour</v>
          </cell>
        </row>
      </sheetData>
      <sheetData sheetId="4349">
        <row r="106">
          <cell r="C106" t="str">
            <v>Hour</v>
          </cell>
        </row>
      </sheetData>
      <sheetData sheetId="4350">
        <row r="106">
          <cell r="C106" t="str">
            <v>Hour</v>
          </cell>
        </row>
      </sheetData>
      <sheetData sheetId="4351">
        <row r="106">
          <cell r="C106" t="str">
            <v>Hour</v>
          </cell>
        </row>
      </sheetData>
      <sheetData sheetId="4352">
        <row r="106">
          <cell r="C106" t="str">
            <v>Hour</v>
          </cell>
        </row>
      </sheetData>
      <sheetData sheetId="4353">
        <row r="106">
          <cell r="C106" t="str">
            <v>Hour</v>
          </cell>
        </row>
      </sheetData>
      <sheetData sheetId="4354">
        <row r="106">
          <cell r="C106" t="str">
            <v>Hour</v>
          </cell>
        </row>
      </sheetData>
      <sheetData sheetId="4355">
        <row r="106">
          <cell r="C106" t="str">
            <v>Hour</v>
          </cell>
        </row>
      </sheetData>
      <sheetData sheetId="4356">
        <row r="106">
          <cell r="C106" t="str">
            <v>Hour</v>
          </cell>
        </row>
      </sheetData>
      <sheetData sheetId="4357">
        <row r="106">
          <cell r="C106" t="str">
            <v>Hour</v>
          </cell>
        </row>
      </sheetData>
      <sheetData sheetId="4358">
        <row r="106">
          <cell r="C106" t="str">
            <v>Hour</v>
          </cell>
        </row>
      </sheetData>
      <sheetData sheetId="4359">
        <row r="106">
          <cell r="C106" t="str">
            <v>Hour</v>
          </cell>
        </row>
      </sheetData>
      <sheetData sheetId="4360">
        <row r="106">
          <cell r="C106" t="str">
            <v>Hour</v>
          </cell>
        </row>
      </sheetData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>
        <row r="35">
          <cell r="H35">
            <v>0</v>
          </cell>
        </row>
      </sheetData>
      <sheetData sheetId="4372">
        <row r="106">
          <cell r="C106" t="str">
            <v>Hour</v>
          </cell>
        </row>
      </sheetData>
      <sheetData sheetId="4373">
        <row r="106">
          <cell r="C106" t="str">
            <v>Hour</v>
          </cell>
        </row>
      </sheetData>
      <sheetData sheetId="4374">
        <row r="106">
          <cell r="C106" t="str">
            <v>Hour</v>
          </cell>
        </row>
      </sheetData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>
        <row r="106">
          <cell r="C106" t="str">
            <v>Hour</v>
          </cell>
        </row>
      </sheetData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>
        <row r="106">
          <cell r="C106" t="str">
            <v>Hour</v>
          </cell>
        </row>
      </sheetData>
      <sheetData sheetId="4461">
        <row r="106">
          <cell r="C106" t="str">
            <v>Hour</v>
          </cell>
        </row>
      </sheetData>
      <sheetData sheetId="4462" refreshError="1"/>
      <sheetData sheetId="4463">
        <row r="35">
          <cell r="H35">
            <v>0</v>
          </cell>
        </row>
      </sheetData>
      <sheetData sheetId="4464"/>
      <sheetData sheetId="4465"/>
      <sheetData sheetId="4466">
        <row r="106">
          <cell r="C106" t="str">
            <v>Hour</v>
          </cell>
        </row>
      </sheetData>
      <sheetData sheetId="4467">
        <row r="106">
          <cell r="C106" t="str">
            <v>Hour</v>
          </cell>
        </row>
      </sheetData>
      <sheetData sheetId="4468">
        <row r="106">
          <cell r="C106" t="str">
            <v>Hour</v>
          </cell>
        </row>
      </sheetData>
      <sheetData sheetId="4469">
        <row r="106">
          <cell r="C106" t="str">
            <v>Hour</v>
          </cell>
        </row>
      </sheetData>
      <sheetData sheetId="4470">
        <row r="106">
          <cell r="C106" t="str">
            <v>Hour</v>
          </cell>
        </row>
      </sheetData>
      <sheetData sheetId="4471">
        <row r="106">
          <cell r="C106" t="str">
            <v>Hour</v>
          </cell>
        </row>
      </sheetData>
      <sheetData sheetId="4472">
        <row r="106">
          <cell r="C106" t="str">
            <v>Hour</v>
          </cell>
        </row>
      </sheetData>
      <sheetData sheetId="4473">
        <row r="35">
          <cell r="H35">
            <v>0</v>
          </cell>
        </row>
      </sheetData>
      <sheetData sheetId="4474">
        <row r="106">
          <cell r="C106" t="str">
            <v>Hour</v>
          </cell>
        </row>
      </sheetData>
      <sheetData sheetId="4475">
        <row r="35">
          <cell r="H35">
            <v>0</v>
          </cell>
        </row>
      </sheetData>
      <sheetData sheetId="4476">
        <row r="35">
          <cell r="H35">
            <v>0</v>
          </cell>
        </row>
      </sheetData>
      <sheetData sheetId="4477">
        <row r="35">
          <cell r="H35">
            <v>0</v>
          </cell>
        </row>
      </sheetData>
      <sheetData sheetId="4478">
        <row r="106">
          <cell r="C106" t="str">
            <v>Hour</v>
          </cell>
        </row>
      </sheetData>
      <sheetData sheetId="4479">
        <row r="106">
          <cell r="C106" t="str">
            <v>Hour</v>
          </cell>
        </row>
      </sheetData>
      <sheetData sheetId="4480">
        <row r="106">
          <cell r="C106" t="str">
            <v>Hour</v>
          </cell>
        </row>
      </sheetData>
      <sheetData sheetId="4481">
        <row r="106">
          <cell r="C106" t="str">
            <v>Hour</v>
          </cell>
        </row>
      </sheetData>
      <sheetData sheetId="4482">
        <row r="106">
          <cell r="C106" t="str">
            <v>Hour</v>
          </cell>
        </row>
      </sheetData>
      <sheetData sheetId="4483">
        <row r="106">
          <cell r="C106" t="str">
            <v>Hour</v>
          </cell>
        </row>
      </sheetData>
      <sheetData sheetId="4484">
        <row r="106">
          <cell r="C106" t="str">
            <v>Hour</v>
          </cell>
        </row>
      </sheetData>
      <sheetData sheetId="4485">
        <row r="106">
          <cell r="C106" t="str">
            <v>Hour</v>
          </cell>
        </row>
      </sheetData>
      <sheetData sheetId="4486">
        <row r="106">
          <cell r="C106" t="str">
            <v>Hour</v>
          </cell>
        </row>
      </sheetData>
      <sheetData sheetId="4487">
        <row r="106">
          <cell r="C106" t="str">
            <v>Hour</v>
          </cell>
        </row>
      </sheetData>
      <sheetData sheetId="4488">
        <row r="106">
          <cell r="C106" t="str">
            <v>Hour</v>
          </cell>
        </row>
      </sheetData>
      <sheetData sheetId="4489">
        <row r="106">
          <cell r="C106" t="str">
            <v>Hour</v>
          </cell>
        </row>
      </sheetData>
      <sheetData sheetId="4490">
        <row r="106">
          <cell r="C106" t="str">
            <v>Hour</v>
          </cell>
        </row>
      </sheetData>
      <sheetData sheetId="4491">
        <row r="106">
          <cell r="C106" t="str">
            <v>Hour</v>
          </cell>
        </row>
      </sheetData>
      <sheetData sheetId="4492">
        <row r="106">
          <cell r="C106" t="str">
            <v>Hour</v>
          </cell>
        </row>
      </sheetData>
      <sheetData sheetId="4493">
        <row r="106">
          <cell r="C106" t="str">
            <v>Hour</v>
          </cell>
        </row>
      </sheetData>
      <sheetData sheetId="4494">
        <row r="35">
          <cell r="H35">
            <v>0</v>
          </cell>
        </row>
      </sheetData>
      <sheetData sheetId="4495">
        <row r="106">
          <cell r="C106" t="str">
            <v>Hour</v>
          </cell>
        </row>
      </sheetData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>
        <row r="106">
          <cell r="C106" t="str">
            <v>Hour</v>
          </cell>
        </row>
      </sheetData>
      <sheetData sheetId="4503">
        <row r="106">
          <cell r="C106" t="str">
            <v>Hour</v>
          </cell>
        </row>
      </sheetData>
      <sheetData sheetId="4504">
        <row r="106">
          <cell r="C106" t="str">
            <v>Hour</v>
          </cell>
        </row>
      </sheetData>
      <sheetData sheetId="4505">
        <row r="106">
          <cell r="C106" t="str">
            <v>Hour</v>
          </cell>
        </row>
      </sheetData>
      <sheetData sheetId="4506">
        <row r="106">
          <cell r="C106" t="str">
            <v>Hour</v>
          </cell>
        </row>
      </sheetData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>
        <row r="106">
          <cell r="C106" t="str">
            <v>Hour</v>
          </cell>
        </row>
      </sheetData>
      <sheetData sheetId="4595">
        <row r="106">
          <cell r="C106" t="str">
            <v>Hour</v>
          </cell>
        </row>
      </sheetData>
      <sheetData sheetId="4596">
        <row r="106">
          <cell r="C106" t="str">
            <v>Hour</v>
          </cell>
        </row>
      </sheetData>
      <sheetData sheetId="4597">
        <row r="35">
          <cell r="H35">
            <v>0</v>
          </cell>
        </row>
      </sheetData>
      <sheetData sheetId="4598">
        <row r="35">
          <cell r="H35">
            <v>0</v>
          </cell>
        </row>
      </sheetData>
      <sheetData sheetId="4599">
        <row r="35">
          <cell r="H35">
            <v>0</v>
          </cell>
        </row>
      </sheetData>
      <sheetData sheetId="4600">
        <row r="35">
          <cell r="H35">
            <v>0</v>
          </cell>
        </row>
      </sheetData>
      <sheetData sheetId="4601">
        <row r="35">
          <cell r="H35">
            <v>0</v>
          </cell>
        </row>
      </sheetData>
      <sheetData sheetId="4602">
        <row r="106">
          <cell r="C106" t="str">
            <v>Hour</v>
          </cell>
        </row>
      </sheetData>
      <sheetData sheetId="4603">
        <row r="35">
          <cell r="H35">
            <v>0</v>
          </cell>
        </row>
      </sheetData>
      <sheetData sheetId="4604" refreshError="1"/>
      <sheetData sheetId="4605">
        <row r="106">
          <cell r="C106" t="str">
            <v>Hour</v>
          </cell>
        </row>
      </sheetData>
      <sheetData sheetId="4606">
        <row r="106">
          <cell r="C106" t="str">
            <v>Hour</v>
          </cell>
        </row>
      </sheetData>
      <sheetData sheetId="4607">
        <row r="35">
          <cell r="H35">
            <v>0</v>
          </cell>
        </row>
      </sheetData>
      <sheetData sheetId="4608">
        <row r="106">
          <cell r="C106" t="str">
            <v>Hour</v>
          </cell>
        </row>
      </sheetData>
      <sheetData sheetId="4609">
        <row r="35">
          <cell r="H35">
            <v>0</v>
          </cell>
        </row>
      </sheetData>
      <sheetData sheetId="4610">
        <row r="35">
          <cell r="H35">
            <v>0</v>
          </cell>
        </row>
      </sheetData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>
        <row r="106">
          <cell r="C106" t="str">
            <v>Hour</v>
          </cell>
        </row>
      </sheetData>
      <sheetData sheetId="4627">
        <row r="106">
          <cell r="C106" t="str">
            <v>Hour</v>
          </cell>
        </row>
      </sheetData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>
        <row r="106">
          <cell r="C106" t="str">
            <v>Hour</v>
          </cell>
        </row>
      </sheetData>
      <sheetData sheetId="4684">
        <row r="106">
          <cell r="C106" t="str">
            <v>Hour</v>
          </cell>
        </row>
      </sheetData>
      <sheetData sheetId="4685">
        <row r="106">
          <cell r="C106" t="str">
            <v>Hour</v>
          </cell>
        </row>
      </sheetData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>
        <row r="106">
          <cell r="C106" t="str">
            <v>Hour</v>
          </cell>
        </row>
      </sheetData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>
        <row r="106">
          <cell r="C106" t="str">
            <v>Hour</v>
          </cell>
        </row>
      </sheetData>
      <sheetData sheetId="4710">
        <row r="106">
          <cell r="C106" t="str">
            <v>Hour</v>
          </cell>
        </row>
      </sheetData>
      <sheetData sheetId="4711">
        <row r="106">
          <cell r="C106" t="str">
            <v>Hour</v>
          </cell>
        </row>
      </sheetData>
      <sheetData sheetId="4712">
        <row r="106">
          <cell r="C106" t="str">
            <v>Hour</v>
          </cell>
        </row>
      </sheetData>
      <sheetData sheetId="4713">
        <row r="106">
          <cell r="C106" t="str">
            <v>Hour</v>
          </cell>
        </row>
      </sheetData>
      <sheetData sheetId="4714">
        <row r="106">
          <cell r="C106" t="str">
            <v>Hour</v>
          </cell>
        </row>
      </sheetData>
      <sheetData sheetId="4715">
        <row r="106">
          <cell r="C106" t="str">
            <v>Hour</v>
          </cell>
        </row>
      </sheetData>
      <sheetData sheetId="4716">
        <row r="106">
          <cell r="C106" t="str">
            <v>Hour</v>
          </cell>
        </row>
      </sheetData>
      <sheetData sheetId="4717">
        <row r="106">
          <cell r="C106" t="str">
            <v>Hour</v>
          </cell>
        </row>
      </sheetData>
      <sheetData sheetId="4718">
        <row r="106">
          <cell r="C106" t="str">
            <v>Hour</v>
          </cell>
        </row>
      </sheetData>
      <sheetData sheetId="4719">
        <row r="106">
          <cell r="C106" t="str">
            <v>Hour</v>
          </cell>
        </row>
      </sheetData>
      <sheetData sheetId="4720">
        <row r="106">
          <cell r="C106" t="str">
            <v>Hour</v>
          </cell>
        </row>
      </sheetData>
      <sheetData sheetId="4721"/>
      <sheetData sheetId="4722">
        <row r="106">
          <cell r="C106" t="str">
            <v>Hour</v>
          </cell>
        </row>
      </sheetData>
      <sheetData sheetId="4723">
        <row r="35">
          <cell r="H35">
            <v>0</v>
          </cell>
        </row>
      </sheetData>
      <sheetData sheetId="4724">
        <row r="106">
          <cell r="C106" t="str">
            <v>Hour</v>
          </cell>
        </row>
      </sheetData>
      <sheetData sheetId="4725">
        <row r="106">
          <cell r="C106" t="str">
            <v>Hour</v>
          </cell>
        </row>
      </sheetData>
      <sheetData sheetId="4726">
        <row r="106">
          <cell r="C106" t="str">
            <v>Hour</v>
          </cell>
        </row>
      </sheetData>
      <sheetData sheetId="4727">
        <row r="106">
          <cell r="C106" t="str">
            <v>Hour</v>
          </cell>
        </row>
      </sheetData>
      <sheetData sheetId="4728">
        <row r="35">
          <cell r="H35">
            <v>0</v>
          </cell>
        </row>
      </sheetData>
      <sheetData sheetId="4729">
        <row r="35">
          <cell r="H35">
            <v>0</v>
          </cell>
        </row>
      </sheetData>
      <sheetData sheetId="4730">
        <row r="35">
          <cell r="H35">
            <v>0</v>
          </cell>
        </row>
      </sheetData>
      <sheetData sheetId="4731">
        <row r="106">
          <cell r="C106" t="str">
            <v>Hour</v>
          </cell>
        </row>
      </sheetData>
      <sheetData sheetId="4732">
        <row r="106">
          <cell r="C106" t="str">
            <v>Hour</v>
          </cell>
        </row>
      </sheetData>
      <sheetData sheetId="4733">
        <row r="35">
          <cell r="H35">
            <v>0</v>
          </cell>
        </row>
      </sheetData>
      <sheetData sheetId="4734">
        <row r="35">
          <cell r="H35">
            <v>0</v>
          </cell>
        </row>
      </sheetData>
      <sheetData sheetId="4735">
        <row r="35">
          <cell r="H35">
            <v>0</v>
          </cell>
        </row>
      </sheetData>
      <sheetData sheetId="4736">
        <row r="106">
          <cell r="C106" t="str">
            <v>Hour</v>
          </cell>
        </row>
      </sheetData>
      <sheetData sheetId="4737">
        <row r="106">
          <cell r="C106" t="str">
            <v>Hour</v>
          </cell>
        </row>
      </sheetData>
      <sheetData sheetId="4738">
        <row r="106">
          <cell r="C106" t="str">
            <v>Hour</v>
          </cell>
        </row>
      </sheetData>
      <sheetData sheetId="4739">
        <row r="106">
          <cell r="C106" t="str">
            <v>Hour</v>
          </cell>
        </row>
      </sheetData>
      <sheetData sheetId="4740">
        <row r="35">
          <cell r="H35">
            <v>0</v>
          </cell>
        </row>
      </sheetData>
      <sheetData sheetId="4741">
        <row r="35">
          <cell r="H35">
            <v>0</v>
          </cell>
        </row>
      </sheetData>
      <sheetData sheetId="4742">
        <row r="35">
          <cell r="H35">
            <v>0</v>
          </cell>
        </row>
      </sheetData>
      <sheetData sheetId="4743">
        <row r="35">
          <cell r="H35">
            <v>0</v>
          </cell>
        </row>
      </sheetData>
      <sheetData sheetId="4744">
        <row r="106">
          <cell r="C106" t="str">
            <v>Hour</v>
          </cell>
        </row>
      </sheetData>
      <sheetData sheetId="4745">
        <row r="35">
          <cell r="H35">
            <v>0</v>
          </cell>
        </row>
      </sheetData>
      <sheetData sheetId="4746">
        <row r="106">
          <cell r="C106" t="str">
            <v>Hour</v>
          </cell>
        </row>
      </sheetData>
      <sheetData sheetId="4747">
        <row r="106">
          <cell r="C106" t="str">
            <v>Hour</v>
          </cell>
        </row>
      </sheetData>
      <sheetData sheetId="4748">
        <row r="106">
          <cell r="C106" t="str">
            <v>Hour</v>
          </cell>
        </row>
      </sheetData>
      <sheetData sheetId="4749">
        <row r="35">
          <cell r="H35">
            <v>0</v>
          </cell>
        </row>
      </sheetData>
      <sheetData sheetId="4750">
        <row r="106">
          <cell r="C106" t="str">
            <v>Hour</v>
          </cell>
        </row>
      </sheetData>
      <sheetData sheetId="4751">
        <row r="106">
          <cell r="C106" t="str">
            <v>Hour</v>
          </cell>
        </row>
      </sheetData>
      <sheetData sheetId="4752">
        <row r="35">
          <cell r="H35">
            <v>0</v>
          </cell>
        </row>
      </sheetData>
      <sheetData sheetId="4753">
        <row r="35">
          <cell r="H35">
            <v>0</v>
          </cell>
        </row>
      </sheetData>
      <sheetData sheetId="4754">
        <row r="106">
          <cell r="C106" t="str">
            <v>Hour</v>
          </cell>
        </row>
      </sheetData>
      <sheetData sheetId="4755">
        <row r="35">
          <cell r="H35">
            <v>0</v>
          </cell>
        </row>
      </sheetData>
      <sheetData sheetId="4756">
        <row r="106">
          <cell r="C106" t="str">
            <v>Hour</v>
          </cell>
        </row>
      </sheetData>
      <sheetData sheetId="4757">
        <row r="106">
          <cell r="C106" t="str">
            <v>Hour</v>
          </cell>
        </row>
      </sheetData>
      <sheetData sheetId="4758">
        <row r="106">
          <cell r="C106" t="str">
            <v>Hour</v>
          </cell>
        </row>
      </sheetData>
      <sheetData sheetId="4759">
        <row r="106">
          <cell r="C106" t="str">
            <v>Hour</v>
          </cell>
        </row>
      </sheetData>
      <sheetData sheetId="4760">
        <row r="106">
          <cell r="C106" t="str">
            <v>Hour</v>
          </cell>
        </row>
      </sheetData>
      <sheetData sheetId="4761">
        <row r="106">
          <cell r="C106" t="str">
            <v>Hour</v>
          </cell>
        </row>
      </sheetData>
      <sheetData sheetId="4762">
        <row r="106">
          <cell r="C106" t="str">
            <v>Hour</v>
          </cell>
        </row>
      </sheetData>
      <sheetData sheetId="4763">
        <row r="106">
          <cell r="C106" t="str">
            <v>Hour</v>
          </cell>
        </row>
      </sheetData>
      <sheetData sheetId="4764"/>
      <sheetData sheetId="4765">
        <row r="35">
          <cell r="H35">
            <v>0</v>
          </cell>
        </row>
      </sheetData>
      <sheetData sheetId="4766">
        <row r="106">
          <cell r="C106" t="str">
            <v>Hour</v>
          </cell>
        </row>
      </sheetData>
      <sheetData sheetId="4767">
        <row r="35">
          <cell r="H35">
            <v>0</v>
          </cell>
        </row>
      </sheetData>
      <sheetData sheetId="4768">
        <row r="35">
          <cell r="H35">
            <v>0</v>
          </cell>
        </row>
      </sheetData>
      <sheetData sheetId="4769">
        <row r="35">
          <cell r="H35">
            <v>0</v>
          </cell>
        </row>
      </sheetData>
      <sheetData sheetId="4770">
        <row r="35">
          <cell r="H35">
            <v>0</v>
          </cell>
        </row>
      </sheetData>
      <sheetData sheetId="4771">
        <row r="106">
          <cell r="C106" t="str">
            <v>Hour</v>
          </cell>
        </row>
      </sheetData>
      <sheetData sheetId="4772">
        <row r="35">
          <cell r="H35">
            <v>0</v>
          </cell>
        </row>
      </sheetData>
      <sheetData sheetId="4773">
        <row r="106">
          <cell r="C106" t="str">
            <v>Hour</v>
          </cell>
        </row>
      </sheetData>
      <sheetData sheetId="4774">
        <row r="106">
          <cell r="C106" t="str">
            <v>Hour</v>
          </cell>
        </row>
      </sheetData>
      <sheetData sheetId="4775">
        <row r="106">
          <cell r="C106" t="str">
            <v>Hour</v>
          </cell>
        </row>
      </sheetData>
      <sheetData sheetId="4776">
        <row r="106">
          <cell r="C106" t="str">
            <v>Hour</v>
          </cell>
        </row>
      </sheetData>
      <sheetData sheetId="4777">
        <row r="106">
          <cell r="C106" t="str">
            <v>Hour</v>
          </cell>
        </row>
      </sheetData>
      <sheetData sheetId="4778">
        <row r="106">
          <cell r="C106" t="str">
            <v>Hour</v>
          </cell>
        </row>
      </sheetData>
      <sheetData sheetId="4779">
        <row r="35">
          <cell r="H35">
            <v>0</v>
          </cell>
        </row>
      </sheetData>
      <sheetData sheetId="4780">
        <row r="35">
          <cell r="H35">
            <v>0</v>
          </cell>
        </row>
      </sheetData>
      <sheetData sheetId="4781">
        <row r="106">
          <cell r="C106" t="str">
            <v>Hour</v>
          </cell>
        </row>
      </sheetData>
      <sheetData sheetId="4782">
        <row r="106">
          <cell r="C106" t="str">
            <v>Hour</v>
          </cell>
        </row>
      </sheetData>
      <sheetData sheetId="4783">
        <row r="106">
          <cell r="C106" t="str">
            <v>Hour</v>
          </cell>
        </row>
      </sheetData>
      <sheetData sheetId="4784">
        <row r="106">
          <cell r="C106" t="str">
            <v>Hour</v>
          </cell>
        </row>
      </sheetData>
      <sheetData sheetId="4785">
        <row r="106">
          <cell r="C106" t="str">
            <v>Hour</v>
          </cell>
        </row>
      </sheetData>
      <sheetData sheetId="4786">
        <row r="106">
          <cell r="C106" t="str">
            <v>Hour</v>
          </cell>
        </row>
      </sheetData>
      <sheetData sheetId="4787">
        <row r="106">
          <cell r="C106" t="str">
            <v>Hour</v>
          </cell>
        </row>
      </sheetData>
      <sheetData sheetId="4788">
        <row r="106">
          <cell r="C106" t="str">
            <v>Hour</v>
          </cell>
        </row>
      </sheetData>
      <sheetData sheetId="4789">
        <row r="106">
          <cell r="C106" t="str">
            <v>Hour</v>
          </cell>
        </row>
      </sheetData>
      <sheetData sheetId="4790">
        <row r="106">
          <cell r="C106" t="str">
            <v>Hour</v>
          </cell>
        </row>
      </sheetData>
      <sheetData sheetId="4791">
        <row r="106">
          <cell r="C106" t="str">
            <v>Hour</v>
          </cell>
        </row>
      </sheetData>
      <sheetData sheetId="4792">
        <row r="106">
          <cell r="C106" t="str">
            <v>Hour</v>
          </cell>
        </row>
      </sheetData>
      <sheetData sheetId="4793">
        <row r="106">
          <cell r="C106" t="str">
            <v>Hour</v>
          </cell>
        </row>
      </sheetData>
      <sheetData sheetId="4794">
        <row r="106">
          <cell r="C106" t="str">
            <v>Hour</v>
          </cell>
        </row>
      </sheetData>
      <sheetData sheetId="4795">
        <row r="106">
          <cell r="C106" t="str">
            <v>Hour</v>
          </cell>
        </row>
      </sheetData>
      <sheetData sheetId="4796">
        <row r="106">
          <cell r="C106" t="str">
            <v>Hour</v>
          </cell>
        </row>
      </sheetData>
      <sheetData sheetId="4797">
        <row r="106">
          <cell r="C106" t="str">
            <v>Hour</v>
          </cell>
        </row>
      </sheetData>
      <sheetData sheetId="4798">
        <row r="106">
          <cell r="C106" t="str">
            <v>Hour</v>
          </cell>
        </row>
      </sheetData>
      <sheetData sheetId="4799">
        <row r="106">
          <cell r="C106" t="str">
            <v>Hour</v>
          </cell>
        </row>
      </sheetData>
      <sheetData sheetId="4800">
        <row r="106">
          <cell r="C106" t="str">
            <v>Hour</v>
          </cell>
        </row>
      </sheetData>
      <sheetData sheetId="4801">
        <row r="106">
          <cell r="C106" t="str">
            <v>Hour</v>
          </cell>
        </row>
      </sheetData>
      <sheetData sheetId="4802">
        <row r="106">
          <cell r="C106" t="str">
            <v>Hour</v>
          </cell>
        </row>
      </sheetData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>
        <row r="35">
          <cell r="H35">
            <v>0</v>
          </cell>
        </row>
      </sheetData>
      <sheetData sheetId="4863">
        <row r="35">
          <cell r="H35">
            <v>0</v>
          </cell>
        </row>
      </sheetData>
      <sheetData sheetId="4864" refreshError="1"/>
      <sheetData sheetId="4865">
        <row r="106">
          <cell r="C106" t="str">
            <v>Hour</v>
          </cell>
        </row>
      </sheetData>
      <sheetData sheetId="4866">
        <row r="106">
          <cell r="C106" t="str">
            <v>Hour</v>
          </cell>
        </row>
      </sheetData>
      <sheetData sheetId="4867">
        <row r="106">
          <cell r="C106" t="str">
            <v>Hour</v>
          </cell>
        </row>
      </sheetData>
      <sheetData sheetId="4868">
        <row r="106">
          <cell r="C106" t="str">
            <v>Hour</v>
          </cell>
        </row>
      </sheetData>
      <sheetData sheetId="4869">
        <row r="35">
          <cell r="H35">
            <v>0</v>
          </cell>
        </row>
      </sheetData>
      <sheetData sheetId="4870">
        <row r="35">
          <cell r="H35">
            <v>0</v>
          </cell>
        </row>
      </sheetData>
      <sheetData sheetId="4871">
        <row r="35">
          <cell r="H35">
            <v>0</v>
          </cell>
        </row>
      </sheetData>
      <sheetData sheetId="4872">
        <row r="35">
          <cell r="H35">
            <v>0</v>
          </cell>
        </row>
      </sheetData>
      <sheetData sheetId="4873">
        <row r="35">
          <cell r="H35">
            <v>0</v>
          </cell>
        </row>
      </sheetData>
      <sheetData sheetId="4874">
        <row r="35">
          <cell r="H35">
            <v>0</v>
          </cell>
        </row>
      </sheetData>
      <sheetData sheetId="4875">
        <row r="35">
          <cell r="H35">
            <v>0</v>
          </cell>
        </row>
      </sheetData>
      <sheetData sheetId="4876">
        <row r="35">
          <cell r="H35">
            <v>0</v>
          </cell>
        </row>
      </sheetData>
      <sheetData sheetId="4877">
        <row r="35">
          <cell r="H35">
            <v>0</v>
          </cell>
        </row>
      </sheetData>
      <sheetData sheetId="4878">
        <row r="35">
          <cell r="H35">
            <v>0</v>
          </cell>
        </row>
      </sheetData>
      <sheetData sheetId="4879">
        <row r="35">
          <cell r="H35">
            <v>0</v>
          </cell>
        </row>
      </sheetData>
      <sheetData sheetId="4880">
        <row r="35">
          <cell r="H35">
            <v>0</v>
          </cell>
        </row>
      </sheetData>
      <sheetData sheetId="4881">
        <row r="35">
          <cell r="H35">
            <v>0</v>
          </cell>
        </row>
      </sheetData>
      <sheetData sheetId="4882">
        <row r="35">
          <cell r="H35">
            <v>0</v>
          </cell>
        </row>
      </sheetData>
      <sheetData sheetId="4883">
        <row r="35">
          <cell r="H35">
            <v>0</v>
          </cell>
        </row>
      </sheetData>
      <sheetData sheetId="4884">
        <row r="35">
          <cell r="H35">
            <v>0</v>
          </cell>
        </row>
      </sheetData>
      <sheetData sheetId="4885">
        <row r="106">
          <cell r="C106" t="str">
            <v>Hour</v>
          </cell>
        </row>
      </sheetData>
      <sheetData sheetId="4886">
        <row r="106">
          <cell r="C106" t="str">
            <v>Hour</v>
          </cell>
        </row>
      </sheetData>
      <sheetData sheetId="4887">
        <row r="106">
          <cell r="C106" t="str">
            <v>Hour</v>
          </cell>
        </row>
      </sheetData>
      <sheetData sheetId="4888">
        <row r="106">
          <cell r="C106" t="str">
            <v>Hour</v>
          </cell>
        </row>
      </sheetData>
      <sheetData sheetId="4889">
        <row r="35">
          <cell r="H35">
            <v>0</v>
          </cell>
        </row>
      </sheetData>
      <sheetData sheetId="4890">
        <row r="106">
          <cell r="C106" t="str">
            <v>Hour</v>
          </cell>
        </row>
      </sheetData>
      <sheetData sheetId="4891">
        <row r="106">
          <cell r="C106" t="str">
            <v>Hour</v>
          </cell>
        </row>
      </sheetData>
      <sheetData sheetId="4892">
        <row r="106">
          <cell r="C106" t="str">
            <v>Hour</v>
          </cell>
        </row>
      </sheetData>
      <sheetData sheetId="4893">
        <row r="106">
          <cell r="C106" t="str">
            <v>Hour</v>
          </cell>
        </row>
      </sheetData>
      <sheetData sheetId="4894">
        <row r="106">
          <cell r="C106" t="str">
            <v>Hour</v>
          </cell>
        </row>
      </sheetData>
      <sheetData sheetId="4895">
        <row r="106">
          <cell r="C106" t="str">
            <v>Hour</v>
          </cell>
        </row>
      </sheetData>
      <sheetData sheetId="4896">
        <row r="106">
          <cell r="C106" t="str">
            <v>Hour</v>
          </cell>
        </row>
      </sheetData>
      <sheetData sheetId="4897">
        <row r="106">
          <cell r="C106" t="str">
            <v>Hour</v>
          </cell>
        </row>
      </sheetData>
      <sheetData sheetId="4898">
        <row r="106">
          <cell r="C106" t="str">
            <v>Hour</v>
          </cell>
        </row>
      </sheetData>
      <sheetData sheetId="4899">
        <row r="106">
          <cell r="C106" t="str">
            <v>Hour</v>
          </cell>
        </row>
      </sheetData>
      <sheetData sheetId="4900">
        <row r="106">
          <cell r="C106" t="str">
            <v>Hour</v>
          </cell>
        </row>
      </sheetData>
      <sheetData sheetId="4901">
        <row r="35">
          <cell r="H35">
            <v>0</v>
          </cell>
        </row>
      </sheetData>
      <sheetData sheetId="4902" refreshError="1"/>
      <sheetData sheetId="4903">
        <row r="106">
          <cell r="C106" t="str">
            <v>Hour</v>
          </cell>
        </row>
      </sheetData>
      <sheetData sheetId="4904">
        <row r="106">
          <cell r="C106" t="str">
            <v>Hour</v>
          </cell>
        </row>
      </sheetData>
      <sheetData sheetId="4905">
        <row r="106">
          <cell r="C106" t="str">
            <v>Hour</v>
          </cell>
        </row>
      </sheetData>
      <sheetData sheetId="4906">
        <row r="106">
          <cell r="C106" t="str">
            <v>Hour</v>
          </cell>
        </row>
      </sheetData>
      <sheetData sheetId="4907">
        <row r="106">
          <cell r="C106" t="str">
            <v>Hour</v>
          </cell>
        </row>
      </sheetData>
      <sheetData sheetId="4908">
        <row r="106">
          <cell r="C106" t="str">
            <v>Hour</v>
          </cell>
        </row>
      </sheetData>
      <sheetData sheetId="4909">
        <row r="106">
          <cell r="C106" t="str">
            <v>Hour</v>
          </cell>
        </row>
      </sheetData>
      <sheetData sheetId="4910">
        <row r="106">
          <cell r="C106" t="str">
            <v>Hour</v>
          </cell>
        </row>
      </sheetData>
      <sheetData sheetId="4911">
        <row r="106">
          <cell r="C106" t="str">
            <v>Hour</v>
          </cell>
        </row>
      </sheetData>
      <sheetData sheetId="4912">
        <row r="106">
          <cell r="C106" t="str">
            <v>Hour</v>
          </cell>
        </row>
      </sheetData>
      <sheetData sheetId="4913">
        <row r="106">
          <cell r="C106" t="str">
            <v>Hour</v>
          </cell>
        </row>
      </sheetData>
      <sheetData sheetId="4914">
        <row r="106">
          <cell r="C106" t="str">
            <v>Hour</v>
          </cell>
        </row>
      </sheetData>
      <sheetData sheetId="4915">
        <row r="106">
          <cell r="C106" t="str">
            <v>Hour</v>
          </cell>
        </row>
      </sheetData>
      <sheetData sheetId="4916">
        <row r="106">
          <cell r="C106" t="str">
            <v>Hour</v>
          </cell>
        </row>
      </sheetData>
      <sheetData sheetId="4917">
        <row r="106">
          <cell r="C106" t="str">
            <v>Hour</v>
          </cell>
        </row>
      </sheetData>
      <sheetData sheetId="4918">
        <row r="106">
          <cell r="C106" t="str">
            <v>Hour</v>
          </cell>
        </row>
      </sheetData>
      <sheetData sheetId="4919">
        <row r="106">
          <cell r="C106" t="str">
            <v>Hour</v>
          </cell>
        </row>
      </sheetData>
      <sheetData sheetId="4920">
        <row r="106">
          <cell r="C106" t="str">
            <v>Hour</v>
          </cell>
        </row>
      </sheetData>
      <sheetData sheetId="4921">
        <row r="35">
          <cell r="H35">
            <v>0</v>
          </cell>
        </row>
      </sheetData>
      <sheetData sheetId="4922">
        <row r="35">
          <cell r="H35">
            <v>0</v>
          </cell>
        </row>
      </sheetData>
      <sheetData sheetId="4923">
        <row r="35">
          <cell r="H35">
            <v>0</v>
          </cell>
        </row>
      </sheetData>
      <sheetData sheetId="4924">
        <row r="35">
          <cell r="H35">
            <v>0</v>
          </cell>
        </row>
      </sheetData>
      <sheetData sheetId="4925">
        <row r="35">
          <cell r="H35">
            <v>0</v>
          </cell>
        </row>
      </sheetData>
      <sheetData sheetId="4926">
        <row r="35">
          <cell r="H35">
            <v>0</v>
          </cell>
        </row>
      </sheetData>
      <sheetData sheetId="4927">
        <row r="106">
          <cell r="C106" t="str">
            <v>Hour</v>
          </cell>
        </row>
      </sheetData>
      <sheetData sheetId="4928">
        <row r="35">
          <cell r="H35">
            <v>0</v>
          </cell>
        </row>
      </sheetData>
      <sheetData sheetId="4929">
        <row r="106">
          <cell r="C106" t="str">
            <v>Hour</v>
          </cell>
        </row>
      </sheetData>
      <sheetData sheetId="4930">
        <row r="35">
          <cell r="H35">
            <v>0</v>
          </cell>
        </row>
      </sheetData>
      <sheetData sheetId="4931">
        <row r="35">
          <cell r="H35">
            <v>0</v>
          </cell>
        </row>
      </sheetData>
      <sheetData sheetId="4932">
        <row r="35">
          <cell r="H35">
            <v>0</v>
          </cell>
        </row>
      </sheetData>
      <sheetData sheetId="4933">
        <row r="35">
          <cell r="H35">
            <v>0</v>
          </cell>
        </row>
      </sheetData>
      <sheetData sheetId="4934">
        <row r="35">
          <cell r="H35">
            <v>0</v>
          </cell>
        </row>
      </sheetData>
      <sheetData sheetId="4935">
        <row r="106">
          <cell r="C106" t="str">
            <v>Hour</v>
          </cell>
        </row>
      </sheetData>
      <sheetData sheetId="4936">
        <row r="106">
          <cell r="C106" t="str">
            <v>Hour</v>
          </cell>
        </row>
      </sheetData>
      <sheetData sheetId="4937">
        <row r="106">
          <cell r="C106" t="str">
            <v>Hour</v>
          </cell>
        </row>
      </sheetData>
      <sheetData sheetId="4938">
        <row r="106">
          <cell r="C106" t="str">
            <v>Hour</v>
          </cell>
        </row>
      </sheetData>
      <sheetData sheetId="4939">
        <row r="106">
          <cell r="C106" t="str">
            <v>Hour</v>
          </cell>
        </row>
      </sheetData>
      <sheetData sheetId="4940">
        <row r="106">
          <cell r="C106" t="str">
            <v>Hour</v>
          </cell>
        </row>
      </sheetData>
      <sheetData sheetId="4941">
        <row r="106">
          <cell r="C106" t="str">
            <v>Hour</v>
          </cell>
        </row>
      </sheetData>
      <sheetData sheetId="4942">
        <row r="106">
          <cell r="C106" t="str">
            <v>Hour</v>
          </cell>
        </row>
      </sheetData>
      <sheetData sheetId="4943">
        <row r="106">
          <cell r="C106" t="str">
            <v>Hour</v>
          </cell>
        </row>
      </sheetData>
      <sheetData sheetId="4944">
        <row r="106">
          <cell r="C106" t="str">
            <v>Hour</v>
          </cell>
        </row>
      </sheetData>
      <sheetData sheetId="4945">
        <row r="106">
          <cell r="C106" t="str">
            <v>Hour</v>
          </cell>
        </row>
      </sheetData>
      <sheetData sheetId="4946">
        <row r="106">
          <cell r="C106" t="str">
            <v>Hour</v>
          </cell>
        </row>
      </sheetData>
      <sheetData sheetId="4947">
        <row r="35">
          <cell r="H35">
            <v>0</v>
          </cell>
        </row>
      </sheetData>
      <sheetData sheetId="4948">
        <row r="106">
          <cell r="C106" t="str">
            <v>Hour</v>
          </cell>
        </row>
      </sheetData>
      <sheetData sheetId="4949">
        <row r="106">
          <cell r="C106" t="str">
            <v>Hour</v>
          </cell>
        </row>
      </sheetData>
      <sheetData sheetId="4950">
        <row r="106">
          <cell r="C106" t="str">
            <v>Hour</v>
          </cell>
        </row>
      </sheetData>
      <sheetData sheetId="4951">
        <row r="106">
          <cell r="C106" t="str">
            <v>Hour</v>
          </cell>
        </row>
      </sheetData>
      <sheetData sheetId="4952">
        <row r="106">
          <cell r="C106" t="str">
            <v>Hour</v>
          </cell>
        </row>
      </sheetData>
      <sheetData sheetId="4953">
        <row r="106">
          <cell r="C106" t="str">
            <v>Hour</v>
          </cell>
        </row>
      </sheetData>
      <sheetData sheetId="4954">
        <row r="106">
          <cell r="C106" t="str">
            <v>Hour</v>
          </cell>
        </row>
      </sheetData>
      <sheetData sheetId="4955">
        <row r="106">
          <cell r="C106" t="str">
            <v>Hour</v>
          </cell>
        </row>
      </sheetData>
      <sheetData sheetId="4956">
        <row r="35">
          <cell r="H35">
            <v>0</v>
          </cell>
        </row>
      </sheetData>
      <sheetData sheetId="4957">
        <row r="35">
          <cell r="H35">
            <v>0</v>
          </cell>
        </row>
      </sheetData>
      <sheetData sheetId="4958">
        <row r="35">
          <cell r="H35">
            <v>0</v>
          </cell>
        </row>
      </sheetData>
      <sheetData sheetId="4959">
        <row r="35">
          <cell r="H35">
            <v>0</v>
          </cell>
        </row>
      </sheetData>
      <sheetData sheetId="4960">
        <row r="35">
          <cell r="H35">
            <v>0</v>
          </cell>
        </row>
      </sheetData>
      <sheetData sheetId="4961">
        <row r="35">
          <cell r="H35">
            <v>0</v>
          </cell>
        </row>
      </sheetData>
      <sheetData sheetId="4962">
        <row r="106">
          <cell r="C106" t="str">
            <v>Hour</v>
          </cell>
        </row>
      </sheetData>
      <sheetData sheetId="4963">
        <row r="35">
          <cell r="H35">
            <v>0</v>
          </cell>
        </row>
      </sheetData>
      <sheetData sheetId="4964">
        <row r="106">
          <cell r="C106" t="str">
            <v>Hour</v>
          </cell>
        </row>
      </sheetData>
      <sheetData sheetId="4965">
        <row r="106">
          <cell r="C106" t="str">
            <v>Hour</v>
          </cell>
        </row>
      </sheetData>
      <sheetData sheetId="4966">
        <row r="106">
          <cell r="C106" t="str">
            <v>Hour</v>
          </cell>
        </row>
      </sheetData>
      <sheetData sheetId="4967">
        <row r="106">
          <cell r="C106" t="str">
            <v>Hour</v>
          </cell>
        </row>
      </sheetData>
      <sheetData sheetId="4968">
        <row r="106">
          <cell r="C106" t="str">
            <v>Hour</v>
          </cell>
        </row>
      </sheetData>
      <sheetData sheetId="4969">
        <row r="106">
          <cell r="C106" t="str">
            <v>Hour</v>
          </cell>
        </row>
      </sheetData>
      <sheetData sheetId="4970" refreshError="1"/>
      <sheetData sheetId="4971">
        <row r="106">
          <cell r="C106" t="str">
            <v>Hour</v>
          </cell>
        </row>
      </sheetData>
      <sheetData sheetId="4972">
        <row r="106">
          <cell r="C106" t="str">
            <v>Hour</v>
          </cell>
        </row>
      </sheetData>
      <sheetData sheetId="4973">
        <row r="106">
          <cell r="C106" t="str">
            <v>Hour</v>
          </cell>
        </row>
      </sheetData>
      <sheetData sheetId="4974">
        <row r="106">
          <cell r="C106" t="str">
            <v>Hour</v>
          </cell>
        </row>
      </sheetData>
      <sheetData sheetId="4975">
        <row r="35">
          <cell r="H35">
            <v>0</v>
          </cell>
        </row>
      </sheetData>
      <sheetData sheetId="4976">
        <row r="106">
          <cell r="C106" t="str">
            <v>Hour</v>
          </cell>
        </row>
      </sheetData>
      <sheetData sheetId="4977">
        <row r="106">
          <cell r="C106" t="str">
            <v>Hour</v>
          </cell>
        </row>
      </sheetData>
      <sheetData sheetId="4978">
        <row r="106">
          <cell r="C106" t="str">
            <v>Hour</v>
          </cell>
        </row>
      </sheetData>
      <sheetData sheetId="4979">
        <row r="106">
          <cell r="C106" t="str">
            <v>Hour</v>
          </cell>
        </row>
      </sheetData>
      <sheetData sheetId="4980">
        <row r="106">
          <cell r="C106" t="str">
            <v>Hour</v>
          </cell>
        </row>
      </sheetData>
      <sheetData sheetId="4981">
        <row r="106">
          <cell r="C106" t="str">
            <v>Hour</v>
          </cell>
        </row>
      </sheetData>
      <sheetData sheetId="4982">
        <row r="106">
          <cell r="C106" t="str">
            <v>Hour</v>
          </cell>
        </row>
      </sheetData>
      <sheetData sheetId="4983">
        <row r="106">
          <cell r="C106" t="str">
            <v>Hour</v>
          </cell>
        </row>
      </sheetData>
      <sheetData sheetId="4984">
        <row r="106">
          <cell r="C106" t="str">
            <v>Hour</v>
          </cell>
        </row>
      </sheetData>
      <sheetData sheetId="4985">
        <row r="106">
          <cell r="C106" t="str">
            <v>Hour</v>
          </cell>
        </row>
      </sheetData>
      <sheetData sheetId="4986">
        <row r="106">
          <cell r="C106" t="str">
            <v>Hour</v>
          </cell>
        </row>
      </sheetData>
      <sheetData sheetId="4987">
        <row r="106">
          <cell r="C106" t="str">
            <v>Hour</v>
          </cell>
        </row>
      </sheetData>
      <sheetData sheetId="4988">
        <row r="106">
          <cell r="C106" t="str">
            <v>Hour</v>
          </cell>
        </row>
      </sheetData>
      <sheetData sheetId="4989">
        <row r="106">
          <cell r="C106" t="str">
            <v>Hour</v>
          </cell>
        </row>
      </sheetData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>
        <row r="106">
          <cell r="C106" t="str">
            <v>Hour</v>
          </cell>
        </row>
      </sheetData>
      <sheetData sheetId="4999">
        <row r="106">
          <cell r="C106" t="str">
            <v>Hour</v>
          </cell>
        </row>
      </sheetData>
      <sheetData sheetId="5000">
        <row r="106">
          <cell r="C106" t="str">
            <v>Hour</v>
          </cell>
        </row>
      </sheetData>
      <sheetData sheetId="5001">
        <row r="106">
          <cell r="C106" t="str">
            <v>Hour</v>
          </cell>
        </row>
      </sheetData>
      <sheetData sheetId="5002">
        <row r="106">
          <cell r="C106" t="str">
            <v>Hour</v>
          </cell>
        </row>
      </sheetData>
      <sheetData sheetId="5003">
        <row r="106">
          <cell r="C106" t="str">
            <v>Hour</v>
          </cell>
        </row>
      </sheetData>
      <sheetData sheetId="5004">
        <row r="106">
          <cell r="C106" t="str">
            <v>Hour</v>
          </cell>
        </row>
      </sheetData>
      <sheetData sheetId="5005">
        <row r="106">
          <cell r="C106" t="str">
            <v>Hour</v>
          </cell>
        </row>
      </sheetData>
      <sheetData sheetId="5006">
        <row r="106">
          <cell r="C106" t="str">
            <v>Hour</v>
          </cell>
        </row>
      </sheetData>
      <sheetData sheetId="5007">
        <row r="106">
          <cell r="C106" t="str">
            <v>Hour</v>
          </cell>
        </row>
      </sheetData>
      <sheetData sheetId="5008">
        <row r="106">
          <cell r="C106" t="str">
            <v>Hour</v>
          </cell>
        </row>
      </sheetData>
      <sheetData sheetId="5009">
        <row r="106">
          <cell r="C106" t="str">
            <v>Hour</v>
          </cell>
        </row>
      </sheetData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>
        <row r="106">
          <cell r="C106" t="str">
            <v>Hour</v>
          </cell>
        </row>
      </sheetData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>
        <row r="106">
          <cell r="C106" t="str">
            <v>Hour</v>
          </cell>
        </row>
      </sheetData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/>
      <sheetData sheetId="5100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>
        <row r="35">
          <cell r="H35">
            <v>0</v>
          </cell>
        </row>
      </sheetData>
      <sheetData sheetId="5221">
        <row r="35">
          <cell r="H35">
            <v>0</v>
          </cell>
        </row>
      </sheetData>
      <sheetData sheetId="5222">
        <row r="106">
          <cell r="C106" t="str">
            <v>Hour</v>
          </cell>
        </row>
      </sheetData>
      <sheetData sheetId="5223"/>
      <sheetData sheetId="5224"/>
      <sheetData sheetId="5225"/>
      <sheetData sheetId="5226">
        <row r="106">
          <cell r="C106" t="str">
            <v>Hour</v>
          </cell>
        </row>
      </sheetData>
      <sheetData sheetId="5227">
        <row r="106">
          <cell r="C106" t="str">
            <v>Hour</v>
          </cell>
        </row>
      </sheetData>
      <sheetData sheetId="5228"/>
      <sheetData sheetId="5229">
        <row r="106">
          <cell r="C106" t="str">
            <v>Hour</v>
          </cell>
        </row>
      </sheetData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>
        <row r="106">
          <cell r="C106" t="str">
            <v>Hour</v>
          </cell>
        </row>
      </sheetData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>
        <row r="35">
          <cell r="H35">
            <v>0</v>
          </cell>
        </row>
      </sheetData>
      <sheetData sheetId="5266">
        <row r="106">
          <cell r="C106" t="str">
            <v>Hour</v>
          </cell>
        </row>
      </sheetData>
      <sheetData sheetId="5267">
        <row r="106">
          <cell r="C106" t="str">
            <v>Hour</v>
          </cell>
        </row>
      </sheetData>
      <sheetData sheetId="5268">
        <row r="35">
          <cell r="H35">
            <v>0</v>
          </cell>
        </row>
      </sheetData>
      <sheetData sheetId="5269">
        <row r="106">
          <cell r="C106" t="str">
            <v>Hour</v>
          </cell>
        </row>
      </sheetData>
      <sheetData sheetId="5270">
        <row r="106">
          <cell r="C106" t="str">
            <v>Hour</v>
          </cell>
        </row>
      </sheetData>
      <sheetData sheetId="5271">
        <row r="106">
          <cell r="C106" t="str">
            <v>Hour</v>
          </cell>
        </row>
      </sheetData>
      <sheetData sheetId="5272">
        <row r="106">
          <cell r="C106" t="str">
            <v>Hour</v>
          </cell>
        </row>
      </sheetData>
      <sheetData sheetId="5273">
        <row r="106">
          <cell r="C106" t="str">
            <v>Hour</v>
          </cell>
        </row>
      </sheetData>
      <sheetData sheetId="5274">
        <row r="35">
          <cell r="H35">
            <v>0</v>
          </cell>
        </row>
      </sheetData>
      <sheetData sheetId="5275">
        <row r="106">
          <cell r="C106" t="str">
            <v>Hour</v>
          </cell>
        </row>
      </sheetData>
      <sheetData sheetId="5276">
        <row r="106">
          <cell r="C106" t="str">
            <v>Hour</v>
          </cell>
        </row>
      </sheetData>
      <sheetData sheetId="5277">
        <row r="106">
          <cell r="C106" t="str">
            <v>Hour</v>
          </cell>
        </row>
      </sheetData>
      <sheetData sheetId="5278">
        <row r="106">
          <cell r="C106" t="str">
            <v>Hour</v>
          </cell>
        </row>
      </sheetData>
      <sheetData sheetId="5279">
        <row r="106">
          <cell r="C106" t="str">
            <v>Hour</v>
          </cell>
        </row>
      </sheetData>
      <sheetData sheetId="5280">
        <row r="106">
          <cell r="C106" t="str">
            <v>Hour</v>
          </cell>
        </row>
      </sheetData>
      <sheetData sheetId="5281">
        <row r="35">
          <cell r="H35">
            <v>0</v>
          </cell>
        </row>
      </sheetData>
      <sheetData sheetId="5282">
        <row r="106">
          <cell r="C106" t="str">
            <v>Hour</v>
          </cell>
        </row>
      </sheetData>
      <sheetData sheetId="5283">
        <row r="106">
          <cell r="C106" t="str">
            <v>Hour</v>
          </cell>
        </row>
      </sheetData>
      <sheetData sheetId="5284">
        <row r="106">
          <cell r="C106" t="str">
            <v>Hour</v>
          </cell>
        </row>
      </sheetData>
      <sheetData sheetId="5285">
        <row r="106">
          <cell r="C106" t="str">
            <v>Hour</v>
          </cell>
        </row>
      </sheetData>
      <sheetData sheetId="5286">
        <row r="106">
          <cell r="C106" t="str">
            <v>Hour</v>
          </cell>
        </row>
      </sheetData>
      <sheetData sheetId="5287">
        <row r="106">
          <cell r="C106" t="str">
            <v>Hour</v>
          </cell>
        </row>
      </sheetData>
      <sheetData sheetId="5288">
        <row r="106">
          <cell r="C106" t="str">
            <v>Hour</v>
          </cell>
        </row>
      </sheetData>
      <sheetData sheetId="5289">
        <row r="106">
          <cell r="C106" t="str">
            <v>Hour</v>
          </cell>
        </row>
      </sheetData>
      <sheetData sheetId="5290">
        <row r="106">
          <cell r="C106" t="str">
            <v>Hour</v>
          </cell>
        </row>
      </sheetData>
      <sheetData sheetId="5291">
        <row r="106">
          <cell r="C106" t="str">
            <v>Hour</v>
          </cell>
        </row>
      </sheetData>
      <sheetData sheetId="5292">
        <row r="106">
          <cell r="C106" t="str">
            <v>Hour</v>
          </cell>
        </row>
      </sheetData>
      <sheetData sheetId="5293">
        <row r="106">
          <cell r="C106" t="str">
            <v>Hour</v>
          </cell>
        </row>
      </sheetData>
      <sheetData sheetId="5294">
        <row r="106">
          <cell r="C106" t="str">
            <v>Hour</v>
          </cell>
        </row>
      </sheetData>
      <sheetData sheetId="5295">
        <row r="106">
          <cell r="C106" t="str">
            <v>Hour</v>
          </cell>
        </row>
      </sheetData>
      <sheetData sheetId="5296">
        <row r="106">
          <cell r="C106" t="str">
            <v>Hour</v>
          </cell>
        </row>
      </sheetData>
      <sheetData sheetId="5297">
        <row r="35">
          <cell r="H35">
            <v>0</v>
          </cell>
        </row>
      </sheetData>
      <sheetData sheetId="5298">
        <row r="106">
          <cell r="C106" t="str">
            <v>Hour</v>
          </cell>
        </row>
      </sheetData>
      <sheetData sheetId="5299">
        <row r="106">
          <cell r="C106" t="str">
            <v>Hour</v>
          </cell>
        </row>
      </sheetData>
      <sheetData sheetId="5300">
        <row r="106">
          <cell r="C106" t="str">
            <v>Hour</v>
          </cell>
        </row>
      </sheetData>
      <sheetData sheetId="5301">
        <row r="106">
          <cell r="C106" t="str">
            <v>Hour</v>
          </cell>
        </row>
      </sheetData>
      <sheetData sheetId="5302">
        <row r="106">
          <cell r="C106" t="str">
            <v>Hour</v>
          </cell>
        </row>
      </sheetData>
      <sheetData sheetId="5303">
        <row r="106">
          <cell r="C106" t="str">
            <v>Hour</v>
          </cell>
        </row>
      </sheetData>
      <sheetData sheetId="5304">
        <row r="106">
          <cell r="C106" t="str">
            <v>Hour</v>
          </cell>
        </row>
      </sheetData>
      <sheetData sheetId="5305">
        <row r="106">
          <cell r="C106" t="str">
            <v>Hour</v>
          </cell>
        </row>
      </sheetData>
      <sheetData sheetId="5306">
        <row r="106">
          <cell r="C106" t="str">
            <v>Hour</v>
          </cell>
        </row>
      </sheetData>
      <sheetData sheetId="5307">
        <row r="106">
          <cell r="C106" t="str">
            <v>Hour</v>
          </cell>
        </row>
      </sheetData>
      <sheetData sheetId="5308">
        <row r="106">
          <cell r="C106" t="str">
            <v>Hour</v>
          </cell>
        </row>
      </sheetData>
      <sheetData sheetId="5309">
        <row r="106">
          <cell r="C106" t="str">
            <v>Hour</v>
          </cell>
        </row>
      </sheetData>
      <sheetData sheetId="5310">
        <row r="106">
          <cell r="C106" t="str">
            <v>Hour</v>
          </cell>
        </row>
      </sheetData>
      <sheetData sheetId="5311">
        <row r="106">
          <cell r="C106" t="str">
            <v>Hour</v>
          </cell>
        </row>
      </sheetData>
      <sheetData sheetId="5312">
        <row r="106">
          <cell r="C106" t="str">
            <v>Hour</v>
          </cell>
        </row>
      </sheetData>
      <sheetData sheetId="5313">
        <row r="106">
          <cell r="C106" t="str">
            <v>Hour</v>
          </cell>
        </row>
      </sheetData>
      <sheetData sheetId="5314">
        <row r="106">
          <cell r="C106" t="str">
            <v>Hour</v>
          </cell>
        </row>
      </sheetData>
      <sheetData sheetId="5315">
        <row r="106">
          <cell r="C106" t="str">
            <v>Hour</v>
          </cell>
        </row>
      </sheetData>
      <sheetData sheetId="5316">
        <row r="106">
          <cell r="C106" t="str">
            <v>Hour</v>
          </cell>
        </row>
      </sheetData>
      <sheetData sheetId="5317">
        <row r="106">
          <cell r="C106" t="str">
            <v>Hour</v>
          </cell>
        </row>
      </sheetData>
      <sheetData sheetId="5318">
        <row r="106">
          <cell r="C106" t="str">
            <v>Hour</v>
          </cell>
        </row>
      </sheetData>
      <sheetData sheetId="5319">
        <row r="106">
          <cell r="C106" t="str">
            <v>Hour</v>
          </cell>
        </row>
      </sheetData>
      <sheetData sheetId="5320">
        <row r="106">
          <cell r="C106" t="str">
            <v>Hour</v>
          </cell>
        </row>
      </sheetData>
      <sheetData sheetId="5321">
        <row r="106">
          <cell r="C106" t="str">
            <v>Hour</v>
          </cell>
        </row>
      </sheetData>
      <sheetData sheetId="5322">
        <row r="35">
          <cell r="H35">
            <v>0</v>
          </cell>
        </row>
      </sheetData>
      <sheetData sheetId="5323">
        <row r="35">
          <cell r="H35">
            <v>0</v>
          </cell>
        </row>
      </sheetData>
      <sheetData sheetId="5324">
        <row r="106">
          <cell r="C106" t="str">
            <v>Hour</v>
          </cell>
        </row>
      </sheetData>
      <sheetData sheetId="5325">
        <row r="106">
          <cell r="C106" t="str">
            <v>Hour</v>
          </cell>
        </row>
      </sheetData>
      <sheetData sheetId="5326">
        <row r="106">
          <cell r="C106" t="str">
            <v>Hour</v>
          </cell>
        </row>
      </sheetData>
      <sheetData sheetId="5327">
        <row r="106">
          <cell r="C106" t="str">
            <v>Hour</v>
          </cell>
        </row>
      </sheetData>
      <sheetData sheetId="5328">
        <row r="35">
          <cell r="H35">
            <v>0</v>
          </cell>
        </row>
      </sheetData>
      <sheetData sheetId="5329">
        <row r="35">
          <cell r="H35">
            <v>0</v>
          </cell>
        </row>
      </sheetData>
      <sheetData sheetId="5330">
        <row r="106">
          <cell r="C106" t="str">
            <v>Hour</v>
          </cell>
        </row>
      </sheetData>
      <sheetData sheetId="5331">
        <row r="106">
          <cell r="C106" t="str">
            <v>Hour</v>
          </cell>
        </row>
      </sheetData>
      <sheetData sheetId="5332">
        <row r="106">
          <cell r="C106" t="str">
            <v>Hour</v>
          </cell>
        </row>
      </sheetData>
      <sheetData sheetId="5333">
        <row r="106">
          <cell r="C106" t="str">
            <v>Hour</v>
          </cell>
        </row>
      </sheetData>
      <sheetData sheetId="5334">
        <row r="106">
          <cell r="C106" t="str">
            <v>Hour</v>
          </cell>
        </row>
      </sheetData>
      <sheetData sheetId="5335">
        <row r="106">
          <cell r="C106" t="str">
            <v>Hour</v>
          </cell>
        </row>
      </sheetData>
      <sheetData sheetId="5336">
        <row r="106">
          <cell r="C106" t="str">
            <v>Hour</v>
          </cell>
        </row>
      </sheetData>
      <sheetData sheetId="5337">
        <row r="106">
          <cell r="C106" t="str">
            <v>Hour</v>
          </cell>
        </row>
      </sheetData>
      <sheetData sheetId="5338">
        <row r="106">
          <cell r="C106" t="str">
            <v>Hour</v>
          </cell>
        </row>
      </sheetData>
      <sheetData sheetId="5339">
        <row r="106">
          <cell r="C106" t="str">
            <v>Hour</v>
          </cell>
        </row>
      </sheetData>
      <sheetData sheetId="5340">
        <row r="106">
          <cell r="C106" t="str">
            <v>Hour</v>
          </cell>
        </row>
      </sheetData>
      <sheetData sheetId="5341">
        <row r="106">
          <cell r="C106" t="str">
            <v>Hour</v>
          </cell>
        </row>
      </sheetData>
      <sheetData sheetId="5342">
        <row r="106">
          <cell r="C106" t="str">
            <v>Hour</v>
          </cell>
        </row>
      </sheetData>
      <sheetData sheetId="5343">
        <row r="35">
          <cell r="H35">
            <v>0</v>
          </cell>
        </row>
      </sheetData>
      <sheetData sheetId="5344">
        <row r="35">
          <cell r="H35">
            <v>0</v>
          </cell>
        </row>
      </sheetData>
      <sheetData sheetId="5345">
        <row r="106">
          <cell r="C106" t="str">
            <v>Hour</v>
          </cell>
        </row>
      </sheetData>
      <sheetData sheetId="5346">
        <row r="106">
          <cell r="C106" t="str">
            <v>Hour</v>
          </cell>
        </row>
      </sheetData>
      <sheetData sheetId="5347">
        <row r="106">
          <cell r="C106" t="str">
            <v>Hour</v>
          </cell>
        </row>
      </sheetData>
      <sheetData sheetId="5348">
        <row r="35">
          <cell r="H35">
            <v>0</v>
          </cell>
        </row>
      </sheetData>
      <sheetData sheetId="5349">
        <row r="106">
          <cell r="C106" t="str">
            <v>Hour</v>
          </cell>
        </row>
      </sheetData>
      <sheetData sheetId="5350">
        <row r="106">
          <cell r="C106" t="str">
            <v>Hour</v>
          </cell>
        </row>
      </sheetData>
      <sheetData sheetId="5351">
        <row r="35">
          <cell r="H35">
            <v>0</v>
          </cell>
        </row>
      </sheetData>
      <sheetData sheetId="5352">
        <row r="106">
          <cell r="C106" t="str">
            <v>Hour</v>
          </cell>
        </row>
      </sheetData>
      <sheetData sheetId="5353">
        <row r="106">
          <cell r="C106" t="str">
            <v>Hour</v>
          </cell>
        </row>
      </sheetData>
      <sheetData sheetId="5354">
        <row r="35">
          <cell r="H35">
            <v>0</v>
          </cell>
        </row>
      </sheetData>
      <sheetData sheetId="5355">
        <row r="106">
          <cell r="C106" t="str">
            <v>Hour</v>
          </cell>
        </row>
      </sheetData>
      <sheetData sheetId="5356">
        <row r="106">
          <cell r="C106" t="str">
            <v>Hour</v>
          </cell>
        </row>
      </sheetData>
      <sheetData sheetId="5357">
        <row r="35">
          <cell r="H35">
            <v>0</v>
          </cell>
        </row>
      </sheetData>
      <sheetData sheetId="5358">
        <row r="35">
          <cell r="H35">
            <v>0</v>
          </cell>
        </row>
      </sheetData>
      <sheetData sheetId="5359">
        <row r="106">
          <cell r="C106" t="str">
            <v>Hour</v>
          </cell>
        </row>
      </sheetData>
      <sheetData sheetId="5360">
        <row r="106">
          <cell r="C106" t="str">
            <v>Hour</v>
          </cell>
        </row>
      </sheetData>
      <sheetData sheetId="5361">
        <row r="106">
          <cell r="C106" t="str">
            <v>Hour</v>
          </cell>
        </row>
      </sheetData>
      <sheetData sheetId="5362">
        <row r="106">
          <cell r="C106" t="str">
            <v>Hour</v>
          </cell>
        </row>
      </sheetData>
      <sheetData sheetId="5363">
        <row r="106">
          <cell r="C106" t="str">
            <v>Hour</v>
          </cell>
        </row>
      </sheetData>
      <sheetData sheetId="5364">
        <row r="106">
          <cell r="C106" t="str">
            <v>Hour</v>
          </cell>
        </row>
      </sheetData>
      <sheetData sheetId="5365">
        <row r="106">
          <cell r="C106" t="str">
            <v>Hour</v>
          </cell>
        </row>
      </sheetData>
      <sheetData sheetId="5366">
        <row r="106">
          <cell r="C106" t="str">
            <v>Hour</v>
          </cell>
        </row>
      </sheetData>
      <sheetData sheetId="5367">
        <row r="106">
          <cell r="C106" t="str">
            <v>Hour</v>
          </cell>
        </row>
      </sheetData>
      <sheetData sheetId="5368">
        <row r="106">
          <cell r="C106" t="str">
            <v>Hour</v>
          </cell>
        </row>
      </sheetData>
      <sheetData sheetId="5369">
        <row r="106">
          <cell r="C106" t="str">
            <v>Hour</v>
          </cell>
        </row>
      </sheetData>
      <sheetData sheetId="5370">
        <row r="106">
          <cell r="C106" t="str">
            <v>Hour</v>
          </cell>
        </row>
      </sheetData>
      <sheetData sheetId="5371">
        <row r="106">
          <cell r="C106" t="str">
            <v>Hour</v>
          </cell>
        </row>
      </sheetData>
      <sheetData sheetId="5372">
        <row r="106">
          <cell r="C106" t="str">
            <v>Hour</v>
          </cell>
        </row>
      </sheetData>
      <sheetData sheetId="5373">
        <row r="106">
          <cell r="C106" t="str">
            <v>Hour</v>
          </cell>
        </row>
      </sheetData>
      <sheetData sheetId="5374">
        <row r="106">
          <cell r="C106" t="str">
            <v>Hour</v>
          </cell>
        </row>
      </sheetData>
      <sheetData sheetId="5375">
        <row r="106">
          <cell r="C106" t="str">
            <v>Hour</v>
          </cell>
        </row>
      </sheetData>
      <sheetData sheetId="5376">
        <row r="106">
          <cell r="C106" t="str">
            <v>Hour</v>
          </cell>
        </row>
      </sheetData>
      <sheetData sheetId="5377">
        <row r="106">
          <cell r="C106" t="str">
            <v>Hour</v>
          </cell>
        </row>
      </sheetData>
      <sheetData sheetId="5378">
        <row r="106">
          <cell r="C106" t="str">
            <v>Hour</v>
          </cell>
        </row>
      </sheetData>
      <sheetData sheetId="5379">
        <row r="106">
          <cell r="C106" t="str">
            <v>Hour</v>
          </cell>
        </row>
      </sheetData>
      <sheetData sheetId="5380">
        <row r="106">
          <cell r="C106" t="str">
            <v>Hour</v>
          </cell>
        </row>
      </sheetData>
      <sheetData sheetId="5381">
        <row r="106">
          <cell r="C106" t="str">
            <v>Hour</v>
          </cell>
        </row>
      </sheetData>
      <sheetData sheetId="5382">
        <row r="106">
          <cell r="C106" t="str">
            <v>Hour</v>
          </cell>
        </row>
      </sheetData>
      <sheetData sheetId="5383">
        <row r="106">
          <cell r="C106" t="str">
            <v>Hour</v>
          </cell>
        </row>
      </sheetData>
      <sheetData sheetId="5384">
        <row r="106">
          <cell r="C106" t="str">
            <v>Hour</v>
          </cell>
        </row>
      </sheetData>
      <sheetData sheetId="5385">
        <row r="106">
          <cell r="C106" t="str">
            <v>Hour</v>
          </cell>
        </row>
      </sheetData>
      <sheetData sheetId="5386">
        <row r="106">
          <cell r="C106" t="str">
            <v>Hour</v>
          </cell>
        </row>
      </sheetData>
      <sheetData sheetId="5387">
        <row r="106">
          <cell r="C106" t="str">
            <v>Hour</v>
          </cell>
        </row>
      </sheetData>
      <sheetData sheetId="5388">
        <row r="106">
          <cell r="C106" t="str">
            <v>Hour</v>
          </cell>
        </row>
      </sheetData>
      <sheetData sheetId="5389">
        <row r="106">
          <cell r="C106" t="str">
            <v>Hour</v>
          </cell>
        </row>
      </sheetData>
      <sheetData sheetId="5390">
        <row r="106">
          <cell r="C106" t="str">
            <v>Hour</v>
          </cell>
        </row>
      </sheetData>
      <sheetData sheetId="5391">
        <row r="106">
          <cell r="C106" t="str">
            <v>Hour</v>
          </cell>
        </row>
      </sheetData>
      <sheetData sheetId="5392">
        <row r="106">
          <cell r="C106" t="str">
            <v>Hour</v>
          </cell>
        </row>
      </sheetData>
      <sheetData sheetId="5393">
        <row r="106">
          <cell r="C106" t="str">
            <v>Hour</v>
          </cell>
        </row>
      </sheetData>
      <sheetData sheetId="5394">
        <row r="106">
          <cell r="C106" t="str">
            <v>Hour</v>
          </cell>
        </row>
      </sheetData>
      <sheetData sheetId="5395">
        <row r="106">
          <cell r="C106" t="str">
            <v>Hour</v>
          </cell>
        </row>
      </sheetData>
      <sheetData sheetId="5396">
        <row r="106">
          <cell r="C106" t="str">
            <v>Hour</v>
          </cell>
        </row>
      </sheetData>
      <sheetData sheetId="5397">
        <row r="106">
          <cell r="C106" t="str">
            <v>Hour</v>
          </cell>
        </row>
      </sheetData>
      <sheetData sheetId="5398">
        <row r="106">
          <cell r="C106" t="str">
            <v>Hour</v>
          </cell>
        </row>
      </sheetData>
      <sheetData sheetId="5399">
        <row r="106">
          <cell r="C106" t="str">
            <v>Hour</v>
          </cell>
        </row>
      </sheetData>
      <sheetData sheetId="5400">
        <row r="106">
          <cell r="C106" t="str">
            <v>Hour</v>
          </cell>
        </row>
      </sheetData>
      <sheetData sheetId="5401">
        <row r="106">
          <cell r="C106" t="str">
            <v>Hour</v>
          </cell>
        </row>
      </sheetData>
      <sheetData sheetId="5402">
        <row r="106">
          <cell r="C106" t="str">
            <v>Hour</v>
          </cell>
        </row>
      </sheetData>
      <sheetData sheetId="5403">
        <row r="106">
          <cell r="C106" t="str">
            <v>Hour</v>
          </cell>
        </row>
      </sheetData>
      <sheetData sheetId="5404">
        <row r="106">
          <cell r="C106" t="str">
            <v>Hour</v>
          </cell>
        </row>
      </sheetData>
      <sheetData sheetId="5405">
        <row r="106">
          <cell r="C106" t="str">
            <v>Hour</v>
          </cell>
        </row>
      </sheetData>
      <sheetData sheetId="5406">
        <row r="106">
          <cell r="C106" t="str">
            <v>Hour</v>
          </cell>
        </row>
      </sheetData>
      <sheetData sheetId="5407">
        <row r="106">
          <cell r="C106" t="str">
            <v>Hour</v>
          </cell>
        </row>
      </sheetData>
      <sheetData sheetId="5408">
        <row r="106">
          <cell r="C106" t="str">
            <v>Hour</v>
          </cell>
        </row>
      </sheetData>
      <sheetData sheetId="5409">
        <row r="106">
          <cell r="C106" t="str">
            <v>Hour</v>
          </cell>
        </row>
      </sheetData>
      <sheetData sheetId="5410">
        <row r="106">
          <cell r="C106" t="str">
            <v>Hour</v>
          </cell>
        </row>
      </sheetData>
      <sheetData sheetId="5411">
        <row r="106">
          <cell r="C106" t="str">
            <v>Hour</v>
          </cell>
        </row>
      </sheetData>
      <sheetData sheetId="5412">
        <row r="106">
          <cell r="C106" t="str">
            <v>Hour</v>
          </cell>
        </row>
      </sheetData>
      <sheetData sheetId="5413">
        <row r="106">
          <cell r="C106" t="str">
            <v>Hour</v>
          </cell>
        </row>
      </sheetData>
      <sheetData sheetId="5414">
        <row r="106">
          <cell r="C106" t="str">
            <v>Hour</v>
          </cell>
        </row>
      </sheetData>
      <sheetData sheetId="5415">
        <row r="106">
          <cell r="C106" t="str">
            <v>Hour</v>
          </cell>
        </row>
      </sheetData>
      <sheetData sheetId="5416">
        <row r="106">
          <cell r="C106" t="str">
            <v>Hour</v>
          </cell>
        </row>
      </sheetData>
      <sheetData sheetId="5417">
        <row r="106">
          <cell r="C106" t="str">
            <v>Hour</v>
          </cell>
        </row>
      </sheetData>
      <sheetData sheetId="5418">
        <row r="106">
          <cell r="C106" t="str">
            <v>Hour</v>
          </cell>
        </row>
      </sheetData>
      <sheetData sheetId="5419">
        <row r="106">
          <cell r="C106" t="str">
            <v>Hour</v>
          </cell>
        </row>
      </sheetData>
      <sheetData sheetId="5420">
        <row r="106">
          <cell r="C106" t="str">
            <v>Hour</v>
          </cell>
        </row>
      </sheetData>
      <sheetData sheetId="5421">
        <row r="106">
          <cell r="C106" t="str">
            <v>Hour</v>
          </cell>
        </row>
      </sheetData>
      <sheetData sheetId="5422">
        <row r="106">
          <cell r="C106" t="str">
            <v>Hour</v>
          </cell>
        </row>
      </sheetData>
      <sheetData sheetId="5423">
        <row r="106">
          <cell r="C106" t="str">
            <v>Hour</v>
          </cell>
        </row>
      </sheetData>
      <sheetData sheetId="5424">
        <row r="106">
          <cell r="C106" t="str">
            <v>Hour</v>
          </cell>
        </row>
      </sheetData>
      <sheetData sheetId="5425">
        <row r="106">
          <cell r="C106" t="str">
            <v>Hour</v>
          </cell>
        </row>
      </sheetData>
      <sheetData sheetId="5426">
        <row r="106">
          <cell r="C106" t="str">
            <v>Hour</v>
          </cell>
        </row>
      </sheetData>
      <sheetData sheetId="5427">
        <row r="106">
          <cell r="C106" t="str">
            <v>Hour</v>
          </cell>
        </row>
      </sheetData>
      <sheetData sheetId="5428">
        <row r="106">
          <cell r="C106" t="str">
            <v>Hour</v>
          </cell>
        </row>
      </sheetData>
      <sheetData sheetId="5429">
        <row r="106">
          <cell r="C106" t="str">
            <v>Hour</v>
          </cell>
        </row>
      </sheetData>
      <sheetData sheetId="5430">
        <row r="106">
          <cell r="C106" t="str">
            <v>Hour</v>
          </cell>
        </row>
      </sheetData>
      <sheetData sheetId="5431">
        <row r="106">
          <cell r="C106" t="str">
            <v>Hour</v>
          </cell>
        </row>
      </sheetData>
      <sheetData sheetId="5432">
        <row r="106">
          <cell r="C106" t="str">
            <v>Hour</v>
          </cell>
        </row>
      </sheetData>
      <sheetData sheetId="5433">
        <row r="106">
          <cell r="C106" t="str">
            <v>Hour</v>
          </cell>
        </row>
      </sheetData>
      <sheetData sheetId="5434">
        <row r="106">
          <cell r="C106" t="str">
            <v>Hour</v>
          </cell>
        </row>
      </sheetData>
      <sheetData sheetId="5435">
        <row r="106">
          <cell r="C106" t="str">
            <v>Hour</v>
          </cell>
        </row>
      </sheetData>
      <sheetData sheetId="5436">
        <row r="106">
          <cell r="C106" t="str">
            <v>Hour</v>
          </cell>
        </row>
      </sheetData>
      <sheetData sheetId="5437">
        <row r="106">
          <cell r="C106" t="str">
            <v>Hour</v>
          </cell>
        </row>
      </sheetData>
      <sheetData sheetId="5438">
        <row r="106">
          <cell r="C106" t="str">
            <v>Hour</v>
          </cell>
        </row>
      </sheetData>
      <sheetData sheetId="5439">
        <row r="106">
          <cell r="C106" t="str">
            <v>Hour</v>
          </cell>
        </row>
      </sheetData>
      <sheetData sheetId="5440">
        <row r="106">
          <cell r="C106" t="str">
            <v>Hour</v>
          </cell>
        </row>
      </sheetData>
      <sheetData sheetId="5441">
        <row r="106">
          <cell r="C106" t="str">
            <v>Hour</v>
          </cell>
        </row>
      </sheetData>
      <sheetData sheetId="5442"/>
      <sheetData sheetId="5443">
        <row r="106">
          <cell r="C106" t="str">
            <v>Hour</v>
          </cell>
        </row>
      </sheetData>
      <sheetData sheetId="5444">
        <row r="106">
          <cell r="C106" t="str">
            <v>Hour</v>
          </cell>
        </row>
      </sheetData>
      <sheetData sheetId="5445">
        <row r="106">
          <cell r="C106" t="str">
            <v>Hour</v>
          </cell>
        </row>
      </sheetData>
      <sheetData sheetId="5446">
        <row r="106">
          <cell r="C106" t="str">
            <v>Hour</v>
          </cell>
        </row>
      </sheetData>
      <sheetData sheetId="5447">
        <row r="106">
          <cell r="C106" t="str">
            <v>Hour</v>
          </cell>
        </row>
      </sheetData>
      <sheetData sheetId="5448">
        <row r="106">
          <cell r="C106" t="str">
            <v>Hour</v>
          </cell>
        </row>
      </sheetData>
      <sheetData sheetId="5449">
        <row r="106">
          <cell r="C106" t="str">
            <v>Hour</v>
          </cell>
        </row>
      </sheetData>
      <sheetData sheetId="5450">
        <row r="106">
          <cell r="C106" t="str">
            <v>Hour</v>
          </cell>
        </row>
      </sheetData>
      <sheetData sheetId="5451">
        <row r="106">
          <cell r="C106" t="str">
            <v>Hour</v>
          </cell>
        </row>
      </sheetData>
      <sheetData sheetId="5452">
        <row r="106">
          <cell r="C106" t="str">
            <v>Hour</v>
          </cell>
        </row>
      </sheetData>
      <sheetData sheetId="5453">
        <row r="106">
          <cell r="C106" t="str">
            <v>Hour</v>
          </cell>
        </row>
      </sheetData>
      <sheetData sheetId="5454">
        <row r="106">
          <cell r="C106" t="str">
            <v>Hour</v>
          </cell>
        </row>
      </sheetData>
      <sheetData sheetId="5455">
        <row r="106">
          <cell r="C106" t="str">
            <v>Hour</v>
          </cell>
        </row>
      </sheetData>
      <sheetData sheetId="5456">
        <row r="106">
          <cell r="C106" t="str">
            <v>Hour</v>
          </cell>
        </row>
      </sheetData>
      <sheetData sheetId="5457">
        <row r="106">
          <cell r="C106" t="str">
            <v>Hour</v>
          </cell>
        </row>
      </sheetData>
      <sheetData sheetId="5458">
        <row r="106">
          <cell r="C106" t="str">
            <v>Hour</v>
          </cell>
        </row>
      </sheetData>
      <sheetData sheetId="5459">
        <row r="106">
          <cell r="C106" t="str">
            <v>Hour</v>
          </cell>
        </row>
      </sheetData>
      <sheetData sheetId="5460">
        <row r="106">
          <cell r="C106" t="str">
            <v>Hour</v>
          </cell>
        </row>
      </sheetData>
      <sheetData sheetId="5461">
        <row r="106">
          <cell r="C106" t="str">
            <v>Hour</v>
          </cell>
        </row>
      </sheetData>
      <sheetData sheetId="5462">
        <row r="106">
          <cell r="C106" t="str">
            <v>Hour</v>
          </cell>
        </row>
      </sheetData>
      <sheetData sheetId="5463">
        <row r="106">
          <cell r="C106" t="str">
            <v>Hour</v>
          </cell>
        </row>
      </sheetData>
      <sheetData sheetId="5464">
        <row r="106">
          <cell r="C106" t="str">
            <v>Hour</v>
          </cell>
        </row>
      </sheetData>
      <sheetData sheetId="5465">
        <row r="106">
          <cell r="C106" t="str">
            <v>Hour</v>
          </cell>
        </row>
      </sheetData>
      <sheetData sheetId="5466">
        <row r="106">
          <cell r="C106" t="str">
            <v>Hour</v>
          </cell>
        </row>
      </sheetData>
      <sheetData sheetId="5467">
        <row r="106">
          <cell r="C106" t="str">
            <v>Hour</v>
          </cell>
        </row>
      </sheetData>
      <sheetData sheetId="5468">
        <row r="106">
          <cell r="C106" t="str">
            <v>Hour</v>
          </cell>
        </row>
      </sheetData>
      <sheetData sheetId="5469">
        <row r="106">
          <cell r="C106" t="str">
            <v>Hour</v>
          </cell>
        </row>
      </sheetData>
      <sheetData sheetId="5470">
        <row r="106">
          <cell r="C106" t="str">
            <v>Hour</v>
          </cell>
        </row>
      </sheetData>
      <sheetData sheetId="5471">
        <row r="106">
          <cell r="C106" t="str">
            <v>Hour</v>
          </cell>
        </row>
      </sheetData>
      <sheetData sheetId="5472">
        <row r="106">
          <cell r="C106" t="str">
            <v>Hour</v>
          </cell>
        </row>
      </sheetData>
      <sheetData sheetId="5473">
        <row r="106">
          <cell r="C106" t="str">
            <v>Hour</v>
          </cell>
        </row>
      </sheetData>
      <sheetData sheetId="5474">
        <row r="106">
          <cell r="C106" t="str">
            <v>Hour</v>
          </cell>
        </row>
      </sheetData>
      <sheetData sheetId="5475">
        <row r="106">
          <cell r="C106" t="str">
            <v>Hour</v>
          </cell>
        </row>
      </sheetData>
      <sheetData sheetId="5476">
        <row r="106">
          <cell r="C106" t="str">
            <v>Hour</v>
          </cell>
        </row>
      </sheetData>
      <sheetData sheetId="5477">
        <row r="106">
          <cell r="C106" t="str">
            <v>Hour</v>
          </cell>
        </row>
      </sheetData>
      <sheetData sheetId="5478">
        <row r="106">
          <cell r="C106" t="str">
            <v>Hour</v>
          </cell>
        </row>
      </sheetData>
      <sheetData sheetId="5479">
        <row r="106">
          <cell r="C106" t="str">
            <v>Hour</v>
          </cell>
        </row>
      </sheetData>
      <sheetData sheetId="5480">
        <row r="106">
          <cell r="C106" t="str">
            <v>Hour</v>
          </cell>
        </row>
      </sheetData>
      <sheetData sheetId="5481">
        <row r="106">
          <cell r="C106" t="str">
            <v>Hour</v>
          </cell>
        </row>
      </sheetData>
      <sheetData sheetId="5482">
        <row r="106">
          <cell r="C106" t="str">
            <v>Hour</v>
          </cell>
        </row>
      </sheetData>
      <sheetData sheetId="5483">
        <row r="106">
          <cell r="C106" t="str">
            <v>Hour</v>
          </cell>
        </row>
      </sheetData>
      <sheetData sheetId="5484">
        <row r="106">
          <cell r="C106" t="str">
            <v>Hour</v>
          </cell>
        </row>
      </sheetData>
      <sheetData sheetId="5485">
        <row r="106">
          <cell r="C106" t="str">
            <v>Hour</v>
          </cell>
        </row>
      </sheetData>
      <sheetData sheetId="5486">
        <row r="106">
          <cell r="C106" t="str">
            <v>Hour</v>
          </cell>
        </row>
      </sheetData>
      <sheetData sheetId="5487">
        <row r="106">
          <cell r="C106" t="str">
            <v>Hour</v>
          </cell>
        </row>
      </sheetData>
      <sheetData sheetId="5488">
        <row r="106">
          <cell r="C106" t="str">
            <v>Hour</v>
          </cell>
        </row>
      </sheetData>
      <sheetData sheetId="5489">
        <row r="106">
          <cell r="C106" t="str">
            <v>Hour</v>
          </cell>
        </row>
      </sheetData>
      <sheetData sheetId="5490">
        <row r="106">
          <cell r="C106" t="str">
            <v>Hour</v>
          </cell>
        </row>
      </sheetData>
      <sheetData sheetId="5491">
        <row r="106">
          <cell r="C106" t="str">
            <v>Hour</v>
          </cell>
        </row>
      </sheetData>
      <sheetData sheetId="5492">
        <row r="106">
          <cell r="C106" t="str">
            <v>Hour</v>
          </cell>
        </row>
      </sheetData>
      <sheetData sheetId="5493">
        <row r="106">
          <cell r="C106" t="str">
            <v>Hour</v>
          </cell>
        </row>
      </sheetData>
      <sheetData sheetId="5494">
        <row r="106">
          <cell r="C106" t="str">
            <v>Hour</v>
          </cell>
        </row>
      </sheetData>
      <sheetData sheetId="5495">
        <row r="106">
          <cell r="C106" t="str">
            <v>Hour</v>
          </cell>
        </row>
      </sheetData>
      <sheetData sheetId="5496">
        <row r="106">
          <cell r="C106" t="str">
            <v>Hour</v>
          </cell>
        </row>
      </sheetData>
      <sheetData sheetId="5497">
        <row r="106">
          <cell r="C106" t="str">
            <v>Hour</v>
          </cell>
        </row>
      </sheetData>
      <sheetData sheetId="5498">
        <row r="106">
          <cell r="C106" t="str">
            <v>Hour</v>
          </cell>
        </row>
      </sheetData>
      <sheetData sheetId="5499">
        <row r="106">
          <cell r="C106" t="str">
            <v>Hour</v>
          </cell>
        </row>
      </sheetData>
      <sheetData sheetId="5500">
        <row r="106">
          <cell r="C106" t="str">
            <v>Hour</v>
          </cell>
        </row>
      </sheetData>
      <sheetData sheetId="5501">
        <row r="106">
          <cell r="C106" t="str">
            <v>Hour</v>
          </cell>
        </row>
      </sheetData>
      <sheetData sheetId="5502">
        <row r="106">
          <cell r="C106" t="str">
            <v>Hour</v>
          </cell>
        </row>
      </sheetData>
      <sheetData sheetId="5503">
        <row r="106">
          <cell r="C106" t="str">
            <v>Hour</v>
          </cell>
        </row>
      </sheetData>
      <sheetData sheetId="5504">
        <row r="106">
          <cell r="C106" t="str">
            <v>Hour</v>
          </cell>
        </row>
      </sheetData>
      <sheetData sheetId="5505">
        <row r="106">
          <cell r="C106" t="str">
            <v>Hour</v>
          </cell>
        </row>
      </sheetData>
      <sheetData sheetId="5506">
        <row r="106">
          <cell r="C106" t="str">
            <v>Hour</v>
          </cell>
        </row>
      </sheetData>
      <sheetData sheetId="5507">
        <row r="106">
          <cell r="C106" t="str">
            <v>Hour</v>
          </cell>
        </row>
      </sheetData>
      <sheetData sheetId="5508">
        <row r="106">
          <cell r="C106" t="str">
            <v>Hour</v>
          </cell>
        </row>
      </sheetData>
      <sheetData sheetId="5509">
        <row r="106">
          <cell r="C106" t="str">
            <v>Hour</v>
          </cell>
        </row>
      </sheetData>
      <sheetData sheetId="5510">
        <row r="106">
          <cell r="C106" t="str">
            <v>Hour</v>
          </cell>
        </row>
      </sheetData>
      <sheetData sheetId="5511">
        <row r="106">
          <cell r="C106" t="str">
            <v>Hour</v>
          </cell>
        </row>
      </sheetData>
      <sheetData sheetId="5512">
        <row r="106">
          <cell r="C106" t="str">
            <v>Hour</v>
          </cell>
        </row>
      </sheetData>
      <sheetData sheetId="5513">
        <row r="106">
          <cell r="C106" t="str">
            <v>Hour</v>
          </cell>
        </row>
      </sheetData>
      <sheetData sheetId="5514">
        <row r="106">
          <cell r="C106" t="str">
            <v>Hour</v>
          </cell>
        </row>
      </sheetData>
      <sheetData sheetId="5515">
        <row r="106">
          <cell r="C106" t="str">
            <v>Hour</v>
          </cell>
        </row>
      </sheetData>
      <sheetData sheetId="5516">
        <row r="106">
          <cell r="C106" t="str">
            <v>Hour</v>
          </cell>
        </row>
      </sheetData>
      <sheetData sheetId="5517">
        <row r="106">
          <cell r="C106" t="str">
            <v>Hour</v>
          </cell>
        </row>
      </sheetData>
      <sheetData sheetId="5518">
        <row r="106">
          <cell r="C106" t="str">
            <v>Hour</v>
          </cell>
        </row>
      </sheetData>
      <sheetData sheetId="5519">
        <row r="106">
          <cell r="C106" t="str">
            <v>Hour</v>
          </cell>
        </row>
      </sheetData>
      <sheetData sheetId="5520">
        <row r="106">
          <cell r="C106" t="str">
            <v>Hour</v>
          </cell>
        </row>
      </sheetData>
      <sheetData sheetId="5521">
        <row r="106">
          <cell r="C106" t="str">
            <v>Hour</v>
          </cell>
        </row>
      </sheetData>
      <sheetData sheetId="5522">
        <row r="106">
          <cell r="C106" t="str">
            <v>Hour</v>
          </cell>
        </row>
      </sheetData>
      <sheetData sheetId="5523">
        <row r="106">
          <cell r="C106" t="str">
            <v>Hour</v>
          </cell>
        </row>
      </sheetData>
      <sheetData sheetId="5524">
        <row r="106">
          <cell r="C106" t="str">
            <v>Hour</v>
          </cell>
        </row>
      </sheetData>
      <sheetData sheetId="5525">
        <row r="106">
          <cell r="C106" t="str">
            <v>Hour</v>
          </cell>
        </row>
      </sheetData>
      <sheetData sheetId="5526">
        <row r="106">
          <cell r="C106" t="str">
            <v>Hour</v>
          </cell>
        </row>
      </sheetData>
      <sheetData sheetId="5527">
        <row r="106">
          <cell r="C106" t="str">
            <v>Hour</v>
          </cell>
        </row>
      </sheetData>
      <sheetData sheetId="5528">
        <row r="106">
          <cell r="C106" t="str">
            <v>Hour</v>
          </cell>
        </row>
      </sheetData>
      <sheetData sheetId="5529">
        <row r="106">
          <cell r="C106" t="str">
            <v>Hour</v>
          </cell>
        </row>
      </sheetData>
      <sheetData sheetId="5530">
        <row r="106">
          <cell r="C106" t="str">
            <v>Hour</v>
          </cell>
        </row>
      </sheetData>
      <sheetData sheetId="5531">
        <row r="106">
          <cell r="C106" t="str">
            <v>Hour</v>
          </cell>
        </row>
      </sheetData>
      <sheetData sheetId="5532">
        <row r="106">
          <cell r="C106" t="str">
            <v>Hour</v>
          </cell>
        </row>
      </sheetData>
      <sheetData sheetId="5533">
        <row r="106">
          <cell r="C106" t="str">
            <v>Hour</v>
          </cell>
        </row>
      </sheetData>
      <sheetData sheetId="5534">
        <row r="106">
          <cell r="C106" t="str">
            <v>Hour</v>
          </cell>
        </row>
      </sheetData>
      <sheetData sheetId="5535">
        <row r="106">
          <cell r="C106" t="str">
            <v>Hour</v>
          </cell>
        </row>
      </sheetData>
      <sheetData sheetId="5536">
        <row r="106">
          <cell r="C106" t="str">
            <v>Hour</v>
          </cell>
        </row>
      </sheetData>
      <sheetData sheetId="5537">
        <row r="106">
          <cell r="C106" t="str">
            <v>Hour</v>
          </cell>
        </row>
      </sheetData>
      <sheetData sheetId="5538">
        <row r="106">
          <cell r="C106" t="str">
            <v>Hour</v>
          </cell>
        </row>
      </sheetData>
      <sheetData sheetId="5539">
        <row r="106">
          <cell r="C106" t="str">
            <v>Hour</v>
          </cell>
        </row>
      </sheetData>
      <sheetData sheetId="5540">
        <row r="106">
          <cell r="C106" t="str">
            <v>Hour</v>
          </cell>
        </row>
      </sheetData>
      <sheetData sheetId="5541">
        <row r="106">
          <cell r="C106" t="str">
            <v>Hour</v>
          </cell>
        </row>
      </sheetData>
      <sheetData sheetId="5542">
        <row r="106">
          <cell r="C106" t="str">
            <v>Hour</v>
          </cell>
        </row>
      </sheetData>
      <sheetData sheetId="5543">
        <row r="106">
          <cell r="C106" t="str">
            <v>Hour</v>
          </cell>
        </row>
      </sheetData>
      <sheetData sheetId="5544">
        <row r="106">
          <cell r="C106" t="str">
            <v>Hour</v>
          </cell>
        </row>
      </sheetData>
      <sheetData sheetId="5545">
        <row r="106">
          <cell r="C106" t="str">
            <v>Hour</v>
          </cell>
        </row>
      </sheetData>
      <sheetData sheetId="5546">
        <row r="106">
          <cell r="C106" t="str">
            <v>Hour</v>
          </cell>
        </row>
      </sheetData>
      <sheetData sheetId="5547">
        <row r="106">
          <cell r="C106" t="str">
            <v>Hour</v>
          </cell>
        </row>
      </sheetData>
      <sheetData sheetId="5548">
        <row r="106">
          <cell r="C106" t="str">
            <v>Hour</v>
          </cell>
        </row>
      </sheetData>
      <sheetData sheetId="5549">
        <row r="106">
          <cell r="C106" t="str">
            <v>Hour</v>
          </cell>
        </row>
      </sheetData>
      <sheetData sheetId="5550">
        <row r="106">
          <cell r="C106" t="str">
            <v>Hour</v>
          </cell>
        </row>
      </sheetData>
      <sheetData sheetId="5551">
        <row r="106">
          <cell r="C106" t="str">
            <v>Hour</v>
          </cell>
        </row>
      </sheetData>
      <sheetData sheetId="5552">
        <row r="106">
          <cell r="C106" t="str">
            <v>Hour</v>
          </cell>
        </row>
      </sheetData>
      <sheetData sheetId="5553">
        <row r="106">
          <cell r="C106" t="str">
            <v>Hour</v>
          </cell>
        </row>
      </sheetData>
      <sheetData sheetId="5554">
        <row r="106">
          <cell r="C106" t="str">
            <v>Hour</v>
          </cell>
        </row>
      </sheetData>
      <sheetData sheetId="5555">
        <row r="106">
          <cell r="C106" t="str">
            <v>Hour</v>
          </cell>
        </row>
      </sheetData>
      <sheetData sheetId="5556">
        <row r="106">
          <cell r="C106" t="str">
            <v>Hour</v>
          </cell>
        </row>
      </sheetData>
      <sheetData sheetId="5557">
        <row r="106">
          <cell r="C106" t="str">
            <v>Hour</v>
          </cell>
        </row>
      </sheetData>
      <sheetData sheetId="5558">
        <row r="106">
          <cell r="C106" t="str">
            <v>Hour</v>
          </cell>
        </row>
      </sheetData>
      <sheetData sheetId="5559">
        <row r="106">
          <cell r="C106" t="str">
            <v>Hour</v>
          </cell>
        </row>
      </sheetData>
      <sheetData sheetId="5560">
        <row r="106">
          <cell r="C106" t="str">
            <v>Hour</v>
          </cell>
        </row>
      </sheetData>
      <sheetData sheetId="5561">
        <row r="106">
          <cell r="C106" t="str">
            <v>Hour</v>
          </cell>
        </row>
      </sheetData>
      <sheetData sheetId="5562">
        <row r="106">
          <cell r="C106" t="str">
            <v>Hour</v>
          </cell>
        </row>
      </sheetData>
      <sheetData sheetId="5563">
        <row r="106">
          <cell r="C106" t="str">
            <v>Hour</v>
          </cell>
        </row>
      </sheetData>
      <sheetData sheetId="5564">
        <row r="106">
          <cell r="C106" t="str">
            <v>Hour</v>
          </cell>
        </row>
      </sheetData>
      <sheetData sheetId="5565">
        <row r="106">
          <cell r="C106" t="str">
            <v>Hour</v>
          </cell>
        </row>
      </sheetData>
      <sheetData sheetId="5566">
        <row r="106">
          <cell r="C106" t="str">
            <v>Hour</v>
          </cell>
        </row>
      </sheetData>
      <sheetData sheetId="5567">
        <row r="106">
          <cell r="C106" t="str">
            <v>Hour</v>
          </cell>
        </row>
      </sheetData>
      <sheetData sheetId="5568">
        <row r="106">
          <cell r="C106" t="str">
            <v>Hour</v>
          </cell>
        </row>
      </sheetData>
      <sheetData sheetId="5569">
        <row r="106">
          <cell r="C106" t="str">
            <v>Hour</v>
          </cell>
        </row>
      </sheetData>
      <sheetData sheetId="5570">
        <row r="106">
          <cell r="C106" t="str">
            <v>Hour</v>
          </cell>
        </row>
      </sheetData>
      <sheetData sheetId="5571">
        <row r="106">
          <cell r="C106" t="str">
            <v>Hour</v>
          </cell>
        </row>
      </sheetData>
      <sheetData sheetId="5572">
        <row r="106">
          <cell r="C106" t="str">
            <v>Hour</v>
          </cell>
        </row>
      </sheetData>
      <sheetData sheetId="5573">
        <row r="106">
          <cell r="C106" t="str">
            <v>Hour</v>
          </cell>
        </row>
      </sheetData>
      <sheetData sheetId="5574">
        <row r="106">
          <cell r="C106" t="str">
            <v>Hour</v>
          </cell>
        </row>
      </sheetData>
      <sheetData sheetId="5575">
        <row r="106">
          <cell r="C106" t="str">
            <v>Hour</v>
          </cell>
        </row>
      </sheetData>
      <sheetData sheetId="5576">
        <row r="106">
          <cell r="C106" t="str">
            <v>Hour</v>
          </cell>
        </row>
      </sheetData>
      <sheetData sheetId="5577">
        <row r="106">
          <cell r="C106" t="str">
            <v>Hour</v>
          </cell>
        </row>
      </sheetData>
      <sheetData sheetId="5578">
        <row r="106">
          <cell r="C106" t="str">
            <v>Hour</v>
          </cell>
        </row>
      </sheetData>
      <sheetData sheetId="5579">
        <row r="106">
          <cell r="C106" t="str">
            <v>Hour</v>
          </cell>
        </row>
      </sheetData>
      <sheetData sheetId="5580">
        <row r="106">
          <cell r="C106" t="str">
            <v>Hour</v>
          </cell>
        </row>
      </sheetData>
      <sheetData sheetId="5581">
        <row r="106">
          <cell r="C106" t="str">
            <v>Hour</v>
          </cell>
        </row>
      </sheetData>
      <sheetData sheetId="5582">
        <row r="106">
          <cell r="C106" t="str">
            <v>Hour</v>
          </cell>
        </row>
      </sheetData>
      <sheetData sheetId="5583">
        <row r="106">
          <cell r="C106" t="str">
            <v>Hour</v>
          </cell>
        </row>
      </sheetData>
      <sheetData sheetId="5584">
        <row r="106">
          <cell r="C106" t="str">
            <v>Hour</v>
          </cell>
        </row>
      </sheetData>
      <sheetData sheetId="5585">
        <row r="106">
          <cell r="C106" t="str">
            <v>Hour</v>
          </cell>
        </row>
      </sheetData>
      <sheetData sheetId="5586">
        <row r="106">
          <cell r="C106" t="str">
            <v>Hour</v>
          </cell>
        </row>
      </sheetData>
      <sheetData sheetId="5587">
        <row r="106">
          <cell r="C106" t="str">
            <v>Hour</v>
          </cell>
        </row>
      </sheetData>
      <sheetData sheetId="5588">
        <row r="106">
          <cell r="C106" t="str">
            <v>Hour</v>
          </cell>
        </row>
      </sheetData>
      <sheetData sheetId="5589">
        <row r="106">
          <cell r="C106" t="str">
            <v>Hour</v>
          </cell>
        </row>
      </sheetData>
      <sheetData sheetId="5590">
        <row r="106">
          <cell r="C106" t="str">
            <v>Hour</v>
          </cell>
        </row>
      </sheetData>
      <sheetData sheetId="5591">
        <row r="106">
          <cell r="C106" t="str">
            <v>Hour</v>
          </cell>
        </row>
      </sheetData>
      <sheetData sheetId="5592">
        <row r="106">
          <cell r="C106" t="str">
            <v>Hour</v>
          </cell>
        </row>
      </sheetData>
      <sheetData sheetId="5593">
        <row r="106">
          <cell r="C106" t="str">
            <v>Hour</v>
          </cell>
        </row>
      </sheetData>
      <sheetData sheetId="5594">
        <row r="106">
          <cell r="C106" t="str">
            <v>Hour</v>
          </cell>
        </row>
      </sheetData>
      <sheetData sheetId="5595">
        <row r="106">
          <cell r="C106" t="str">
            <v>Hour</v>
          </cell>
        </row>
      </sheetData>
      <sheetData sheetId="5596">
        <row r="106">
          <cell r="C106" t="str">
            <v>Hour</v>
          </cell>
        </row>
      </sheetData>
      <sheetData sheetId="5597">
        <row r="106">
          <cell r="C106" t="str">
            <v>Hour</v>
          </cell>
        </row>
      </sheetData>
      <sheetData sheetId="5598">
        <row r="106">
          <cell r="C106" t="str">
            <v>Hour</v>
          </cell>
        </row>
      </sheetData>
      <sheetData sheetId="5599">
        <row r="106">
          <cell r="C106" t="str">
            <v>Hour</v>
          </cell>
        </row>
      </sheetData>
      <sheetData sheetId="5600">
        <row r="106">
          <cell r="C106" t="str">
            <v>Hour</v>
          </cell>
        </row>
      </sheetData>
      <sheetData sheetId="5601">
        <row r="106">
          <cell r="C106" t="str">
            <v>Hour</v>
          </cell>
        </row>
      </sheetData>
      <sheetData sheetId="5602">
        <row r="106">
          <cell r="C106" t="str">
            <v>Hour</v>
          </cell>
        </row>
      </sheetData>
      <sheetData sheetId="5603">
        <row r="106">
          <cell r="C106" t="str">
            <v>Hour</v>
          </cell>
        </row>
      </sheetData>
      <sheetData sheetId="5604">
        <row r="106">
          <cell r="C106" t="str">
            <v>Hour</v>
          </cell>
        </row>
      </sheetData>
      <sheetData sheetId="5605">
        <row r="106">
          <cell r="C106" t="str">
            <v>Hour</v>
          </cell>
        </row>
      </sheetData>
      <sheetData sheetId="5606">
        <row r="106">
          <cell r="C106" t="str">
            <v>Hour</v>
          </cell>
        </row>
      </sheetData>
      <sheetData sheetId="5607">
        <row r="106">
          <cell r="C106" t="str">
            <v>Hour</v>
          </cell>
        </row>
      </sheetData>
      <sheetData sheetId="5608">
        <row r="106">
          <cell r="C106" t="str">
            <v>Hour</v>
          </cell>
        </row>
      </sheetData>
      <sheetData sheetId="5609">
        <row r="106">
          <cell r="C106" t="str">
            <v>Hour</v>
          </cell>
        </row>
      </sheetData>
      <sheetData sheetId="5610">
        <row r="106">
          <cell r="C106" t="str">
            <v>Hour</v>
          </cell>
        </row>
      </sheetData>
      <sheetData sheetId="5611">
        <row r="106">
          <cell r="C106" t="str">
            <v>Hour</v>
          </cell>
        </row>
      </sheetData>
      <sheetData sheetId="5612">
        <row r="106">
          <cell r="C106" t="str">
            <v>Hour</v>
          </cell>
        </row>
      </sheetData>
      <sheetData sheetId="5613">
        <row r="106">
          <cell r="C106" t="str">
            <v>Hour</v>
          </cell>
        </row>
      </sheetData>
      <sheetData sheetId="5614">
        <row r="106">
          <cell r="C106" t="str">
            <v>Hour</v>
          </cell>
        </row>
      </sheetData>
      <sheetData sheetId="5615">
        <row r="106">
          <cell r="C106" t="str">
            <v>Hour</v>
          </cell>
        </row>
      </sheetData>
      <sheetData sheetId="5616">
        <row r="106">
          <cell r="C106" t="str">
            <v>Hour</v>
          </cell>
        </row>
      </sheetData>
      <sheetData sheetId="5617">
        <row r="106">
          <cell r="C106" t="str">
            <v>Hour</v>
          </cell>
        </row>
      </sheetData>
      <sheetData sheetId="5618">
        <row r="106">
          <cell r="C106" t="str">
            <v>Hour</v>
          </cell>
        </row>
      </sheetData>
      <sheetData sheetId="5619">
        <row r="106">
          <cell r="C106" t="str">
            <v>Hour</v>
          </cell>
        </row>
      </sheetData>
      <sheetData sheetId="5620">
        <row r="106">
          <cell r="C106" t="str">
            <v>Hour</v>
          </cell>
        </row>
      </sheetData>
      <sheetData sheetId="5621">
        <row r="106">
          <cell r="C106" t="str">
            <v>Hour</v>
          </cell>
        </row>
      </sheetData>
      <sheetData sheetId="5622">
        <row r="106">
          <cell r="C106" t="str">
            <v>Hour</v>
          </cell>
        </row>
      </sheetData>
      <sheetData sheetId="5623">
        <row r="106">
          <cell r="C106" t="str">
            <v>Hour</v>
          </cell>
        </row>
      </sheetData>
      <sheetData sheetId="5624">
        <row r="106">
          <cell r="C106" t="str">
            <v>Hour</v>
          </cell>
        </row>
      </sheetData>
      <sheetData sheetId="5625">
        <row r="106">
          <cell r="C106" t="str">
            <v>Hour</v>
          </cell>
        </row>
      </sheetData>
      <sheetData sheetId="5626">
        <row r="106">
          <cell r="C106" t="str">
            <v>Hour</v>
          </cell>
        </row>
      </sheetData>
      <sheetData sheetId="5627">
        <row r="106">
          <cell r="C106" t="str">
            <v>Hour</v>
          </cell>
        </row>
      </sheetData>
      <sheetData sheetId="5628">
        <row r="106">
          <cell r="C106" t="str">
            <v>Hour</v>
          </cell>
        </row>
      </sheetData>
      <sheetData sheetId="5629">
        <row r="106">
          <cell r="C106" t="str">
            <v>Hour</v>
          </cell>
        </row>
      </sheetData>
      <sheetData sheetId="5630">
        <row r="106">
          <cell r="C106" t="str">
            <v>Hour</v>
          </cell>
        </row>
      </sheetData>
      <sheetData sheetId="5631">
        <row r="106">
          <cell r="C106" t="str">
            <v>Hour</v>
          </cell>
        </row>
      </sheetData>
      <sheetData sheetId="5632">
        <row r="106">
          <cell r="C106" t="str">
            <v>Hour</v>
          </cell>
        </row>
      </sheetData>
      <sheetData sheetId="5633">
        <row r="106">
          <cell r="C106" t="str">
            <v>Hour</v>
          </cell>
        </row>
      </sheetData>
      <sheetData sheetId="5634">
        <row r="106">
          <cell r="C106" t="str">
            <v>Hour</v>
          </cell>
        </row>
      </sheetData>
      <sheetData sheetId="5635">
        <row r="106">
          <cell r="C106" t="str">
            <v>Hour</v>
          </cell>
        </row>
      </sheetData>
      <sheetData sheetId="5636">
        <row r="106">
          <cell r="C106" t="str">
            <v>Hour</v>
          </cell>
        </row>
      </sheetData>
      <sheetData sheetId="5637">
        <row r="106">
          <cell r="C106" t="str">
            <v>Hour</v>
          </cell>
        </row>
      </sheetData>
      <sheetData sheetId="5638">
        <row r="106">
          <cell r="C106" t="str">
            <v>Hour</v>
          </cell>
        </row>
      </sheetData>
      <sheetData sheetId="5639">
        <row r="106">
          <cell r="C106" t="str">
            <v>Hour</v>
          </cell>
        </row>
      </sheetData>
      <sheetData sheetId="5640">
        <row r="106">
          <cell r="C106" t="str">
            <v>Hour</v>
          </cell>
        </row>
      </sheetData>
      <sheetData sheetId="5641">
        <row r="106">
          <cell r="C106" t="str">
            <v>Hour</v>
          </cell>
        </row>
      </sheetData>
      <sheetData sheetId="5642">
        <row r="106">
          <cell r="C106" t="str">
            <v>Hour</v>
          </cell>
        </row>
      </sheetData>
      <sheetData sheetId="5643">
        <row r="106">
          <cell r="C106" t="str">
            <v>Hour</v>
          </cell>
        </row>
      </sheetData>
      <sheetData sheetId="5644">
        <row r="106">
          <cell r="C106" t="str">
            <v>Hour</v>
          </cell>
        </row>
      </sheetData>
      <sheetData sheetId="5645">
        <row r="106">
          <cell r="C106" t="str">
            <v>Hour</v>
          </cell>
        </row>
      </sheetData>
      <sheetData sheetId="5646">
        <row r="106">
          <cell r="C106" t="str">
            <v>Hour</v>
          </cell>
        </row>
      </sheetData>
      <sheetData sheetId="5647"/>
      <sheetData sheetId="5648">
        <row r="106">
          <cell r="C106" t="str">
            <v>Hour</v>
          </cell>
        </row>
      </sheetData>
      <sheetData sheetId="5649">
        <row r="106">
          <cell r="C106" t="str">
            <v>Hour</v>
          </cell>
        </row>
      </sheetData>
      <sheetData sheetId="5650">
        <row r="106">
          <cell r="C106" t="str">
            <v>Hour</v>
          </cell>
        </row>
      </sheetData>
      <sheetData sheetId="5651">
        <row r="106">
          <cell r="C106" t="str">
            <v>Hour</v>
          </cell>
        </row>
      </sheetData>
      <sheetData sheetId="5652">
        <row r="106">
          <cell r="C106" t="str">
            <v>Hour</v>
          </cell>
        </row>
      </sheetData>
      <sheetData sheetId="5653">
        <row r="106">
          <cell r="C106" t="str">
            <v>Hour</v>
          </cell>
        </row>
      </sheetData>
      <sheetData sheetId="5654">
        <row r="106">
          <cell r="C106" t="str">
            <v>Hour</v>
          </cell>
        </row>
      </sheetData>
      <sheetData sheetId="5655">
        <row r="106">
          <cell r="C106" t="str">
            <v>Hour</v>
          </cell>
        </row>
      </sheetData>
      <sheetData sheetId="5656">
        <row r="106">
          <cell r="C106" t="str">
            <v>Hour</v>
          </cell>
        </row>
      </sheetData>
      <sheetData sheetId="5657">
        <row r="106">
          <cell r="C106" t="str">
            <v>Hour</v>
          </cell>
        </row>
      </sheetData>
      <sheetData sheetId="5658">
        <row r="106">
          <cell r="C106" t="str">
            <v>Hour</v>
          </cell>
        </row>
      </sheetData>
      <sheetData sheetId="5659">
        <row r="106">
          <cell r="C106" t="str">
            <v>Hour</v>
          </cell>
        </row>
      </sheetData>
      <sheetData sheetId="5660">
        <row r="106">
          <cell r="C106" t="str">
            <v>Hour</v>
          </cell>
        </row>
      </sheetData>
      <sheetData sheetId="5661">
        <row r="106">
          <cell r="C106" t="str">
            <v>Hour</v>
          </cell>
        </row>
      </sheetData>
      <sheetData sheetId="5662">
        <row r="106">
          <cell r="C106" t="str">
            <v>Hour</v>
          </cell>
        </row>
      </sheetData>
      <sheetData sheetId="5663">
        <row r="106">
          <cell r="C106" t="str">
            <v>Hour</v>
          </cell>
        </row>
      </sheetData>
      <sheetData sheetId="5664">
        <row r="106">
          <cell r="C106" t="str">
            <v>Hour</v>
          </cell>
        </row>
      </sheetData>
      <sheetData sheetId="5665">
        <row r="106">
          <cell r="C106" t="str">
            <v>Hour</v>
          </cell>
        </row>
      </sheetData>
      <sheetData sheetId="5666">
        <row r="106">
          <cell r="C106" t="str">
            <v>Hour</v>
          </cell>
        </row>
      </sheetData>
      <sheetData sheetId="5667">
        <row r="106">
          <cell r="C106" t="str">
            <v>Hour</v>
          </cell>
        </row>
      </sheetData>
      <sheetData sheetId="5668">
        <row r="106">
          <cell r="C106" t="str">
            <v>Hour</v>
          </cell>
        </row>
      </sheetData>
      <sheetData sheetId="5669">
        <row r="106">
          <cell r="C106" t="str">
            <v>Hour</v>
          </cell>
        </row>
      </sheetData>
      <sheetData sheetId="5670">
        <row r="106">
          <cell r="C106" t="str">
            <v>Hour</v>
          </cell>
        </row>
      </sheetData>
      <sheetData sheetId="5671">
        <row r="106">
          <cell r="C106" t="str">
            <v>Hour</v>
          </cell>
        </row>
      </sheetData>
      <sheetData sheetId="5672">
        <row r="106">
          <cell r="C106" t="str">
            <v>Hour</v>
          </cell>
        </row>
      </sheetData>
      <sheetData sheetId="5673">
        <row r="106">
          <cell r="C106" t="str">
            <v>Hour</v>
          </cell>
        </row>
      </sheetData>
      <sheetData sheetId="5674">
        <row r="106">
          <cell r="C106" t="str">
            <v>Hour</v>
          </cell>
        </row>
      </sheetData>
      <sheetData sheetId="5675">
        <row r="106">
          <cell r="C106" t="str">
            <v>Hour</v>
          </cell>
        </row>
      </sheetData>
      <sheetData sheetId="5676">
        <row r="106">
          <cell r="C106" t="str">
            <v>Hour</v>
          </cell>
        </row>
      </sheetData>
      <sheetData sheetId="5677">
        <row r="106">
          <cell r="C106" t="str">
            <v>Hour</v>
          </cell>
        </row>
      </sheetData>
      <sheetData sheetId="5678"/>
      <sheetData sheetId="5679">
        <row r="106">
          <cell r="C106" t="str">
            <v>Hour</v>
          </cell>
        </row>
      </sheetData>
      <sheetData sheetId="5680"/>
      <sheetData sheetId="5681">
        <row r="106">
          <cell r="C106" t="str">
            <v>Hour</v>
          </cell>
        </row>
      </sheetData>
      <sheetData sheetId="5682">
        <row r="106">
          <cell r="C106" t="str">
            <v>Hour</v>
          </cell>
        </row>
      </sheetData>
      <sheetData sheetId="5683">
        <row r="106">
          <cell r="C106" t="str">
            <v>Hour</v>
          </cell>
        </row>
      </sheetData>
      <sheetData sheetId="5684">
        <row r="106">
          <cell r="C106" t="str">
            <v>Hour</v>
          </cell>
        </row>
      </sheetData>
      <sheetData sheetId="5685"/>
      <sheetData sheetId="5686">
        <row r="106">
          <cell r="C106" t="str">
            <v>Hour</v>
          </cell>
        </row>
      </sheetData>
      <sheetData sheetId="5687">
        <row r="106">
          <cell r="C106" t="str">
            <v>Hour</v>
          </cell>
        </row>
      </sheetData>
      <sheetData sheetId="5688">
        <row r="106">
          <cell r="C106" t="str">
            <v>Hour</v>
          </cell>
        </row>
      </sheetData>
      <sheetData sheetId="5689">
        <row r="106">
          <cell r="C106" t="str">
            <v>Hour</v>
          </cell>
        </row>
      </sheetData>
      <sheetData sheetId="5690">
        <row r="106">
          <cell r="C106" t="str">
            <v>Hour</v>
          </cell>
        </row>
      </sheetData>
      <sheetData sheetId="5691">
        <row r="106">
          <cell r="C106" t="str">
            <v>Hour</v>
          </cell>
        </row>
      </sheetData>
      <sheetData sheetId="5692">
        <row r="106">
          <cell r="C106" t="str">
            <v>Hour</v>
          </cell>
        </row>
      </sheetData>
      <sheetData sheetId="5693">
        <row r="106">
          <cell r="C106" t="str">
            <v>Hour</v>
          </cell>
        </row>
      </sheetData>
      <sheetData sheetId="5694">
        <row r="106">
          <cell r="C106" t="str">
            <v>Hour</v>
          </cell>
        </row>
      </sheetData>
      <sheetData sheetId="5695">
        <row r="106">
          <cell r="C106" t="str">
            <v>Hour</v>
          </cell>
        </row>
      </sheetData>
      <sheetData sheetId="5696">
        <row r="106">
          <cell r="C106" t="str">
            <v>Hour</v>
          </cell>
        </row>
      </sheetData>
      <sheetData sheetId="5697">
        <row r="106">
          <cell r="C106" t="str">
            <v>Hour</v>
          </cell>
        </row>
      </sheetData>
      <sheetData sheetId="5698">
        <row r="106">
          <cell r="C106" t="str">
            <v>Hour</v>
          </cell>
        </row>
      </sheetData>
      <sheetData sheetId="5699">
        <row r="106">
          <cell r="C106" t="str">
            <v>Hour</v>
          </cell>
        </row>
      </sheetData>
      <sheetData sheetId="5700">
        <row r="106">
          <cell r="C106" t="str">
            <v>Hour</v>
          </cell>
        </row>
      </sheetData>
      <sheetData sheetId="5701">
        <row r="106">
          <cell r="C106" t="str">
            <v>Hour</v>
          </cell>
        </row>
      </sheetData>
      <sheetData sheetId="5702">
        <row r="106">
          <cell r="C106" t="str">
            <v>Hour</v>
          </cell>
        </row>
      </sheetData>
      <sheetData sheetId="5703">
        <row r="106">
          <cell r="C106" t="str">
            <v>Hour</v>
          </cell>
        </row>
      </sheetData>
      <sheetData sheetId="5704">
        <row r="106">
          <cell r="C106" t="str">
            <v>Hour</v>
          </cell>
        </row>
      </sheetData>
      <sheetData sheetId="5705">
        <row r="106">
          <cell r="C106" t="str">
            <v>Hour</v>
          </cell>
        </row>
      </sheetData>
      <sheetData sheetId="5706">
        <row r="106">
          <cell r="C106" t="str">
            <v>Hour</v>
          </cell>
        </row>
      </sheetData>
      <sheetData sheetId="5707">
        <row r="106">
          <cell r="C106" t="str">
            <v>Hour</v>
          </cell>
        </row>
      </sheetData>
      <sheetData sheetId="5708">
        <row r="106">
          <cell r="C106" t="str">
            <v>Hour</v>
          </cell>
        </row>
      </sheetData>
      <sheetData sheetId="5709">
        <row r="106">
          <cell r="C106" t="str">
            <v>Hour</v>
          </cell>
        </row>
      </sheetData>
      <sheetData sheetId="5710">
        <row r="106">
          <cell r="C106" t="str">
            <v>Hour</v>
          </cell>
        </row>
      </sheetData>
      <sheetData sheetId="5711">
        <row r="106">
          <cell r="C106" t="str">
            <v>Hour</v>
          </cell>
        </row>
      </sheetData>
      <sheetData sheetId="5712">
        <row r="106">
          <cell r="C106" t="str">
            <v>Hour</v>
          </cell>
        </row>
      </sheetData>
      <sheetData sheetId="5713">
        <row r="106">
          <cell r="C106" t="str">
            <v>Hour</v>
          </cell>
        </row>
      </sheetData>
      <sheetData sheetId="5714">
        <row r="106">
          <cell r="C106" t="str">
            <v>Hour</v>
          </cell>
        </row>
      </sheetData>
      <sheetData sheetId="5715">
        <row r="106">
          <cell r="C106" t="str">
            <v>Hour</v>
          </cell>
        </row>
      </sheetData>
      <sheetData sheetId="5716">
        <row r="106">
          <cell r="C106" t="str">
            <v>Hour</v>
          </cell>
        </row>
      </sheetData>
      <sheetData sheetId="5717">
        <row r="106">
          <cell r="C106" t="str">
            <v>Hour</v>
          </cell>
        </row>
      </sheetData>
      <sheetData sheetId="5718">
        <row r="106">
          <cell r="C106" t="str">
            <v>Hour</v>
          </cell>
        </row>
      </sheetData>
      <sheetData sheetId="5719">
        <row r="106">
          <cell r="C106" t="str">
            <v>Hour</v>
          </cell>
        </row>
      </sheetData>
      <sheetData sheetId="5720">
        <row r="106">
          <cell r="C106" t="str">
            <v>Hour</v>
          </cell>
        </row>
      </sheetData>
      <sheetData sheetId="5721">
        <row r="106">
          <cell r="C106" t="str">
            <v>Hour</v>
          </cell>
        </row>
      </sheetData>
      <sheetData sheetId="5722">
        <row r="106">
          <cell r="C106" t="str">
            <v>Hour</v>
          </cell>
        </row>
      </sheetData>
      <sheetData sheetId="5723">
        <row r="106">
          <cell r="C106" t="str">
            <v>Hour</v>
          </cell>
        </row>
      </sheetData>
      <sheetData sheetId="5724">
        <row r="106">
          <cell r="C106" t="str">
            <v>Hour</v>
          </cell>
        </row>
      </sheetData>
      <sheetData sheetId="5725">
        <row r="106">
          <cell r="C106" t="str">
            <v>Hour</v>
          </cell>
        </row>
      </sheetData>
      <sheetData sheetId="5726">
        <row r="106">
          <cell r="C106" t="str">
            <v>Hour</v>
          </cell>
        </row>
      </sheetData>
      <sheetData sheetId="5727">
        <row r="106">
          <cell r="C106" t="str">
            <v>Hour</v>
          </cell>
        </row>
      </sheetData>
      <sheetData sheetId="5728">
        <row r="106">
          <cell r="C106" t="str">
            <v>Hour</v>
          </cell>
        </row>
      </sheetData>
      <sheetData sheetId="5729">
        <row r="106">
          <cell r="C106" t="str">
            <v>Hour</v>
          </cell>
        </row>
      </sheetData>
      <sheetData sheetId="5730">
        <row r="106">
          <cell r="C106" t="str">
            <v>Hour</v>
          </cell>
        </row>
      </sheetData>
      <sheetData sheetId="5731">
        <row r="106">
          <cell r="C106" t="str">
            <v>Hour</v>
          </cell>
        </row>
      </sheetData>
      <sheetData sheetId="5732">
        <row r="106">
          <cell r="C106" t="str">
            <v>Hour</v>
          </cell>
        </row>
      </sheetData>
      <sheetData sheetId="5733">
        <row r="106">
          <cell r="C106" t="str">
            <v>Hour</v>
          </cell>
        </row>
      </sheetData>
      <sheetData sheetId="5734">
        <row r="106">
          <cell r="C106" t="str">
            <v>Hour</v>
          </cell>
        </row>
      </sheetData>
      <sheetData sheetId="5735">
        <row r="106">
          <cell r="C106" t="str">
            <v>Hour</v>
          </cell>
        </row>
      </sheetData>
      <sheetData sheetId="5736">
        <row r="106">
          <cell r="C106" t="str">
            <v>Hour</v>
          </cell>
        </row>
      </sheetData>
      <sheetData sheetId="5737">
        <row r="106">
          <cell r="C106" t="str">
            <v>Hour</v>
          </cell>
        </row>
      </sheetData>
      <sheetData sheetId="5738">
        <row r="106">
          <cell r="C106" t="str">
            <v>Hour</v>
          </cell>
        </row>
      </sheetData>
      <sheetData sheetId="5739"/>
      <sheetData sheetId="5740"/>
      <sheetData sheetId="5741"/>
      <sheetData sheetId="5742"/>
      <sheetData sheetId="5743">
        <row r="106">
          <cell r="C106" t="str">
            <v>Hour</v>
          </cell>
        </row>
      </sheetData>
      <sheetData sheetId="5744">
        <row r="106">
          <cell r="C106" t="str">
            <v>Hour</v>
          </cell>
        </row>
      </sheetData>
      <sheetData sheetId="5745">
        <row r="106">
          <cell r="C106" t="str">
            <v>Hour</v>
          </cell>
        </row>
      </sheetData>
      <sheetData sheetId="5746">
        <row r="106">
          <cell r="C106" t="str">
            <v>Hour</v>
          </cell>
        </row>
      </sheetData>
      <sheetData sheetId="5747">
        <row r="106">
          <cell r="C106" t="str">
            <v>Hour</v>
          </cell>
        </row>
      </sheetData>
      <sheetData sheetId="5748">
        <row r="106">
          <cell r="C106" t="str">
            <v>Hour</v>
          </cell>
        </row>
      </sheetData>
      <sheetData sheetId="5749">
        <row r="106">
          <cell r="C106" t="str">
            <v>Hour</v>
          </cell>
        </row>
      </sheetData>
      <sheetData sheetId="5750">
        <row r="106">
          <cell r="C106" t="str">
            <v>Hour</v>
          </cell>
        </row>
      </sheetData>
      <sheetData sheetId="5751">
        <row r="106">
          <cell r="C106" t="str">
            <v>Hour</v>
          </cell>
        </row>
      </sheetData>
      <sheetData sheetId="5752">
        <row r="106">
          <cell r="C106" t="str">
            <v>Hour</v>
          </cell>
        </row>
      </sheetData>
      <sheetData sheetId="5753">
        <row r="106">
          <cell r="C106" t="str">
            <v>Hour</v>
          </cell>
        </row>
      </sheetData>
      <sheetData sheetId="5754">
        <row r="106">
          <cell r="C106" t="str">
            <v>Hour</v>
          </cell>
        </row>
      </sheetData>
      <sheetData sheetId="5755">
        <row r="106">
          <cell r="C106" t="str">
            <v>Hour</v>
          </cell>
        </row>
      </sheetData>
      <sheetData sheetId="5756">
        <row r="106">
          <cell r="C106" t="str">
            <v>Hour</v>
          </cell>
        </row>
      </sheetData>
      <sheetData sheetId="5757">
        <row r="106">
          <cell r="C106" t="str">
            <v>Hour</v>
          </cell>
        </row>
      </sheetData>
      <sheetData sheetId="5758">
        <row r="106">
          <cell r="C106" t="str">
            <v>Hour</v>
          </cell>
        </row>
      </sheetData>
      <sheetData sheetId="5759">
        <row r="106">
          <cell r="C106" t="str">
            <v>Hour</v>
          </cell>
        </row>
      </sheetData>
      <sheetData sheetId="5760" refreshError="1"/>
      <sheetData sheetId="5761" refreshError="1"/>
      <sheetData sheetId="5762">
        <row r="106">
          <cell r="C106" t="str">
            <v>Hour</v>
          </cell>
        </row>
      </sheetData>
      <sheetData sheetId="5763">
        <row r="106">
          <cell r="C106" t="str">
            <v>Hour</v>
          </cell>
        </row>
      </sheetData>
      <sheetData sheetId="5764">
        <row r="106">
          <cell r="C106" t="str">
            <v>Hour</v>
          </cell>
        </row>
      </sheetData>
      <sheetData sheetId="5765">
        <row r="106">
          <cell r="C106" t="str">
            <v>Hour</v>
          </cell>
        </row>
      </sheetData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/>
      <sheetData sheetId="5776"/>
      <sheetData sheetId="5777">
        <row r="106">
          <cell r="C106" t="str">
            <v>Hour</v>
          </cell>
        </row>
      </sheetData>
      <sheetData sheetId="5778">
        <row r="106">
          <cell r="C106" t="str">
            <v>Hour</v>
          </cell>
        </row>
      </sheetData>
      <sheetData sheetId="5779">
        <row r="106">
          <cell r="C106" t="str">
            <v>Hour</v>
          </cell>
        </row>
      </sheetData>
      <sheetData sheetId="5780"/>
      <sheetData sheetId="5781"/>
      <sheetData sheetId="5782"/>
      <sheetData sheetId="5783"/>
      <sheetData sheetId="5784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>
        <row r="106">
          <cell r="C106" t="str">
            <v>Hour</v>
          </cell>
        </row>
      </sheetData>
      <sheetData sheetId="5866">
        <row r="106">
          <cell r="C106" t="str">
            <v>Hour</v>
          </cell>
        </row>
      </sheetData>
      <sheetData sheetId="5867">
        <row r="106">
          <cell r="C106" t="str">
            <v>Hour</v>
          </cell>
        </row>
      </sheetData>
      <sheetData sheetId="5868">
        <row r="106">
          <cell r="C106" t="str">
            <v>Hour</v>
          </cell>
        </row>
      </sheetData>
      <sheetData sheetId="5869">
        <row r="106">
          <cell r="C106" t="str">
            <v>Hour</v>
          </cell>
        </row>
      </sheetData>
      <sheetData sheetId="5870">
        <row r="106">
          <cell r="C106" t="str">
            <v>Hour</v>
          </cell>
        </row>
      </sheetData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>
        <row r="106">
          <cell r="C106" t="str">
            <v>Hour</v>
          </cell>
        </row>
      </sheetData>
      <sheetData sheetId="5898">
        <row r="106">
          <cell r="C106" t="str">
            <v>Hour</v>
          </cell>
        </row>
      </sheetData>
      <sheetData sheetId="5899">
        <row r="106">
          <cell r="C106" t="str">
            <v>Hour</v>
          </cell>
        </row>
      </sheetData>
      <sheetData sheetId="5900">
        <row r="106">
          <cell r="C106" t="str">
            <v>Hour</v>
          </cell>
        </row>
      </sheetData>
      <sheetData sheetId="5901">
        <row r="106">
          <cell r="C106" t="str">
            <v>Hour</v>
          </cell>
        </row>
      </sheetData>
      <sheetData sheetId="5902">
        <row r="106">
          <cell r="C106" t="str">
            <v>Hour</v>
          </cell>
        </row>
      </sheetData>
      <sheetData sheetId="5903">
        <row r="106">
          <cell r="C106" t="str">
            <v>Hour</v>
          </cell>
        </row>
      </sheetData>
      <sheetData sheetId="5904">
        <row r="106">
          <cell r="C106" t="str">
            <v>Hour</v>
          </cell>
        </row>
      </sheetData>
      <sheetData sheetId="5905">
        <row r="106">
          <cell r="C106" t="str">
            <v>Hour</v>
          </cell>
        </row>
      </sheetData>
      <sheetData sheetId="5906">
        <row r="106">
          <cell r="C106" t="str">
            <v>Hour</v>
          </cell>
        </row>
      </sheetData>
      <sheetData sheetId="5907">
        <row r="106">
          <cell r="C106" t="str">
            <v>Hour</v>
          </cell>
        </row>
      </sheetData>
      <sheetData sheetId="5908">
        <row r="106">
          <cell r="C106" t="str">
            <v>Hour</v>
          </cell>
        </row>
      </sheetData>
      <sheetData sheetId="5909">
        <row r="106">
          <cell r="C106" t="str">
            <v>Hour</v>
          </cell>
        </row>
      </sheetData>
      <sheetData sheetId="5910">
        <row r="106">
          <cell r="C106" t="str">
            <v>Hour</v>
          </cell>
        </row>
      </sheetData>
      <sheetData sheetId="5911">
        <row r="106">
          <cell r="C106" t="str">
            <v>Hour</v>
          </cell>
        </row>
      </sheetData>
      <sheetData sheetId="5912">
        <row r="106">
          <cell r="C106" t="str">
            <v>Hour</v>
          </cell>
        </row>
      </sheetData>
      <sheetData sheetId="5913">
        <row r="106">
          <cell r="C106" t="str">
            <v>Hour</v>
          </cell>
        </row>
      </sheetData>
      <sheetData sheetId="5914">
        <row r="106">
          <cell r="C106" t="str">
            <v>Hour</v>
          </cell>
        </row>
      </sheetData>
      <sheetData sheetId="5915">
        <row r="106">
          <cell r="C106" t="str">
            <v>Hour</v>
          </cell>
        </row>
      </sheetData>
      <sheetData sheetId="5916">
        <row r="106">
          <cell r="C106" t="str">
            <v>Hour</v>
          </cell>
        </row>
      </sheetData>
      <sheetData sheetId="5917">
        <row r="106">
          <cell r="C106" t="str">
            <v>Hour</v>
          </cell>
        </row>
      </sheetData>
      <sheetData sheetId="5918">
        <row r="106">
          <cell r="C106" t="str">
            <v>Hour</v>
          </cell>
        </row>
      </sheetData>
      <sheetData sheetId="5919">
        <row r="106">
          <cell r="C106" t="str">
            <v>Hour</v>
          </cell>
        </row>
      </sheetData>
      <sheetData sheetId="5920">
        <row r="106">
          <cell r="C106" t="str">
            <v>Hour</v>
          </cell>
        </row>
      </sheetData>
      <sheetData sheetId="5921">
        <row r="106">
          <cell r="C106" t="str">
            <v>Hour</v>
          </cell>
        </row>
      </sheetData>
      <sheetData sheetId="5922">
        <row r="106">
          <cell r="C106" t="str">
            <v>Hour</v>
          </cell>
        </row>
      </sheetData>
      <sheetData sheetId="5923">
        <row r="106">
          <cell r="C106" t="str">
            <v>Hour</v>
          </cell>
        </row>
      </sheetData>
      <sheetData sheetId="5924">
        <row r="106">
          <cell r="C106" t="str">
            <v>Hour</v>
          </cell>
        </row>
      </sheetData>
      <sheetData sheetId="5925">
        <row r="106">
          <cell r="C106" t="str">
            <v>Hour</v>
          </cell>
        </row>
      </sheetData>
      <sheetData sheetId="5926">
        <row r="106">
          <cell r="C106" t="str">
            <v>Hour</v>
          </cell>
        </row>
      </sheetData>
      <sheetData sheetId="5927">
        <row r="106">
          <cell r="C106" t="str">
            <v>Hour</v>
          </cell>
        </row>
      </sheetData>
      <sheetData sheetId="5928">
        <row r="106">
          <cell r="C106" t="str">
            <v>Hour</v>
          </cell>
        </row>
      </sheetData>
      <sheetData sheetId="5929">
        <row r="106">
          <cell r="C106" t="str">
            <v>Hour</v>
          </cell>
        </row>
      </sheetData>
      <sheetData sheetId="5930">
        <row r="106">
          <cell r="C106" t="str">
            <v>Hour</v>
          </cell>
        </row>
      </sheetData>
      <sheetData sheetId="5931">
        <row r="106">
          <cell r="C106" t="str">
            <v>Hour</v>
          </cell>
        </row>
      </sheetData>
      <sheetData sheetId="5932">
        <row r="106">
          <cell r="C106" t="str">
            <v>Hour</v>
          </cell>
        </row>
      </sheetData>
      <sheetData sheetId="5933">
        <row r="106">
          <cell r="C106" t="str">
            <v>Hour</v>
          </cell>
        </row>
      </sheetData>
      <sheetData sheetId="5934">
        <row r="106">
          <cell r="C106" t="str">
            <v>Hour</v>
          </cell>
        </row>
      </sheetData>
      <sheetData sheetId="5935">
        <row r="106">
          <cell r="C106" t="str">
            <v>Hour</v>
          </cell>
        </row>
      </sheetData>
      <sheetData sheetId="5936">
        <row r="106">
          <cell r="C106" t="str">
            <v>Hour</v>
          </cell>
        </row>
      </sheetData>
      <sheetData sheetId="5937">
        <row r="106">
          <cell r="C106" t="str">
            <v>Hour</v>
          </cell>
        </row>
      </sheetData>
      <sheetData sheetId="5938">
        <row r="106">
          <cell r="C106" t="str">
            <v>Hour</v>
          </cell>
        </row>
      </sheetData>
      <sheetData sheetId="5939">
        <row r="106">
          <cell r="C106" t="str">
            <v>Hour</v>
          </cell>
        </row>
      </sheetData>
      <sheetData sheetId="5940">
        <row r="106">
          <cell r="C106" t="str">
            <v>Hour</v>
          </cell>
        </row>
      </sheetData>
      <sheetData sheetId="5941">
        <row r="106">
          <cell r="C106" t="str">
            <v>Hour</v>
          </cell>
        </row>
      </sheetData>
      <sheetData sheetId="5942">
        <row r="106">
          <cell r="C106" t="str">
            <v>Hour</v>
          </cell>
        </row>
      </sheetData>
      <sheetData sheetId="5943">
        <row r="106">
          <cell r="C106" t="str">
            <v>Hour</v>
          </cell>
        </row>
      </sheetData>
      <sheetData sheetId="5944">
        <row r="106">
          <cell r="C106" t="str">
            <v>Hour</v>
          </cell>
        </row>
      </sheetData>
      <sheetData sheetId="5945">
        <row r="106">
          <cell r="C106" t="str">
            <v>Hour</v>
          </cell>
        </row>
      </sheetData>
      <sheetData sheetId="5946">
        <row r="106">
          <cell r="C106" t="str">
            <v>Hour</v>
          </cell>
        </row>
      </sheetData>
      <sheetData sheetId="5947">
        <row r="106">
          <cell r="C106" t="str">
            <v>Hour</v>
          </cell>
        </row>
      </sheetData>
      <sheetData sheetId="5948">
        <row r="106">
          <cell r="C106" t="str">
            <v>Hour</v>
          </cell>
        </row>
      </sheetData>
      <sheetData sheetId="5949">
        <row r="106">
          <cell r="C106" t="str">
            <v>Hour</v>
          </cell>
        </row>
      </sheetData>
      <sheetData sheetId="5950">
        <row r="106">
          <cell r="C106" t="str">
            <v>Hour</v>
          </cell>
        </row>
      </sheetData>
      <sheetData sheetId="5951">
        <row r="106">
          <cell r="C106" t="str">
            <v>Hour</v>
          </cell>
        </row>
      </sheetData>
      <sheetData sheetId="5952">
        <row r="35">
          <cell r="H35">
            <v>0</v>
          </cell>
        </row>
      </sheetData>
      <sheetData sheetId="5953">
        <row r="35">
          <cell r="H35">
            <v>0</v>
          </cell>
        </row>
      </sheetData>
      <sheetData sheetId="5954">
        <row r="106">
          <cell r="C106" t="str">
            <v>Hour</v>
          </cell>
        </row>
      </sheetData>
      <sheetData sheetId="5955">
        <row r="35">
          <cell r="H35">
            <v>0</v>
          </cell>
        </row>
      </sheetData>
      <sheetData sheetId="5956">
        <row r="106">
          <cell r="C106" t="str">
            <v>Hour</v>
          </cell>
        </row>
      </sheetData>
      <sheetData sheetId="5957">
        <row r="35">
          <cell r="H35">
            <v>0</v>
          </cell>
        </row>
      </sheetData>
      <sheetData sheetId="5958">
        <row r="35">
          <cell r="H35">
            <v>0</v>
          </cell>
        </row>
      </sheetData>
      <sheetData sheetId="5959">
        <row r="35">
          <cell r="H35">
            <v>0</v>
          </cell>
        </row>
      </sheetData>
      <sheetData sheetId="5960">
        <row r="106">
          <cell r="C106" t="str">
            <v>Hour</v>
          </cell>
        </row>
      </sheetData>
      <sheetData sheetId="5961">
        <row r="35">
          <cell r="H35">
            <v>0</v>
          </cell>
        </row>
      </sheetData>
      <sheetData sheetId="5962">
        <row r="106">
          <cell r="C106" t="str">
            <v>Hour</v>
          </cell>
        </row>
      </sheetData>
      <sheetData sheetId="5963">
        <row r="35">
          <cell r="H35">
            <v>0</v>
          </cell>
        </row>
      </sheetData>
      <sheetData sheetId="5964">
        <row r="35">
          <cell r="H35">
            <v>0</v>
          </cell>
        </row>
      </sheetData>
      <sheetData sheetId="5965">
        <row r="35">
          <cell r="H35">
            <v>0</v>
          </cell>
        </row>
      </sheetData>
      <sheetData sheetId="5966">
        <row r="106">
          <cell r="C106" t="str">
            <v>Hour</v>
          </cell>
        </row>
      </sheetData>
      <sheetData sheetId="5967">
        <row r="106">
          <cell r="C106" t="str">
            <v>Hour</v>
          </cell>
        </row>
      </sheetData>
      <sheetData sheetId="5968">
        <row r="106">
          <cell r="C106" t="str">
            <v>Hour</v>
          </cell>
        </row>
      </sheetData>
      <sheetData sheetId="5969">
        <row r="35">
          <cell r="H35">
            <v>0</v>
          </cell>
        </row>
      </sheetData>
      <sheetData sheetId="5970">
        <row r="35">
          <cell r="H35">
            <v>0</v>
          </cell>
        </row>
      </sheetData>
      <sheetData sheetId="5971">
        <row r="106">
          <cell r="C106" t="str">
            <v>Hour</v>
          </cell>
        </row>
      </sheetData>
      <sheetData sheetId="5972">
        <row r="106">
          <cell r="C106" t="str">
            <v>Hour</v>
          </cell>
        </row>
      </sheetData>
      <sheetData sheetId="5973">
        <row r="106">
          <cell r="C106" t="str">
            <v>Hour</v>
          </cell>
        </row>
      </sheetData>
      <sheetData sheetId="5974">
        <row r="106">
          <cell r="C106" t="str">
            <v>Hour</v>
          </cell>
        </row>
      </sheetData>
      <sheetData sheetId="5975">
        <row r="35">
          <cell r="H35">
            <v>0</v>
          </cell>
        </row>
      </sheetData>
      <sheetData sheetId="5976">
        <row r="35">
          <cell r="H35">
            <v>0</v>
          </cell>
        </row>
      </sheetData>
      <sheetData sheetId="5977">
        <row r="35">
          <cell r="H35">
            <v>0</v>
          </cell>
        </row>
      </sheetData>
      <sheetData sheetId="5978">
        <row r="35">
          <cell r="H35">
            <v>0</v>
          </cell>
        </row>
      </sheetData>
      <sheetData sheetId="5979">
        <row r="106">
          <cell r="C106" t="str">
            <v>Hour</v>
          </cell>
        </row>
      </sheetData>
      <sheetData sheetId="5980">
        <row r="35">
          <cell r="H35">
            <v>0</v>
          </cell>
        </row>
      </sheetData>
      <sheetData sheetId="5981">
        <row r="35">
          <cell r="H35">
            <v>0</v>
          </cell>
        </row>
      </sheetData>
      <sheetData sheetId="5982">
        <row r="35">
          <cell r="H35">
            <v>0</v>
          </cell>
        </row>
      </sheetData>
      <sheetData sheetId="5983">
        <row r="35">
          <cell r="H35">
            <v>0</v>
          </cell>
        </row>
      </sheetData>
      <sheetData sheetId="5984">
        <row r="35">
          <cell r="H35">
            <v>0</v>
          </cell>
        </row>
      </sheetData>
      <sheetData sheetId="5985">
        <row r="106">
          <cell r="C106" t="str">
            <v>Hour</v>
          </cell>
        </row>
      </sheetData>
      <sheetData sheetId="5986">
        <row r="35">
          <cell r="H35">
            <v>0</v>
          </cell>
        </row>
      </sheetData>
      <sheetData sheetId="5987">
        <row r="35">
          <cell r="H35">
            <v>0</v>
          </cell>
        </row>
      </sheetData>
      <sheetData sheetId="5988">
        <row r="35">
          <cell r="H35">
            <v>0</v>
          </cell>
        </row>
      </sheetData>
      <sheetData sheetId="5989">
        <row r="106">
          <cell r="C106" t="str">
            <v>Hour</v>
          </cell>
        </row>
      </sheetData>
      <sheetData sheetId="5990">
        <row r="106">
          <cell r="C106" t="str">
            <v>Hour</v>
          </cell>
        </row>
      </sheetData>
      <sheetData sheetId="5991">
        <row r="106">
          <cell r="C106" t="str">
            <v>Hour</v>
          </cell>
        </row>
      </sheetData>
      <sheetData sheetId="5992">
        <row r="35">
          <cell r="H35">
            <v>0</v>
          </cell>
        </row>
      </sheetData>
      <sheetData sheetId="5993">
        <row r="35">
          <cell r="H35">
            <v>0</v>
          </cell>
        </row>
      </sheetData>
      <sheetData sheetId="5994">
        <row r="106">
          <cell r="C106" t="str">
            <v>Hour</v>
          </cell>
        </row>
      </sheetData>
      <sheetData sheetId="5995">
        <row r="106">
          <cell r="C106" t="str">
            <v>Hour</v>
          </cell>
        </row>
      </sheetData>
      <sheetData sheetId="5996">
        <row r="35">
          <cell r="H35">
            <v>0</v>
          </cell>
        </row>
      </sheetData>
      <sheetData sheetId="5997">
        <row r="106">
          <cell r="C106" t="str">
            <v>Hour</v>
          </cell>
        </row>
      </sheetData>
      <sheetData sheetId="5998">
        <row r="106">
          <cell r="C106" t="str">
            <v>Hour</v>
          </cell>
        </row>
      </sheetData>
      <sheetData sheetId="5999">
        <row r="106">
          <cell r="C106" t="str">
            <v>Hour</v>
          </cell>
        </row>
      </sheetData>
      <sheetData sheetId="6000">
        <row r="35">
          <cell r="H35">
            <v>0</v>
          </cell>
        </row>
      </sheetData>
      <sheetData sheetId="6001">
        <row r="35">
          <cell r="H35">
            <v>0</v>
          </cell>
        </row>
      </sheetData>
      <sheetData sheetId="6002">
        <row r="106">
          <cell r="C106" t="str">
            <v>Hour</v>
          </cell>
        </row>
      </sheetData>
      <sheetData sheetId="6003">
        <row r="106">
          <cell r="C106" t="str">
            <v>Hour</v>
          </cell>
        </row>
      </sheetData>
      <sheetData sheetId="6004">
        <row r="35">
          <cell r="H35">
            <v>0</v>
          </cell>
        </row>
      </sheetData>
      <sheetData sheetId="6005">
        <row r="35">
          <cell r="H35">
            <v>0</v>
          </cell>
        </row>
      </sheetData>
      <sheetData sheetId="6006">
        <row r="35">
          <cell r="H35">
            <v>0</v>
          </cell>
        </row>
      </sheetData>
      <sheetData sheetId="6007">
        <row r="35">
          <cell r="H35">
            <v>0</v>
          </cell>
        </row>
      </sheetData>
      <sheetData sheetId="6008">
        <row r="106">
          <cell r="C106" t="str">
            <v>Hour</v>
          </cell>
        </row>
      </sheetData>
      <sheetData sheetId="6009">
        <row r="106">
          <cell r="C106" t="str">
            <v>Hour</v>
          </cell>
        </row>
      </sheetData>
      <sheetData sheetId="6010">
        <row r="35">
          <cell r="H35">
            <v>0</v>
          </cell>
        </row>
      </sheetData>
      <sheetData sheetId="6011">
        <row r="35">
          <cell r="H35">
            <v>0</v>
          </cell>
        </row>
      </sheetData>
      <sheetData sheetId="6012">
        <row r="106">
          <cell r="C106" t="str">
            <v>Hour</v>
          </cell>
        </row>
      </sheetData>
      <sheetData sheetId="6013">
        <row r="106">
          <cell r="C106" t="str">
            <v>Hour</v>
          </cell>
        </row>
      </sheetData>
      <sheetData sheetId="6014">
        <row r="106">
          <cell r="C106" t="str">
            <v>Hour</v>
          </cell>
        </row>
      </sheetData>
      <sheetData sheetId="6015">
        <row r="35">
          <cell r="H35">
            <v>0</v>
          </cell>
        </row>
      </sheetData>
      <sheetData sheetId="6016">
        <row r="35">
          <cell r="H35">
            <v>0</v>
          </cell>
        </row>
      </sheetData>
      <sheetData sheetId="6017">
        <row r="106">
          <cell r="C106" t="str">
            <v>Hour</v>
          </cell>
        </row>
      </sheetData>
      <sheetData sheetId="6018">
        <row r="106">
          <cell r="C106" t="str">
            <v>Hour</v>
          </cell>
        </row>
      </sheetData>
      <sheetData sheetId="6019">
        <row r="35">
          <cell r="H35">
            <v>0</v>
          </cell>
        </row>
      </sheetData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>
        <row r="106">
          <cell r="C106" t="str">
            <v>Hour</v>
          </cell>
        </row>
      </sheetData>
      <sheetData sheetId="6149">
        <row r="106">
          <cell r="C106" t="str">
            <v>Hour</v>
          </cell>
        </row>
      </sheetData>
      <sheetData sheetId="6150">
        <row r="106">
          <cell r="C106" t="str">
            <v>Hour</v>
          </cell>
        </row>
      </sheetData>
      <sheetData sheetId="6151">
        <row r="106">
          <cell r="C106" t="str">
            <v>Hour</v>
          </cell>
        </row>
      </sheetData>
      <sheetData sheetId="6152">
        <row r="106">
          <cell r="C106" t="str">
            <v>Hour</v>
          </cell>
        </row>
      </sheetData>
      <sheetData sheetId="6153">
        <row r="106">
          <cell r="C106" t="str">
            <v>Hour</v>
          </cell>
        </row>
      </sheetData>
      <sheetData sheetId="6154">
        <row r="106">
          <cell r="C106" t="str">
            <v>Hour</v>
          </cell>
        </row>
      </sheetData>
      <sheetData sheetId="6155">
        <row r="106">
          <cell r="C106" t="str">
            <v>Hour</v>
          </cell>
        </row>
      </sheetData>
      <sheetData sheetId="6156">
        <row r="106">
          <cell r="C106" t="str">
            <v>Hour</v>
          </cell>
        </row>
      </sheetData>
      <sheetData sheetId="6157">
        <row r="106">
          <cell r="C106" t="str">
            <v>Hour</v>
          </cell>
        </row>
      </sheetData>
      <sheetData sheetId="6158"/>
      <sheetData sheetId="6159">
        <row r="106">
          <cell r="C106" t="str">
            <v>Hour</v>
          </cell>
        </row>
      </sheetData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>
        <row r="106">
          <cell r="C106" t="str">
            <v>Hour</v>
          </cell>
        </row>
      </sheetData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>
        <row r="106">
          <cell r="C106" t="str">
            <v>Hour</v>
          </cell>
        </row>
      </sheetData>
      <sheetData sheetId="6205">
        <row r="106">
          <cell r="C106" t="str">
            <v>Hour</v>
          </cell>
        </row>
      </sheetData>
      <sheetData sheetId="6206"/>
      <sheetData sheetId="6207">
        <row r="106">
          <cell r="C106" t="str">
            <v>Hour</v>
          </cell>
        </row>
      </sheetData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>
        <row r="106">
          <cell r="C106" t="str">
            <v>Hour</v>
          </cell>
        </row>
      </sheetData>
      <sheetData sheetId="6232">
        <row r="106">
          <cell r="C106" t="str">
            <v>Hour</v>
          </cell>
        </row>
      </sheetData>
      <sheetData sheetId="6233">
        <row r="106">
          <cell r="C106" t="str">
            <v>Hour</v>
          </cell>
        </row>
      </sheetData>
      <sheetData sheetId="6234">
        <row r="106">
          <cell r="C106" t="str">
            <v>Hour</v>
          </cell>
        </row>
      </sheetData>
      <sheetData sheetId="6235">
        <row r="106">
          <cell r="C106" t="str">
            <v>Hour</v>
          </cell>
        </row>
      </sheetData>
      <sheetData sheetId="6236"/>
      <sheetData sheetId="6237">
        <row r="106">
          <cell r="C106" t="str">
            <v>Hour</v>
          </cell>
        </row>
      </sheetData>
      <sheetData sheetId="6238">
        <row r="106">
          <cell r="C106" t="str">
            <v>Hour</v>
          </cell>
        </row>
      </sheetData>
      <sheetData sheetId="6239">
        <row r="106">
          <cell r="C106" t="str">
            <v>Hour</v>
          </cell>
        </row>
      </sheetData>
      <sheetData sheetId="6240">
        <row r="106">
          <cell r="C106" t="str">
            <v>Hour</v>
          </cell>
        </row>
      </sheetData>
      <sheetData sheetId="6241">
        <row r="106">
          <cell r="C106" t="str">
            <v>Hour</v>
          </cell>
        </row>
      </sheetData>
      <sheetData sheetId="6242">
        <row r="106">
          <cell r="C106" t="str">
            <v>Hour</v>
          </cell>
        </row>
      </sheetData>
      <sheetData sheetId="6243">
        <row r="106">
          <cell r="C106" t="str">
            <v>Hour</v>
          </cell>
        </row>
      </sheetData>
      <sheetData sheetId="6244">
        <row r="106">
          <cell r="C106" t="str">
            <v>Hour</v>
          </cell>
        </row>
      </sheetData>
      <sheetData sheetId="6245">
        <row r="106">
          <cell r="C106" t="str">
            <v>Hour</v>
          </cell>
        </row>
      </sheetData>
      <sheetData sheetId="6246">
        <row r="106">
          <cell r="C106" t="str">
            <v>Hour</v>
          </cell>
        </row>
      </sheetData>
      <sheetData sheetId="6247">
        <row r="106">
          <cell r="C106" t="str">
            <v>Hour</v>
          </cell>
        </row>
      </sheetData>
      <sheetData sheetId="6248">
        <row r="106">
          <cell r="C106" t="str">
            <v>Hour</v>
          </cell>
        </row>
      </sheetData>
      <sheetData sheetId="6249">
        <row r="106">
          <cell r="C106" t="str">
            <v>Hour</v>
          </cell>
        </row>
      </sheetData>
      <sheetData sheetId="6250">
        <row r="106">
          <cell r="C106" t="str">
            <v>Hour</v>
          </cell>
        </row>
      </sheetData>
      <sheetData sheetId="6251">
        <row r="106">
          <cell r="C106" t="str">
            <v>Hour</v>
          </cell>
        </row>
      </sheetData>
      <sheetData sheetId="6252">
        <row r="106">
          <cell r="C106" t="str">
            <v>Hour</v>
          </cell>
        </row>
      </sheetData>
      <sheetData sheetId="6253">
        <row r="106">
          <cell r="C106" t="str">
            <v>Hour</v>
          </cell>
        </row>
      </sheetData>
      <sheetData sheetId="6254"/>
      <sheetData sheetId="6255"/>
      <sheetData sheetId="6256">
        <row r="106">
          <cell r="C106" t="str">
            <v>Hour</v>
          </cell>
        </row>
      </sheetData>
      <sheetData sheetId="6257">
        <row r="106">
          <cell r="C106" t="str">
            <v>Hour</v>
          </cell>
        </row>
      </sheetData>
      <sheetData sheetId="6258">
        <row r="106">
          <cell r="C106" t="str">
            <v>Hour</v>
          </cell>
        </row>
      </sheetData>
      <sheetData sheetId="6259">
        <row r="106">
          <cell r="C106" t="str">
            <v>Hour</v>
          </cell>
        </row>
      </sheetData>
      <sheetData sheetId="6260">
        <row r="106">
          <cell r="C106" t="str">
            <v>Hour</v>
          </cell>
        </row>
      </sheetData>
      <sheetData sheetId="6261">
        <row r="106">
          <cell r="C106" t="str">
            <v>Hour</v>
          </cell>
        </row>
      </sheetData>
      <sheetData sheetId="6262">
        <row r="106">
          <cell r="C106" t="str">
            <v>Hour</v>
          </cell>
        </row>
      </sheetData>
      <sheetData sheetId="6263">
        <row r="106">
          <cell r="C106" t="str">
            <v>Hour</v>
          </cell>
        </row>
      </sheetData>
      <sheetData sheetId="6264">
        <row r="106">
          <cell r="C106" t="str">
            <v>Hour</v>
          </cell>
        </row>
      </sheetData>
      <sheetData sheetId="6265">
        <row r="106">
          <cell r="C106" t="str">
            <v>Hour</v>
          </cell>
        </row>
      </sheetData>
      <sheetData sheetId="6266">
        <row r="106">
          <cell r="C106" t="str">
            <v>Hour</v>
          </cell>
        </row>
      </sheetData>
      <sheetData sheetId="6267">
        <row r="106">
          <cell r="C106" t="str">
            <v>Hour</v>
          </cell>
        </row>
      </sheetData>
      <sheetData sheetId="6268">
        <row r="106">
          <cell r="C106" t="str">
            <v>Hour</v>
          </cell>
        </row>
      </sheetData>
      <sheetData sheetId="6269">
        <row r="106">
          <cell r="C106" t="str">
            <v>Hour</v>
          </cell>
        </row>
      </sheetData>
      <sheetData sheetId="6270">
        <row r="106">
          <cell r="C106" t="str">
            <v>Hour</v>
          </cell>
        </row>
      </sheetData>
      <sheetData sheetId="6271">
        <row r="106">
          <cell r="C106" t="str">
            <v>Hour</v>
          </cell>
        </row>
      </sheetData>
      <sheetData sheetId="6272">
        <row r="106">
          <cell r="C106" t="str">
            <v>Hour</v>
          </cell>
        </row>
      </sheetData>
      <sheetData sheetId="6273">
        <row r="106">
          <cell r="C106" t="str">
            <v>Hour</v>
          </cell>
        </row>
      </sheetData>
      <sheetData sheetId="6274">
        <row r="106">
          <cell r="C106" t="str">
            <v>Hour</v>
          </cell>
        </row>
      </sheetData>
      <sheetData sheetId="6275">
        <row r="106">
          <cell r="C106" t="str">
            <v>Hour</v>
          </cell>
        </row>
      </sheetData>
      <sheetData sheetId="6276">
        <row r="106">
          <cell r="C106" t="str">
            <v>Hour</v>
          </cell>
        </row>
      </sheetData>
      <sheetData sheetId="6277">
        <row r="106">
          <cell r="C106" t="str">
            <v>Hour</v>
          </cell>
        </row>
      </sheetData>
      <sheetData sheetId="6278">
        <row r="106">
          <cell r="C106" t="str">
            <v>Hour</v>
          </cell>
        </row>
      </sheetData>
      <sheetData sheetId="6279">
        <row r="106">
          <cell r="C106" t="str">
            <v>Hour</v>
          </cell>
        </row>
      </sheetData>
      <sheetData sheetId="6280">
        <row r="106">
          <cell r="C106" t="str">
            <v>Hour</v>
          </cell>
        </row>
      </sheetData>
      <sheetData sheetId="6281">
        <row r="106">
          <cell r="C106" t="str">
            <v>Hour</v>
          </cell>
        </row>
      </sheetData>
      <sheetData sheetId="6282">
        <row r="106">
          <cell r="C106" t="str">
            <v>Hour</v>
          </cell>
        </row>
      </sheetData>
      <sheetData sheetId="6283">
        <row r="106">
          <cell r="C106" t="str">
            <v>Hour</v>
          </cell>
        </row>
      </sheetData>
      <sheetData sheetId="6284">
        <row r="106">
          <cell r="C106" t="str">
            <v>Hour</v>
          </cell>
        </row>
      </sheetData>
      <sheetData sheetId="6285">
        <row r="106">
          <cell r="C106" t="str">
            <v>Hour</v>
          </cell>
        </row>
      </sheetData>
      <sheetData sheetId="6286">
        <row r="106">
          <cell r="C106" t="str">
            <v>Hour</v>
          </cell>
        </row>
      </sheetData>
      <sheetData sheetId="6287">
        <row r="106">
          <cell r="C106" t="str">
            <v>Hour</v>
          </cell>
        </row>
      </sheetData>
      <sheetData sheetId="6288">
        <row r="106">
          <cell r="C106" t="str">
            <v>Hour</v>
          </cell>
        </row>
      </sheetData>
      <sheetData sheetId="6289">
        <row r="106">
          <cell r="C106" t="str">
            <v>Hour</v>
          </cell>
        </row>
      </sheetData>
      <sheetData sheetId="6290">
        <row r="106">
          <cell r="C106" t="str">
            <v>Hour</v>
          </cell>
        </row>
      </sheetData>
      <sheetData sheetId="6291">
        <row r="106">
          <cell r="C106" t="str">
            <v>Hour</v>
          </cell>
        </row>
      </sheetData>
      <sheetData sheetId="6292">
        <row r="106">
          <cell r="C106" t="str">
            <v>Hour</v>
          </cell>
        </row>
      </sheetData>
      <sheetData sheetId="6293">
        <row r="106">
          <cell r="C106" t="str">
            <v>Hour</v>
          </cell>
        </row>
      </sheetData>
      <sheetData sheetId="6294">
        <row r="106">
          <cell r="C106" t="str">
            <v>Hour</v>
          </cell>
        </row>
      </sheetData>
      <sheetData sheetId="6295">
        <row r="106">
          <cell r="C106" t="str">
            <v>Hour</v>
          </cell>
        </row>
      </sheetData>
      <sheetData sheetId="6296">
        <row r="106">
          <cell r="C106" t="str">
            <v>Hour</v>
          </cell>
        </row>
      </sheetData>
      <sheetData sheetId="6297">
        <row r="106">
          <cell r="C106" t="str">
            <v>Hour</v>
          </cell>
        </row>
      </sheetData>
      <sheetData sheetId="6298">
        <row r="106">
          <cell r="C106" t="str">
            <v>Hour</v>
          </cell>
        </row>
      </sheetData>
      <sheetData sheetId="6299">
        <row r="106">
          <cell r="C106" t="str">
            <v>Hour</v>
          </cell>
        </row>
      </sheetData>
      <sheetData sheetId="6300">
        <row r="106">
          <cell r="C106" t="str">
            <v>Hour</v>
          </cell>
        </row>
      </sheetData>
      <sheetData sheetId="6301"/>
      <sheetData sheetId="6302">
        <row r="106">
          <cell r="C106" t="str">
            <v>Hour</v>
          </cell>
        </row>
      </sheetData>
      <sheetData sheetId="6303"/>
      <sheetData sheetId="6304">
        <row r="106">
          <cell r="C106" t="str">
            <v>Hour</v>
          </cell>
        </row>
      </sheetData>
      <sheetData sheetId="6305">
        <row r="106">
          <cell r="C106" t="str">
            <v>Hour</v>
          </cell>
        </row>
      </sheetData>
      <sheetData sheetId="6306">
        <row r="106">
          <cell r="C106" t="str">
            <v>Hour</v>
          </cell>
        </row>
      </sheetData>
      <sheetData sheetId="6307">
        <row r="106">
          <cell r="C106" t="str">
            <v>Hour</v>
          </cell>
        </row>
      </sheetData>
      <sheetData sheetId="6308">
        <row r="106">
          <cell r="C106" t="str">
            <v>Hour</v>
          </cell>
        </row>
      </sheetData>
      <sheetData sheetId="6309">
        <row r="106">
          <cell r="C106" t="str">
            <v>Hour</v>
          </cell>
        </row>
      </sheetData>
      <sheetData sheetId="6310">
        <row r="106">
          <cell r="C106" t="str">
            <v>Hour</v>
          </cell>
        </row>
      </sheetData>
      <sheetData sheetId="6311"/>
      <sheetData sheetId="6312"/>
      <sheetData sheetId="6313"/>
      <sheetData sheetId="6314"/>
      <sheetData sheetId="6315"/>
      <sheetData sheetId="6316"/>
      <sheetData sheetId="6317"/>
      <sheetData sheetId="6318">
        <row r="106">
          <cell r="C106" t="str">
            <v>Hour</v>
          </cell>
        </row>
      </sheetData>
      <sheetData sheetId="6319">
        <row r="106">
          <cell r="C106" t="str">
            <v>Hour</v>
          </cell>
        </row>
      </sheetData>
      <sheetData sheetId="6320">
        <row r="106">
          <cell r="C106" t="str">
            <v>Hour</v>
          </cell>
        </row>
      </sheetData>
      <sheetData sheetId="6321">
        <row r="106">
          <cell r="C106" t="str">
            <v>Hour</v>
          </cell>
        </row>
      </sheetData>
      <sheetData sheetId="6322">
        <row r="106">
          <cell r="C106" t="str">
            <v>Hour</v>
          </cell>
        </row>
      </sheetData>
      <sheetData sheetId="6323">
        <row r="106">
          <cell r="C106" t="str">
            <v>Hour</v>
          </cell>
        </row>
      </sheetData>
      <sheetData sheetId="6324">
        <row r="106">
          <cell r="C106" t="str">
            <v>Hour</v>
          </cell>
        </row>
      </sheetData>
      <sheetData sheetId="6325">
        <row r="106">
          <cell r="C106" t="str">
            <v>Hour</v>
          </cell>
        </row>
      </sheetData>
      <sheetData sheetId="6326"/>
      <sheetData sheetId="6327">
        <row r="106">
          <cell r="C106" t="str">
            <v>Hour</v>
          </cell>
        </row>
      </sheetData>
      <sheetData sheetId="6328">
        <row r="106">
          <cell r="C106" t="str">
            <v>Hour</v>
          </cell>
        </row>
      </sheetData>
      <sheetData sheetId="6329">
        <row r="106">
          <cell r="C106" t="str">
            <v>Hour</v>
          </cell>
        </row>
      </sheetData>
      <sheetData sheetId="6330"/>
      <sheetData sheetId="6331"/>
      <sheetData sheetId="6332">
        <row r="106">
          <cell r="C106" t="str">
            <v>Hour</v>
          </cell>
        </row>
      </sheetData>
      <sheetData sheetId="6333">
        <row r="106">
          <cell r="C106" t="str">
            <v>Hour</v>
          </cell>
        </row>
      </sheetData>
      <sheetData sheetId="6334"/>
      <sheetData sheetId="6335"/>
      <sheetData sheetId="6336">
        <row r="106">
          <cell r="C106" t="str">
            <v>Hour</v>
          </cell>
        </row>
      </sheetData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>
        <row r="106">
          <cell r="C106" t="str">
            <v>Hour</v>
          </cell>
        </row>
      </sheetData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>
        <row r="106">
          <cell r="C106" t="str">
            <v>Hour</v>
          </cell>
        </row>
      </sheetData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 refreshError="1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/>
      <sheetData sheetId="8348" refreshError="1"/>
      <sheetData sheetId="834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isian"/>
      <sheetName val="input"/>
      <sheetName val="MAPDC"/>
      <sheetName val="data"/>
      <sheetName val="Rekap"/>
      <sheetName val="SAT"/>
      <sheetName val="NP (4)"/>
      <sheetName val="K"/>
      <sheetName val="Cover"/>
      <sheetName val="HB "/>
      <sheetName val="Material"/>
      <sheetName val="01A- RAB"/>
      <sheetName val="BAHAN"/>
      <sheetName val="Analisa ME"/>
      <sheetName val="harga bahan"/>
      <sheetName val="rab me (by owner) "/>
      <sheetName val="BQ (by owner)"/>
      <sheetName val="rab me (fisik)"/>
      <sheetName val="Anl.+"/>
      <sheetName val="112-885"/>
      <sheetName val="AHS"/>
      <sheetName val="boq"/>
      <sheetName val="Analisa &amp; Upah"/>
      <sheetName val="AN. TAMPL"/>
      <sheetName val="Bill Of Quantity"/>
      <sheetName val="HRG BHN"/>
      <sheetName val="harsat"/>
      <sheetName val="DAF-5"/>
      <sheetName val="BQ.AC.FAN"/>
      <sheetName val="DAF_1"/>
      <sheetName val="DRUP (ASLI)"/>
      <sheetName val="DAF-1"/>
      <sheetName val="BL"/>
      <sheetName val="BasicPrice"/>
      <sheetName val="index"/>
      <sheetName val="MAIN BQ"/>
      <sheetName val="Harsat BHN AR,M"/>
      <sheetName val="bhn-upah"/>
      <sheetName val="Analisa"/>
      <sheetName val="Man_Power_Const"/>
      <sheetName val="Analis Kusen 1 ESKALASI"/>
      <sheetName val="Analisa 2"/>
      <sheetName val="ANALISA-A"/>
      <sheetName val="Panel,feeder,elek"/>
      <sheetName val="Student"/>
      <sheetName val="Sheet1"/>
      <sheetName val="H_Satuan1"/>
      <sheetName val="mob__dem"/>
      <sheetName val="pek__tanah"/>
      <sheetName val="k__batu_kali"/>
      <sheetName val="meth hsl nego"/>
      <sheetName val="RKP PLUMBING"/>
      <sheetName val="villa"/>
      <sheetName val="NP"/>
      <sheetName val="LISTRIK"/>
      <sheetName val="SALURAN"/>
      <sheetName val="FLAF&amp;PARTSI"/>
      <sheetName val="NS GD.UGD"/>
      <sheetName val="STD GD.UGD"/>
      <sheetName val="DIV7-BM"/>
      <sheetName val="AC"/>
      <sheetName val="FP"/>
      <sheetName val="PLB"/>
      <sheetName val="NS GD.UTAMA"/>
      <sheetName val="STR"/>
      <sheetName val="rab - persiapan &amp; lantai-1"/>
      <sheetName val="div3"/>
      <sheetName val="HS"/>
      <sheetName val="Concrete"/>
      <sheetName val="PC"/>
      <sheetName val="Balok"/>
      <sheetName val="3-DIV5"/>
      <sheetName val="ELEC STIS"/>
      <sheetName val="REQDELTA"/>
      <sheetName val="SITE-E"/>
      <sheetName val="DAFTAR HARGA"/>
      <sheetName val="iTEM hARSAT"/>
      <sheetName val="DAF_4"/>
      <sheetName val="Upah+Bahan"/>
      <sheetName val="Upah"/>
      <sheetName val="TOEC"/>
      <sheetName val="Ahs.2"/>
      <sheetName val="Ahs.1"/>
      <sheetName val="KR Luar"/>
      <sheetName val="Supl.X"/>
      <sheetName val="Bag-9Add"/>
      <sheetName val="Bag-1"/>
      <sheetName val="Bag-2"/>
      <sheetName val="ahs3"/>
      <sheetName val="DRUP _ASLI_"/>
      <sheetName val="Stden center"/>
      <sheetName val="REF.ONLY"/>
      <sheetName val="SUM"/>
      <sheetName val="ESCON"/>
      <sheetName val="1.B"/>
      <sheetName val="BASIC"/>
      <sheetName val="REK"/>
      <sheetName val="Elektrikal"/>
      <sheetName val="_x0000_0_x0000_1_x0000_0_x0000_0_x0000_0_x0000_1_x0000__x0000_6_x0000_0_x0000_¯耀㣋_x0000__x0000__x0000__x0000__x0000__x0001__x0000__x0000_耀ÿ"/>
      <sheetName val="pricelist"/>
      <sheetName val="L_Mechanical"/>
      <sheetName val="Plint_List"/>
      <sheetName val="Luar"/>
      <sheetName val="Pintu Jendela"/>
      <sheetName val="?0?1?0?0?0?1??6?0?¯耀㣋?????_x0001_??耀ÿ"/>
      <sheetName val="SEX"/>
      <sheetName val="Daftar berat"/>
      <sheetName val="Fin-Bengkel"/>
      <sheetName val="Fin-Showroom"/>
      <sheetName val="Hal_Pagar"/>
      <sheetName val="Str-Bengkel"/>
      <sheetName val="Str-Showroom"/>
      <sheetName val="Dasboard"/>
      <sheetName val="H-Upah"/>
      <sheetName val="Data Upah"/>
      <sheetName val="AHS - Sipil"/>
      <sheetName val="Fin_Bengkel"/>
      <sheetName val="Fin_Showroom"/>
      <sheetName val="Str_Bengkel"/>
      <sheetName val="Str_Showroom"/>
      <sheetName val="EXTERNAL WORK"/>
      <sheetName val=""/>
      <sheetName val="Faktor"/>
      <sheetName val="cargo"/>
      <sheetName val="Analisa Harga Satuan"/>
      <sheetName val="gtrinh"/>
      <sheetName val="box culvert"/>
      <sheetName val="rekap mekanikal"/>
      <sheetName val="Rincigaji"/>
      <sheetName val="Prod 15-5"/>
      <sheetName val="NP (2)"/>
      <sheetName val="Unit"/>
      <sheetName val="."/>
      <sheetName val="%"/>
      <sheetName val="ANAL"/>
      <sheetName val="HSD"/>
      <sheetName val="data RSUD KIS"/>
      <sheetName val="Bahan-Upah"/>
      <sheetName val="BAU"/>
      <sheetName val="RAB AR&amp;STR"/>
      <sheetName val="Analisa Satuan"/>
      <sheetName val="Mall"/>
      <sheetName val="Fill this out first..."/>
      <sheetName val="analis"/>
      <sheetName val="Mekanikal"/>
      <sheetName val="DC-akses bandara"/>
      <sheetName val="finalisasi"/>
      <sheetName val="BASEMENT"/>
      <sheetName val="Anls"/>
      <sheetName val="AC_C"/>
      <sheetName val="ANLS_ BETON R. KELAS"/>
      <sheetName val="기준"/>
      <sheetName val="Div10"/>
      <sheetName val="Markup"/>
      <sheetName val="Isolasi Luar Dalam"/>
      <sheetName val="Isolasi Luar"/>
      <sheetName val="ANGGARAN"/>
      <sheetName val="NP (3)"/>
      <sheetName val="Analisa BOW"/>
      <sheetName val="Satpek"/>
      <sheetName val="ahs1"/>
      <sheetName val="Group"/>
      <sheetName val="ahs_utama"/>
      <sheetName val="arp-3a"/>
      <sheetName val="gabungan (2)"/>
      <sheetName val="Analisa_ME"/>
      <sheetName val="harga_bahan"/>
      <sheetName val="rab_me_(by_owner)_"/>
      <sheetName val="BQ_(by_owner)"/>
      <sheetName val="rab_me_(fisik)"/>
      <sheetName val="Analisa_&amp;_Upah"/>
      <sheetName val="AN__TAMPL"/>
      <sheetName val="01A-_RAB"/>
      <sheetName val="REMUNERASISTANDAR"/>
      <sheetName val="TABEL-DETASIR"/>
      <sheetName val="NP-7"/>
      <sheetName val="HSLAIN-LAIN"/>
      <sheetName val="UNIT PRICE"/>
      <sheetName val="Galian batu"/>
      <sheetName val="an tek NP"/>
      <sheetName val="1"/>
      <sheetName val="Teknis"/>
      <sheetName val="_0_1_0_0_0_1__6_0_¯耀㣋______x0001___耀ÿ"/>
      <sheetName val="FAK"/>
      <sheetName val="3-DIV3"/>
      <sheetName val="3-DIV2"/>
      <sheetName val="UPH,BHN,ALT"/>
      <sheetName val="H_Satuan2"/>
      <sheetName val="mob__dem1"/>
      <sheetName val="pek__tanah1"/>
      <sheetName val="k__batu_kali1"/>
      <sheetName val="NS_GD_UGD"/>
      <sheetName val="STD_GD_UGD"/>
      <sheetName val="NP_(4)"/>
      <sheetName val="Bill_Of_Quantity"/>
      <sheetName val="HB_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TSS"/>
      <sheetName val="@UpahBahan"/>
      <sheetName val="BGN PENUNJANG"/>
      <sheetName val="Alat"/>
      <sheetName val="Sub"/>
      <sheetName val="MARK UP"/>
      <sheetName val="dasar"/>
      <sheetName val="Tata Udara"/>
      <sheetName val="Plumbing"/>
      <sheetName val="5-Peralatan"/>
      <sheetName val="FORMESTIMASI"/>
      <sheetName val="A"/>
      <sheetName val="GFA-20-N"/>
      <sheetName val="3-DIV4"/>
      <sheetName val="Terbilang"/>
      <sheetName val="L-Mechanical"/>
      <sheetName val="Harga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ANALISA PEK.UMUM"/>
      <sheetName val="Anls teknis"/>
      <sheetName val="Form A"/>
      <sheetName val="TBL_BANTU"/>
      <sheetName val="Bill of Qty MEP"/>
      <sheetName val="anaUTama"/>
      <sheetName val="DIVI3"/>
      <sheetName val="Investment Valuation"/>
      <sheetName val="Cabling Data&amp;Power"/>
      <sheetName val="HB_1"/>
      <sheetName val="H_Satuan3"/>
      <sheetName val="mob__dem2"/>
      <sheetName val="pek__tanah2"/>
      <sheetName val="k__batu_kali2"/>
      <sheetName val="HB_2"/>
      <sheetName val="Bill 5 Summary"/>
      <sheetName val="Bill 4 Summary"/>
      <sheetName val="Daf 1"/>
      <sheetName val="Analisa Upah &amp; Bahan Plum"/>
      <sheetName val="anaMob"/>
      <sheetName val="RKP. TOTAL"/>
      <sheetName val="B.as"/>
      <sheetName val="RAB"/>
      <sheetName val="p_fb01"/>
      <sheetName val="p_fb02"/>
      <sheetName val="PLINT 3.1.G"/>
      <sheetName val="s_v13"/>
      <sheetName val="s_v14"/>
      <sheetName val="s_v16"/>
      <sheetName val="Informasi"/>
      <sheetName val="HRG BAHAN &amp; UPAH okk"/>
      <sheetName val="Analis Kusen okk"/>
      <sheetName val="Mk Minor"/>
      <sheetName val="Telephone"/>
      <sheetName val="Rek_ELEKT"/>
      <sheetName val="_x005f_x0000_0_x005f_x0000_1_x005f_x0000_0_x005f_x0000_"/>
      <sheetName val="Surat"/>
      <sheetName val="_x005f_x005f_x005f_x0000_0_x005f_x005f_x005f_x0000_1_x0"/>
      <sheetName val="?0?1?0?0?0?1??6?0?¯耀㣋?????_x000"/>
      <sheetName val="_x005f_x0000_¯??_x005f_x0000__x005f_x0000__x005f_x0000_"/>
      <sheetName val="_x005f_x005f_x005f_x005f_x005f_x005f_x005f_x0000_0_x005"/>
      <sheetName val="_x005f_x005f_x005f_x0000_¯??_x005f_x005f_x005f_x0000__x"/>
      <sheetName val="Blk-Mnl lt.3-lt.atap"/>
      <sheetName val="Klm-Mnl"/>
      <sheetName val="GE-1-2"/>
      <sheetName val="A+Supl."/>
      <sheetName val="NS Lanjutan"/>
      <sheetName val="STD Lanjutan"/>
      <sheetName val="?0?1?0?0?0?1??6?0?¯???????_x0001_???ÿ"/>
      <sheetName val="?¯???????_x0001_???ÿ???English?ENW?en"/>
      <sheetName val="Bill_2"/>
      <sheetName val="Alat B"/>
      <sheetName val="Bahan B"/>
      <sheetName val="Upah B"/>
      <sheetName val="RAP"/>
      <sheetName val="ANALISA ALAT BERAT"/>
      <sheetName val="5.Anhas"/>
      <sheetName val="GalianAlatBerat"/>
      <sheetName val="Haulling"/>
      <sheetName val="KONTRAK INDUK BULANAN"/>
      <sheetName val="Data2"/>
      <sheetName val="Analisa RAP"/>
      <sheetName val="Telusur"/>
      <sheetName val="Analisa RAB"/>
      <sheetName val="bukan PNS"/>
      <sheetName val="Input monthly capex"/>
      <sheetName val="Analis Tambahan"/>
      <sheetName val="Analys"/>
      <sheetName val="pelita lapen"/>
      <sheetName val="NSTD"/>
      <sheetName val="STD"/>
      <sheetName val="BHN-UPH-ALT"/>
      <sheetName val="_x0000_0_x0000_1_x0000_0_x0000_"/>
      <sheetName val="설계조건"/>
      <sheetName val="단면검토"/>
      <sheetName val="RINCIAN"/>
      <sheetName val="GENERAL"/>
      <sheetName val="pivot1"/>
      <sheetName val="Pricing"/>
      <sheetName val="BQ.jln"/>
      <sheetName val="BQ.jem"/>
      <sheetName val="경비2내역"/>
      <sheetName val="DAFT_HARG_SAT_PEK."/>
      <sheetName val="DAFT_ALAT,UPAH &amp; MAT"/>
      <sheetName val="Admin"/>
      <sheetName val="DAFTAR_HARGA"/>
      <sheetName val="rab_-_persiapan_&amp;_lantai-1"/>
      <sheetName val="Anl_+"/>
      <sheetName val="ELEC_STIS"/>
      <sheetName val="RKP_PLUMBING"/>
      <sheetName val="1_B"/>
      <sheetName val="Analis_Kusen_1_ESKALASI"/>
      <sheetName val="Isolasi_Luar_Dalam"/>
      <sheetName val="Isolasi_Luar"/>
      <sheetName val="Supl_X"/>
      <sheetName val="EXTERNAL_WORK"/>
      <sheetName val="DRUP__ASLI_"/>
      <sheetName val="Stden_center"/>
      <sheetName val="box_culvert"/>
      <sheetName val="_"/>
      <sheetName val="Div2"/>
      <sheetName val="bhn FINAL"/>
      <sheetName val="Rekapitulasi"/>
      <sheetName val="PRICE LIST"/>
      <sheetName val="Price_List"/>
      <sheetName val="div-2"/>
      <sheetName val="MAP"/>
      <sheetName val="RKP"/>
      <sheetName val="dil"/>
      <sheetName val="Penawaran"/>
      <sheetName val="Master 1.0"/>
      <sheetName val="gajiDasar"/>
      <sheetName val="PROD_03_1"/>
      <sheetName val="BQ. AC"/>
      <sheetName val="rincian per proyek"/>
      <sheetName val="PL"/>
      <sheetName val="rek ME"/>
      <sheetName val="Antek1"/>
      <sheetName val="HARSAT-lain"/>
      <sheetName val="HARSAT-tanah"/>
      <sheetName val="product"/>
      <sheetName val="Pipe"/>
      <sheetName val="RBP- 2"/>
      <sheetName val="OP. ALAT"/>
      <sheetName val="OP. PERJAM"/>
      <sheetName val="B. PERSONIL"/>
      <sheetName val="KAN. LOKAL"/>
      <sheetName val="BAB_5_2_BiaLang"/>
      <sheetName val="Eng_Hrs"/>
      <sheetName val="div7.3(1)"/>
      <sheetName val="Aspal"/>
      <sheetName val="D6 (2)"/>
      <sheetName val="SAP"/>
      <sheetName val="Urai _Resap pengikat"/>
      <sheetName val="Appendix 2(SatDas)"/>
      <sheetName val="HS-Divisi 3"/>
      <sheetName val="TT04"/>
      <sheetName val="gvl"/>
      <sheetName val="??"/>
      <sheetName val="????"/>
      <sheetName val="Sat~Bahu"/>
      <sheetName val="NAME"/>
      <sheetName val="Daftar Upah"/>
      <sheetName val="SAT-DAS"/>
      <sheetName val="SCH"/>
      <sheetName val="daftar harga satuan"/>
      <sheetName val="c"/>
      <sheetName val="f"/>
      <sheetName val="SPEC"/>
      <sheetName val="Master Edit"/>
      <sheetName val="Harga Satuan"/>
      <sheetName val="Ahs_2"/>
      <sheetName val="Ahs_1"/>
      <sheetName val="KR_Luar"/>
      <sheetName val="REF_ONLY"/>
      <sheetName val="Daftar_berat"/>
      <sheetName val="Analisa_Harga_Satuan"/>
      <sheetName val="NP_(3)"/>
      <sheetName val="ANLS__BETON_R__KELAS"/>
      <sheetName val="Data_Upah"/>
      <sheetName val="AHS_-_Sipil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Foundation"/>
      <sheetName val="F ALARM"/>
      <sheetName val="_x005f_x0000_¯___x005f_x0000__x005f_x0000__x005f_x0000_"/>
      <sheetName val="_0_1_0_0_0_1__6_0_¯耀㣋______x000"/>
      <sheetName val="_x0000_¯___x0000__x0000__x0000_"/>
      <sheetName val="_x005f_x0000_0_x005f_x0000_1_x0"/>
      <sheetName val="_0_1_0_0_0_1__6_0_¯________x000"/>
      <sheetName val="_¯________x0001____ÿ___English_"/>
      <sheetName val="__"/>
      <sheetName val="____"/>
      <sheetName val="_x005f_x0000_¯___x005f_x0000__x"/>
      <sheetName val="2.2"/>
      <sheetName val="H_Satuan4"/>
      <sheetName val="mob__dem3"/>
      <sheetName val="pek__tanah3"/>
      <sheetName val="k__batu_kali3"/>
      <sheetName val="Analisa_&amp;_Upah1"/>
      <sheetName val="AN__TAMPL1"/>
      <sheetName val="HB_3"/>
      <sheetName val="rab_me_(by_owner)_1"/>
      <sheetName val="BQ_(by_owner)1"/>
      <sheetName val="rab_me_(fisik)1"/>
      <sheetName val="Analisa_ME1"/>
      <sheetName val="harga_bahan1"/>
      <sheetName val="01A-_RAB1"/>
      <sheetName val="RKP__TOTAL"/>
      <sheetName val="B_as"/>
      <sheetName val="Analisa_BOW"/>
      <sheetName val="gabungan_(2)"/>
      <sheetName val="meth_hsl_nego"/>
      <sheetName val="an_tek_NP"/>
      <sheetName val="AHSP"/>
      <sheetName val="Cash2"/>
      <sheetName val="2.E"/>
      <sheetName val="LS_Rutin"/>
      <sheetName val="Harga bahan-1"/>
      <sheetName val="rekap1"/>
      <sheetName val="DETAIL POS 123"/>
      <sheetName val="Main Office"/>
      <sheetName val="Metode"/>
      <sheetName val="rab 4"/>
      <sheetName val="Kuantitas &amp; Harga"/>
      <sheetName val="Monitor"/>
      <sheetName val="Analisa Harga"/>
      <sheetName val="SIMPRO(AGST)"/>
      <sheetName val="Agregat Halus &amp; Kasar"/>
      <sheetName val="a.2"/>
      <sheetName val="6-AGREGAT"/>
      <sheetName val="NP_(4)1"/>
      <sheetName val="Bill_Of_Quantity1"/>
      <sheetName val="BQ_AC_FAN1"/>
      <sheetName val="DRUP_(ASLI)1"/>
      <sheetName val="NS_GD_UTAMA1"/>
      <sheetName val="Analisa_21"/>
      <sheetName val="HRG_BHN1"/>
      <sheetName val="iTEM_hARSAT1"/>
      <sheetName val="NS_GD_UGD1"/>
      <sheetName val="STD_GD_UGD1"/>
      <sheetName val="MAIN_BQ1"/>
      <sheetName val="Harsat_BHN_AR,M1"/>
      <sheetName val="DRUP__ASLI_1"/>
      <sheetName val="Stden_center1"/>
      <sheetName val="rekap_mekanikal"/>
      <sheetName val="GLP_2001"/>
      <sheetName val="Met_Pas_Batu"/>
      <sheetName val="Met__Minor"/>
      <sheetName val="Bill_of_Qty_MEP"/>
      <sheetName val="BGN_PENUNJANG"/>
      <sheetName val="Anls_teknis"/>
      <sheetName val="Analisa_RAP"/>
      <sheetName val="Alat_B"/>
      <sheetName val="Bahan_B"/>
      <sheetName val="Upah_B"/>
      <sheetName val="Analisa_RAB"/>
      <sheetName val="Prod_15-5"/>
      <sheetName val="Galian_batu"/>
      <sheetName val="UNIT_PRICE"/>
      <sheetName val="Form_A"/>
      <sheetName val="Blk-Mnl_lt_3-lt_atap"/>
      <sheetName val="?0?1?0?0?0?1??6?0?¯耀㣋???????耀ÿ"/>
      <sheetName val="bukan_PNS"/>
      <sheetName val="Input_monthly_capex"/>
      <sheetName val="DAF_3_1"/>
      <sheetName val="DAF_3_11"/>
      <sheetName val="01000160¯???ÿ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Perm. Test"/>
      <sheetName val="Hrg Sat"/>
      <sheetName val="DATAOKT"/>
      <sheetName val="BUSWAY"/>
      <sheetName val="analisa Str"/>
      <sheetName val="610.07A"/>
      <sheetName val="Prs"/>
      <sheetName val="hardas"/>
      <sheetName val="HARGA MATERIAL"/>
      <sheetName val="AN-MAJOR"/>
      <sheetName val="An_pdkg"/>
      <sheetName val="prd01-5"/>
      <sheetName val="H Satuan Dasar"/>
      <sheetName val="List of Eqp"/>
      <sheetName val="UPA"/>
      <sheetName val="Anl.2s.d4e"/>
      <sheetName val="DATABASE"/>
      <sheetName val="Rekap Direct Cost"/>
      <sheetName val="Analisa -Baku"/>
      <sheetName val="Rutin"/>
      <sheetName val="일위대가목차"/>
      <sheetName val="4-Basic Price"/>
      <sheetName val="DivVII"/>
      <sheetName val="GAJI"/>
      <sheetName val="Urai _ Guide Post"/>
      <sheetName val="Urai_Galian Tanah"/>
      <sheetName val="DAF-2"/>
      <sheetName val="01.FA"/>
      <sheetName val="_¯________x005f_x0001____ÿ___English_"/>
      <sheetName val="_0_1_0_0_0_1__6_0_¯________x0001____ÿ"/>
      <sheetName val="_¯________x0001____ÿ___English_ENW_en"/>
      <sheetName val="?0?1?0?0?0?1??6?0?¯???????_x000"/>
      <sheetName val="?¯???????_x005f_x0001_???ÿ???English?"/>
      <sheetName val="an. major"/>
      <sheetName val="Upah Bahan"/>
      <sheetName val="Bq-Pk-A"/>
      <sheetName val="Estimate"/>
      <sheetName val="Summary"/>
      <sheetName val="Rate"/>
      <sheetName val="S-Curve"/>
      <sheetName val="3.1.2a"/>
      <sheetName val="3.1.1a"/>
      <sheetName val="Vibro_Roller"/>
      <sheetName val="PConsCS"/>
      <sheetName val="dia-in"/>
      <sheetName val="Break_down"/>
      <sheetName val="HARGA DSR"/>
      <sheetName val="_x005f_x005f_x005f_x0000_¯___x005f_x005f_x005f_x0000__x"/>
      <sheetName val="_x005f_x005f_x005f_x005f_x005f_x005f_x005f_x005f_x005f_x005f_"/>
      <sheetName val="_x005f_x005f_x005f_x005f_x005f_x005f_x005f_x0000_¯___x0"/>
      <sheetName val="_x005f_x005f_x005f_x005f_x005f_x005f_x005f_x0000_¯??_x0"/>
      <sheetName val="Hua Yang Quarterly"/>
      <sheetName val="An"/>
      <sheetName val="An.2"/>
      <sheetName val="DC-akses_bandara1"/>
      <sheetName val="ALEK"/>
      <sheetName val="rab_me_(by_owner)_2"/>
      <sheetName val="BQ_(by_owner)2"/>
      <sheetName val="rab_me_(fisik)2"/>
      <sheetName val="DC-akses_bandara2"/>
      <sheetName val="Analisa_ME2"/>
      <sheetName val="rab_me_(by_owner)_3"/>
      <sheetName val="BQ_(by_owner)3"/>
      <sheetName val="rab_me_(fisik)3"/>
      <sheetName val="DC-akses_bandara3"/>
      <sheetName val="Analisa_ME3"/>
      <sheetName val="struktur tdk dipakai"/>
      <sheetName val="Man Power"/>
      <sheetName val="BQ-E20-02(Rp)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CapExpAppForm"/>
      <sheetName val="5.1.ELEKTRIKAL-ELEKTRONIK"/>
      <sheetName val="hst  LAMP_1"/>
      <sheetName val="struktur"/>
      <sheetName val="Bill rekap"/>
      <sheetName val="Bill of Qty"/>
      <sheetName val="har-sat"/>
      <sheetName val="Meto"/>
      <sheetName val="TRNS-C1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7"/>
      <sheetName val="perkerasan rigid"/>
      <sheetName val="Data WI"/>
      <sheetName val="SDMTA"/>
      <sheetName val="Rekap Analisa"/>
      <sheetName val="Har Sat"/>
      <sheetName val="610.05"/>
      <sheetName val="610.06"/>
      <sheetName val="610.07"/>
      <sheetName val="610.08"/>
      <sheetName val="ANTEK"/>
      <sheetName val="610.04"/>
      <sheetName val="BETON"/>
      <sheetName val="MPU. 6-3(4).LastonAC"/>
      <sheetName val="Data Info"/>
      <sheetName val="bahan dan upah"/>
      <sheetName val="MAP2"/>
      <sheetName val="anal-mpu"/>
      <sheetName val="Hsat1"/>
      <sheetName val="OwnEq"/>
      <sheetName val="Daftar Upah,Bhn,&amp; alat"/>
      <sheetName val="PLANT"/>
      <sheetName val="Engine"/>
      <sheetName val="10"/>
      <sheetName val="5"/>
      <sheetName val="01000160¯___ÿ"/>
      <sheetName val="¯___ÿ__EnglishENWen"/>
      <sheetName val="BoQ Total_lama"/>
      <sheetName val="DashBoard"/>
      <sheetName val="PP"/>
      <sheetName val="AnalAdjust"/>
      <sheetName val="analisa (2)"/>
      <sheetName val="An str"/>
      <sheetName val="BOQ건축"/>
      <sheetName val="Rekap 1"/>
      <sheetName val="D HARGA"/>
      <sheetName val="RATE&amp;FCTR"/>
      <sheetName val="Galian"/>
      <sheetName val="AC-WC"/>
      <sheetName val="Cold Miling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BQ External"/>
      <sheetName val="Harga Satuan Bahan "/>
      <sheetName val="Blk-Mnl"/>
      <sheetName val="_¯________x005f_x005f_x005f_x0001____ÿ___En"/>
      <sheetName val="Daf.Dasar Upah&amp;Bahan"/>
      <sheetName val="FINISHING"/>
      <sheetName val="Lead Schedule"/>
      <sheetName val="hs_str"/>
      <sheetName val="Assumptions"/>
      <sheetName val="skenario"/>
      <sheetName val="RBP-_2"/>
      <sheetName val="OP__ALAT"/>
      <sheetName val="OP__PERJAM"/>
      <sheetName val="B__PERSONIL"/>
      <sheetName val="KAN__LOKAL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GRAPMARS"/>
      <sheetName val="Hrg"/>
      <sheetName val="F1c DATA ADM6"/>
      <sheetName val="Galian 1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div.2"/>
      <sheetName val="div.3 Tanah"/>
      <sheetName val="div.4 Sirtu"/>
      <sheetName val="div.5"/>
      <sheetName val="div.7 Beton"/>
      <sheetName val="div.8"/>
      <sheetName val="tifico"/>
      <sheetName val="vol"/>
      <sheetName val="DAF.HRG"/>
      <sheetName val="Data-Masukan"/>
      <sheetName val="S Curve"/>
      <sheetName val="Rekap S Curve (4)"/>
      <sheetName val="Rekap S Curve (3)"/>
      <sheetName val="NP2"/>
      <sheetName val="ANALISA EDIT"/>
      <sheetName val="FIRE FIGHTING"/>
      <sheetName val="bahan upah"/>
      <sheetName val="BOOQ"/>
      <sheetName val="9"/>
      <sheetName val="BAG-III"/>
      <sheetName val="_x005f_x005f_x005f_x0000_0_x005"/>
      <sheetName val="_¯________x005f_x0001____ÿ___En"/>
      <sheetName val="ANALHASA"/>
      <sheetName val="Rek Tot"/>
      <sheetName val="DAF-9"/>
      <sheetName val="BYYALAT"/>
      <sheetName val="Koef"/>
      <sheetName val="forml"/>
      <sheetName val="MING I"/>
      <sheetName val="Bangunan Utama"/>
      <sheetName val="4"/>
      <sheetName val="2"/>
      <sheetName val="PERNYATAAN"/>
      <sheetName val="O&amp;O"/>
      <sheetName val="ASEM내역"/>
      <sheetName val="CODE"/>
      <sheetName val="Analysis"/>
      <sheetName val="Input T. Schedule"/>
      <sheetName val="Hg.Sat"/>
      <sheetName val="civil-work"/>
      <sheetName val="Watertank"/>
      <sheetName val="SDM"/>
      <sheetName val="PkRp"/>
      <sheetName val="_x005f"/>
      <sheetName val="DIV 6"/>
      <sheetName val="Parameter"/>
      <sheetName val="Analisa K"/>
      <sheetName val="Unit Rate"/>
      <sheetName val="BAHAN (2)"/>
      <sheetName val=" "/>
      <sheetName val="Tray&amp;Ladder"/>
      <sheetName val="Duct"/>
      <sheetName val="Other"/>
      <sheetName val="Analisa HSP"/>
      <sheetName val="Abpek"/>
      <sheetName val="SAT.UPAH"/>
      <sheetName val="Kode"/>
      <sheetName val="Hst_mat"/>
      <sheetName val="DIV 7"/>
      <sheetName val="Bongkar"/>
      <sheetName val="Manual"/>
      <sheetName val="7.PEK-STRUKTUR"/>
      <sheetName val="Harga Baru"/>
      <sheetName val="RPP01-5"/>
      <sheetName val="DaftarHarga"/>
      <sheetName val="Material&amp;Upah"/>
      <sheetName val="ANAL_P4"/>
      <sheetName val="DATA_2009"/>
      <sheetName val="RWD-02"/>
      <sheetName val="WT-LIST"/>
      <sheetName val="DIV.9"/>
      <sheetName val="HARGA DASAR"/>
      <sheetName val="UP_an"/>
      <sheetName val="RAB FULL"/>
      <sheetName val="anal rinci"/>
      <sheetName val="SCHEDULE"/>
      <sheetName val="Luas-Tot"/>
      <sheetName val="DKH"/>
      <sheetName val="Du_lieu"/>
      <sheetName val="EQ"/>
      <sheetName val="TRBP"/>
      <sheetName val="Tariptunda"/>
      <sheetName val="Tanah"/>
      <sheetName val="UBA RAB"/>
      <sheetName val="?0?1?0?"/>
      <sheetName val="Pt"/>
      <sheetName val="mu"/>
      <sheetName val="Exch.rate"/>
      <sheetName val="7.1(3)"/>
      <sheetName val="PRICE"/>
      <sheetName val="JobDetails"/>
      <sheetName val="HargaDasar"/>
      <sheetName val="B"/>
      <sheetName val="Analisa.Hourly"/>
      <sheetName val="Rek.Analisa"/>
      <sheetName val="mc adam"/>
      <sheetName val="ps batu&amp;brjg"/>
      <sheetName val="Rekap Biaya"/>
      <sheetName val="BoQ(APBN)"/>
      <sheetName val="INDEKS"/>
      <sheetName val="JABATAN"/>
      <sheetName val="#REF"/>
      <sheetName val="ANAL.BOW"/>
      <sheetName val="RAB2"/>
      <sheetName val="TL"/>
      <sheetName val="3.1 (1) CS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Urugan Pasir"/>
      <sheetName val="Sheet3"/>
      <sheetName val="RANGE"/>
      <sheetName val="LAL - PASAR PAGI "/>
      <sheetName val="Bill_Qua"/>
      <sheetName val="Fill this out first___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bd"/>
      <sheetName val="breakdown"/>
      <sheetName val="BRD"/>
      <sheetName val="PNT"/>
      <sheetName val="BANTU"/>
      <sheetName val="terbilang1"/>
      <sheetName val="SUMBER DAYA"/>
      <sheetName val="Cover1"/>
      <sheetName val="Umum"/>
      <sheetName val="Harga Sat Dasar"/>
      <sheetName val="Analisa_&amp;_Upah4"/>
      <sheetName val="AN__TAMPL4"/>
      <sheetName val="DAF-BAHAN"/>
      <sheetName val="DAF-UPAH"/>
      <sheetName val="PileCap"/>
      <sheetName val="ALAT1"/>
      <sheetName val="hsp-STR-ARS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M.Pekerjaan"/>
      <sheetName val="ANAL RABP"/>
      <sheetName val="BAHAN &amp; ALAT "/>
      <sheetName val="Harga Bahan &amp; Upah"/>
      <sheetName val="BHN"/>
      <sheetName val="RAB 1 PRABUMULIH LEMBAK KM 330+"/>
      <sheetName val="VLOOK"/>
      <sheetName val="List"/>
      <sheetName val="HB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RAB ME"/>
      <sheetName val="AN-CH2"/>
      <sheetName val="GS Tanah Kalimas Baru (2)"/>
      <sheetName val="PPC"/>
      <sheetName val="Schedule Daan Mogot"/>
      <sheetName val="Schedule Yasmin"/>
      <sheetName val="Schedule Lingkar Barat"/>
      <sheetName val="AN-2"/>
      <sheetName val="DU&amp;B"/>
      <sheetName val="Sal"/>
      <sheetName val="HARGA (2)"/>
      <sheetName val="ANAL ALAT"/>
      <sheetName val="Upah, alat &amp; harsat"/>
      <sheetName val="STA"/>
      <sheetName val="DSN"/>
      <sheetName val="Bahan1"/>
      <sheetName val="Analisa ME UPT"/>
      <sheetName val="Peralatan (2)"/>
      <sheetName val="AHS-1"/>
      <sheetName val="PEK-PERKERASAN"/>
      <sheetName val="PEK ASPAL"/>
      <sheetName val="PEK-STRUKTUR"/>
      <sheetName val="PEK-MINOR"/>
      <sheetName val="MASTER_ANALISA"/>
      <sheetName val="Cash Flow bulanan"/>
      <sheetName val="FRM-00"/>
      <sheetName val="BBM-03"/>
      <sheetName val="Rekap Addendum"/>
      <sheetName val="HargaSat"/>
      <sheetName val="1.GasAcct"/>
      <sheetName val="ARP-10"/>
      <sheetName val="DIVISI 3"/>
      <sheetName val="Div.7.2"/>
      <sheetName val="PO-2"/>
      <sheetName val="RAB-3"/>
      <sheetName val="BUL"/>
      <sheetName val="FORMAT"/>
      <sheetName val="Basic Price"/>
      <sheetName val="D7"/>
      <sheetName val="Maleleng"/>
      <sheetName val="ANSAT K'AYI"/>
      <sheetName val="B_7"/>
      <sheetName val="B_6"/>
      <sheetName val="3-DIV8"/>
      <sheetName val="FRP-E04-1"/>
      <sheetName val="DIV.1"/>
      <sheetName val="A-ALAT"/>
      <sheetName val="lamp 9"/>
      <sheetName val="ANALALAT"/>
      <sheetName val="Df-Kuan"/>
      <sheetName val="D &amp; W sizes"/>
      <sheetName val="COAT&amp;WRAP-QIOT-#3"/>
      <sheetName val="PNT-QUOT-#3"/>
      <sheetName val="625-925"/>
      <sheetName val="125-325"/>
      <sheetName val="岩性"/>
      <sheetName val="bialangsung"/>
      <sheetName val="Spek Fin "/>
      <sheetName val="REKAP TOTAL"/>
      <sheetName val="Luas Bangunan"/>
      <sheetName val="Spek ME"/>
      <sheetName val="Arsitektur"/>
      <sheetName val="STR(CANCEL)"/>
      <sheetName val="Sat. Pek."/>
      <sheetName val="Alat (2)"/>
      <sheetName val="Input Data"/>
      <sheetName val="An-4"/>
      <sheetName val="HrgBahan"/>
      <sheetName val="Hal.010MUKAMC"/>
      <sheetName val="calc-2"/>
      <sheetName val="LO"/>
      <sheetName val="Gal Sal"/>
      <sheetName val="Keterangan"/>
      <sheetName val="Anl-II"/>
      <sheetName val="T. Cs Log P III"/>
      <sheetName val="Bank"/>
      <sheetName val="Bunga"/>
      <sheetName val="Mark-up"/>
      <sheetName val="JUMLAHAN TOTAL "/>
      <sheetName val="resap"/>
      <sheetName val="besi"/>
      <sheetName val="Rigid25"/>
      <sheetName val="gal biasa"/>
      <sheetName val="5.1-5.4(1)-5.4(2)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anal-drainase,tanah&amp;ps batu"/>
      <sheetName val="anal-beton"/>
      <sheetName val="anal-aspal"/>
      <sheetName val="anal-mos"/>
      <sheetName val="Peralatan Utama"/>
      <sheetName val="ANALISA railing"/>
      <sheetName val="IPA1"/>
      <sheetName val="_x0000_0_x0000_1_x0"/>
      <sheetName val="REKAP Prbndingn"/>
      <sheetName val="_x0000_¯___x0000__x"/>
      <sheetName val="Konfirm"/>
      <sheetName val="8410(Kerb)"/>
      <sheetName val="eq_data"/>
      <sheetName val="HARVEST02"/>
      <sheetName val="REKAP GROSS"/>
      <sheetName val="Mobilindo"/>
      <sheetName val="GeneralInfo"/>
      <sheetName val="ETAB 1"/>
      <sheetName val="Analisa SNI"/>
      <sheetName val="Valve PL"/>
      <sheetName val="Peralatan PL"/>
      <sheetName val="ANLS MPU"/>
      <sheetName val="ANALISA-HST"/>
      <sheetName val="Hrg Readymix"/>
      <sheetName val="BLM TERBAYAR"/>
      <sheetName val="RAB VOL"/>
      <sheetName val="P2-Px"/>
      <sheetName val="Data Masukan"/>
      <sheetName val="Fisik 2012"/>
      <sheetName val="Pek. Persiapan"/>
      <sheetName val="Rekap Anl.K"/>
      <sheetName val="Rekap Anl.SNI"/>
      <sheetName val="Gali_Sal"/>
      <sheetName val="B-PRICE"/>
      <sheetName val="ANL"/>
      <sheetName val="CHART HB AC - WC"/>
      <sheetName val="Daf-Har-Pening"/>
      <sheetName val="DAFTAR HARGA BAHAN "/>
      <sheetName val="CH"/>
      <sheetName val="SKEDUL AV-05"/>
      <sheetName val="hrg_sat"/>
      <sheetName val="DHSD"/>
      <sheetName val="analis_abow"/>
      <sheetName val="analis_k100"/>
      <sheetName val="analis_k200"/>
      <sheetName val="analis_k400"/>
      <sheetName val="analis_k500"/>
      <sheetName val="analis_k600"/>
      <sheetName val="analis_k700"/>
      <sheetName val="plat_duicker"/>
      <sheetName val="materials"/>
      <sheetName val="D4"/>
      <sheetName val="D6"/>
      <sheetName val="Harga S Dasar"/>
      <sheetName val="Legend"/>
      <sheetName val="NAMES"/>
      <sheetName val="Daftar Harga Upah"/>
      <sheetName val="HARGA SAT"/>
      <sheetName val="EQ_an"/>
      <sheetName val="Prod_Alat"/>
      <sheetName val="_¯________x0001____ÿ___En"/>
      <sheetName val="_x005f_x005f_x005f_x0000_¯___x0"/>
      <sheetName val="_0_1_0_"/>
      <sheetName val="_x005f_x0000_0_x005"/>
      <sheetName val="_0_1_0_0_0_1__6_0_¯__________ÿ"/>
      <sheetName val="_¯__________ÿ___English_ENW_en"/>
      <sheetName val="_x005f_x005f_x005f_x005f_"/>
      <sheetName val="STR &amp; ARS"/>
      <sheetName val="bahan+upah"/>
      <sheetName val="HARGA PEK"/>
      <sheetName val="BQ-Structur"/>
      <sheetName val="Rekap RAP real (2)"/>
      <sheetName val="3 Koef Alat"/>
      <sheetName val="Daf.Biaya sewa alat"/>
      <sheetName val="TA"/>
      <sheetName val="U&amp;B"/>
      <sheetName val="an.utara"/>
      <sheetName val="rekap-ans"/>
      <sheetName val="41,9&amp;36,3"/>
      <sheetName val="BQ-Tenis"/>
      <sheetName val="Prelim"/>
      <sheetName val="Transfer Pump"/>
      <sheetName val="MINAT"/>
      <sheetName val="HarAlat"/>
      <sheetName val="ANAL-TRM"/>
      <sheetName val="pivot2"/>
      <sheetName val="841"/>
      <sheetName val="811"/>
      <sheetName val="Peralatan"/>
      <sheetName val="Ana. PU"/>
      <sheetName val="UnitRate22"/>
      <sheetName val="SD (1)"/>
      <sheetName val="di2"/>
      <sheetName val="div71"/>
      <sheetName val="div7"/>
      <sheetName val="상반기손익차2총괄"/>
      <sheetName val="PENGADAAN"/>
      <sheetName val="REF HARGA DASAR 2016"/>
      <sheetName val="NS"/>
      <sheetName val="Rebar"/>
      <sheetName val="GRAND REKAP"/>
      <sheetName val="div4"/>
      <sheetName val="Metod TWR"/>
      <sheetName val="대비표"/>
      <sheetName val="351BQMCN"/>
      <sheetName val="Data 3"/>
      <sheetName val="AHS 3"/>
      <sheetName val="BOQ 3"/>
      <sheetName val="lamp. 12"/>
      <sheetName val="Surat2"/>
      <sheetName val="Eval. Arus Kas"/>
      <sheetName val="_x005f_x0000_¯___x0"/>
      <sheetName val="_x0000_0_x005"/>
      <sheetName val="_x005f_x005f_"/>
      <sheetName val="ENC.14"/>
      <sheetName val="BACK - UP-GALIAN (ALAT)"/>
      <sheetName val="UPAH&amp;BHN"/>
      <sheetName val="BQ INT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H_Satuan6"/>
      <sheetName val="mob__dem5"/>
      <sheetName val="pek__tanah5"/>
      <sheetName val="k__batu_kali5"/>
      <sheetName val="rab_me_(by_owner)_5"/>
      <sheetName val="BQ_(by_owner)5"/>
      <sheetName val="rab_me_(fisik)5"/>
      <sheetName val="Analisa_ME5"/>
      <sheetName val="NS_GD_UGD4"/>
      <sheetName val="STD_GD_UGD4"/>
      <sheetName val="harga_bahan5"/>
      <sheetName val="Analisa_&amp;_Upah5"/>
      <sheetName val="AN__TAMPL5"/>
      <sheetName val="01A-_RAB5"/>
      <sheetName val="rab_-_persiapan_&amp;_lantai-14"/>
      <sheetName val="HRG_BHN4"/>
      <sheetName val="Bill_Of_Quantity4"/>
      <sheetName val="DRUP_(ASLI)4"/>
      <sheetName val="NS_GD_UTAMA4"/>
      <sheetName val="Analis_Kusen_1_ESKALASI4"/>
      <sheetName val="Analisa_24"/>
      <sheetName val="BQ_AC_FAN4"/>
      <sheetName val="iTEM_hARSAT4"/>
      <sheetName val="NP_(4)4"/>
      <sheetName val="Anl_+4"/>
      <sheetName val="ELEC_STIS4"/>
      <sheetName val="RKP_PLUMBING4"/>
      <sheetName val="Supl_X4"/>
      <sheetName val="MAIN_BQ4"/>
      <sheetName val="Harsat_BHN_AR,M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DC-akses_bandara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Fill_this_out_first___4"/>
      <sheetName val="Isolasi_Luar_Dalam4"/>
      <sheetName val="Isolasi_Luar4"/>
      <sheetName val="NP_(3)4"/>
      <sheetName val="_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2"/>
      <sheetName val="Bahan_B2"/>
      <sheetName val="Upah_B2"/>
      <sheetName val="Analisa_Upah_&amp;_Bahan_Plum2"/>
      <sheetName val="rab_me_(by_owner)_4"/>
      <sheetName val="BQ_(by_owner)4"/>
      <sheetName val="rab_me_(fisik)4"/>
      <sheetName val="Analisa_ME4"/>
      <sheetName val="harga_bahan4"/>
      <sheetName val="01A-_RAB4"/>
      <sheetName val="rab_-_persiapan_&amp;_lantai-13"/>
      <sheetName val="Analis_Kusen_1_ESKALASI3"/>
      <sheetName val="Anl_+3"/>
      <sheetName val="ELEC_STIS3"/>
      <sheetName val="RKP_PLUMBING3"/>
      <sheetName val="Supl_X3"/>
      <sheetName val="Ahs_23"/>
      <sheetName val="Ahs_13"/>
      <sheetName val="Daftar_berat3"/>
      <sheetName val="Pintu_Jendela3"/>
      <sheetName val="DRUP__ASLI_3"/>
      <sheetName val="Stden_center3"/>
      <sheetName val="DAFTAR_HARGA3"/>
      <sheetName val="KR_Luar3"/>
      <sheetName val="REF_ONLY3"/>
      <sheetName val="meth_hsl_nego3"/>
      <sheetName val="box_culvert3"/>
      <sheetName val="GLP_20013"/>
      <sheetName val="Met_Pas_Batu3"/>
      <sheetName val="Met__Minor3"/>
      <sheetName val="1_B3"/>
      <sheetName val="Analisa_Harga_Satuan3"/>
      <sheetName val="Data_Upah3"/>
      <sheetName val="EXTERNAL_WORK3"/>
      <sheetName val="NP_(2)3"/>
      <sheetName val="data_RSUD_KIS3"/>
      <sheetName val="Bill_of_Qty_MEP3"/>
      <sheetName val="Alat_B3"/>
      <sheetName val="Bahan_B3"/>
      <sheetName val="Upah_B3"/>
      <sheetName val="Analisa_Upah_&amp;_Bahan_Plum3"/>
      <sheetName val="AHS_-_Sipil3"/>
      <sheetName val="RAB_AR&amp;STR3"/>
      <sheetName val="Analisa_Satuan3"/>
      <sheetName val="ANLS__BETON_R__KELAS3"/>
      <sheetName val="Fill_this_out_first___3"/>
      <sheetName val="Isolasi_Luar_Dalam3"/>
      <sheetName val="Isolasi_Luar3"/>
      <sheetName val="NP_(3)3"/>
      <sheetName val="_3"/>
      <sheetName val="gabungan_(2)3"/>
      <sheetName val="Galian_batu3"/>
      <sheetName val="Form_A3"/>
      <sheetName val="BGN_PENUNJANG3"/>
      <sheetName val="RKP__TOTAL3"/>
      <sheetName val="B_as3"/>
      <sheetName val="KONTRAK_INDUK_BULANAN3"/>
      <sheetName val="Analisa_BOW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HB_5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RAB Ekstern"/>
      <sheetName val="HSD_Alat"/>
      <sheetName val="DI.Gadung-1"/>
      <sheetName val="SAPON"/>
      <sheetName val="BILL"/>
      <sheetName val="Jenjang_Eselon"/>
      <sheetName val="analisa 1"/>
      <sheetName val="_x0000_¯??_x0000__x0000__x0000_"/>
      <sheetName val="?¯???????_x0001_???ÿ???English?"/>
      <sheetName val="_x005f_x0000_¯??_x005f_x0000__x"/>
      <sheetName val="_x005f_x005f_x005f_x0000_¯??_x0"/>
      <sheetName val="STRUKTUR-1"/>
      <sheetName val="dt6"/>
      <sheetName val="DT9"/>
      <sheetName val="R1. GREJA KATHOLIK"/>
      <sheetName val="PK-PPK Elektrikal"/>
      <sheetName val="NK"/>
      <sheetName val="SUM_PERS_STRUK"/>
      <sheetName val="bq m&amp;e_r"/>
      <sheetName val="2-JTW"/>
      <sheetName val="Factor"/>
      <sheetName val="Currency Rate"/>
      <sheetName val="Conn. Lib"/>
      <sheetName val="Faktor Konversi"/>
      <sheetName val="R.A.B."/>
      <sheetName val="DSBDY"/>
      <sheetName val="HrgUpahBahan"/>
      <sheetName val="_¯________x005f_x005f_x00"/>
      <sheetName val="Hargamat"/>
      <sheetName val="sheet 2"/>
      <sheetName val="Summary Sheets"/>
      <sheetName val="note"/>
      <sheetName val="rekap_mekanikal3"/>
      <sheetName val="5_Anhas2"/>
      <sheetName val="Tata_Udara2"/>
      <sheetName val="DAF_3_13"/>
      <sheetName val="DAF_3_112"/>
      <sheetName val="ANALISA_PEK_UMUM2"/>
      <sheetName val="UNIT_PRICE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F1c_DATA_ADM6"/>
      <sheetName val="Galian_1"/>
      <sheetName val="LAL_-_PASAR_PAGI_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H_Satuan_Dasar"/>
      <sheetName val="Analisa_HSP"/>
      <sheetName val="_¯__________ÿ___English_"/>
      <sheetName val="1_GasAcct"/>
      <sheetName val="Harga_Sat_Dasar"/>
      <sheetName val="Volume"/>
      <sheetName val="DSP"/>
      <sheetName val="KEBUT BHN"/>
      <sheetName val="NP_MRK"/>
      <sheetName val="Bill 2.1 Basement 41 "/>
      <sheetName val="bahan SNI"/>
      <sheetName val="Menu"/>
      <sheetName val="61004"/>
      <sheetName val="61005"/>
      <sheetName val="61006"/>
      <sheetName val="61007"/>
      <sheetName val="61008"/>
      <sheetName val="MOBILISASI"/>
      <sheetName val="BëN PENƐ_x0000_JANG"/>
      <sheetName val="5-daftar Peralatan"/>
      <sheetName val="LEKAT1"/>
      <sheetName val="abrasi"/>
      <sheetName val="JUDUL"/>
      <sheetName val="Harsat Bahan"/>
      <sheetName val="Harsat Upah"/>
      <sheetName val="Demolation"/>
      <sheetName val="upah-rtjk"/>
      <sheetName val="ANALISA satuan poryek sungai"/>
      <sheetName val="BëN PENƐ"/>
      <sheetName val="Rekap Prelim"/>
      <sheetName val="DBKoef"/>
      <sheetName val="HARGA_DSR"/>
      <sheetName val="perkerasan_rigid"/>
      <sheetName val="SAT_UPAH"/>
      <sheetName val="HARGA_(2)"/>
      <sheetName val="ANAL_ALAT"/>
      <sheetName val="Upah,_alat_&amp;_harsat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BQ-1"/>
      <sheetName val="Data Umum Penawaran"/>
      <sheetName val="ITB COST"/>
      <sheetName val="costing_ESDV"/>
      <sheetName val="HRG BAHAN _ UPAH okk"/>
      <sheetName val="costing_MOV"/>
      <sheetName val="costing_Press"/>
      <sheetName val="MP3"/>
      <sheetName val="REKAP ELEKTRIKAL"/>
      <sheetName val="DMPU"/>
      <sheetName val="U,B"/>
      <sheetName val="5-ALAT(1)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9"/>
      <sheetName val="_¯________x00"/>
      <sheetName val="ANALISA SM"/>
      <sheetName val="BQ ARS"/>
      <sheetName val="prog-mgu"/>
      <sheetName val="TYPE-A"/>
      <sheetName val="An. Alat"/>
      <sheetName val="402"/>
      <sheetName val="beam"/>
      <sheetName val="KJ 2002"/>
      <sheetName val="Calculation Sheet"/>
      <sheetName val="REKAP THPIII"/>
      <sheetName val="Stdiii"/>
      <sheetName val="NStdiii"/>
      <sheetName val="UT&amp;SDiii"/>
      <sheetName val="DAYA PLN"/>
      <sheetName val="AnalisaHS"/>
      <sheetName val="ahs (doors-windows)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갑지"/>
      <sheetName val="URAIAN "/>
      <sheetName val="LS-Rutin"/>
      <sheetName val="HARGA DASAR UPAH DAN BAHAN"/>
      <sheetName val="KH-Q1,Q2,01"/>
      <sheetName val="H_S_BAHAN"/>
      <sheetName val="arab"/>
      <sheetName val="giathanh1"/>
      <sheetName val="H. Sat"/>
      <sheetName val="NP-6"/>
      <sheetName val="HSUMUM.XLS"/>
      <sheetName val="HSTANAH"/>
      <sheetName val="HSBETON"/>
      <sheetName val="bhn,upah,alat"/>
      <sheetName val="Ans Kom Precast"/>
      <sheetName val="Drainase"/>
      <sheetName val="#REF!"/>
      <sheetName val="HARGA ALAT"/>
      <sheetName val="Floor"/>
      <sheetName val="BQ-Str"/>
      <sheetName val="Floor finishes"/>
      <sheetName val="Daf-4.5_Final"/>
      <sheetName val="Daftar Harga Material"/>
      <sheetName val="ACTUAL CHECK"/>
      <sheetName val="Vol_dinding"/>
      <sheetName val="BQ_THPII"/>
      <sheetName val="PT."/>
      <sheetName val="RAB 3"/>
      <sheetName val="analisa print"/>
      <sheetName val="Har-sat finish"/>
      <sheetName val="AHS Aspal"/>
      <sheetName val="paving Blok"/>
      <sheetName val="Prime"/>
      <sheetName val="GalSal"/>
      <sheetName val="Anal-1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D8"/>
      <sheetName val="공사금액 내역 (1)"/>
      <sheetName val="bhn "/>
      <sheetName val="TJ1Q47"/>
      <sheetName val="tarip"/>
      <sheetName val="H Sat Jembatan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compaction"/>
      <sheetName val="SUMBER_DAYA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Lamp-2(Alat)"/>
      <sheetName val="Lamp-2(Bahan)"/>
      <sheetName val="Lamp-2(Upah)"/>
      <sheetName val="UNIT-PRICE"/>
      <sheetName val="Rekap RKDK Maret'17 "/>
      <sheetName val="Uraian Analisa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Risalah KOM"/>
      <sheetName val="D-3 (M)"/>
      <sheetName val="D-7 (M)"/>
      <sheetName val="Plasteran"/>
      <sheetName val="HRG DSR APP"/>
      <sheetName val="Hrgdsrupah"/>
      <sheetName val="BQ25"/>
      <sheetName val="SUMBER"/>
      <sheetName val="Material-mr"/>
      <sheetName val="spesifikasi"/>
      <sheetName val="sudut"/>
      <sheetName val="STD GD.UTAMA"/>
      <sheetName val="MP-P"/>
      <sheetName val="2. MVAC R1"/>
      <sheetName val="Batasan"/>
      <sheetName val="Hsatuan-OK"/>
      <sheetName val="Equipment"/>
      <sheetName val="sch-Eq"/>
      <sheetName val="Waktu"/>
      <sheetName val="Consumable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All Division by SBU"/>
      <sheetName val="smt"/>
      <sheetName val="Asumsi"/>
      <sheetName val="Marshal"/>
      <sheetName val="S_DAYA"/>
      <sheetName val="영업소실적"/>
      <sheetName val="Ans SNI"/>
      <sheetName val="UMUM-PU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Temporary"/>
      <sheetName val="Schedule 11a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An_Basic"/>
      <sheetName val="LUMPSUM"/>
      <sheetName val="BACK"/>
      <sheetName val="AHSrutin"/>
      <sheetName val="Div5"/>
      <sheetName val="Div6"/>
      <sheetName val="Div8"/>
      <sheetName val="DB"/>
      <sheetName val="BOQ INTERN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BQ_External"/>
      <sheetName val="Kuantitas_&amp;_Harga"/>
      <sheetName val="Rekap_Analisa"/>
      <sheetName val="Hg_Sat"/>
      <sheetName val="Input_T__Schedule"/>
      <sheetName val="Daftar_Harga_Material"/>
      <sheetName val="An.1"/>
      <sheetName val="An.3"/>
      <sheetName val="XL4Test5"/>
      <sheetName val="gALIAN "/>
      <sheetName val="tng pr m"/>
      <sheetName val="DAF-KUANTI"/>
      <sheetName val="An Biaya.Kons (SNI)"/>
      <sheetName val="Daftar Harga Bahan"/>
      <sheetName val="Harga-upah"/>
      <sheetName val="HSUB"/>
      <sheetName val="ANALISA-SNI01"/>
      <sheetName val="lap-bulan"/>
      <sheetName val="Lap-Minggu"/>
      <sheetName val="HARGA SATUAN  "/>
      <sheetName val="rekap. mc2"/>
      <sheetName val="URAIAN ANALIS"/>
      <sheetName val=" hrg bhn"/>
      <sheetName val="RA"/>
      <sheetName val="D7(1)"/>
      <sheetName val="schbhn"/>
      <sheetName val="schalt"/>
      <sheetName val="schtng"/>
      <sheetName val="REKA. ANALISA"/>
      <sheetName val="II.3 HSD"/>
      <sheetName val="SNI UPAH BAHAN"/>
      <sheetName val="Analisa Quarry"/>
      <sheetName val="Bhan"/>
      <sheetName val="DU-5"/>
      <sheetName val="HS-BOW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Analisis"/>
      <sheetName val="upah bahan "/>
      <sheetName val="div-8"/>
      <sheetName val="SEC-6"/>
      <sheetName val="B.T"/>
      <sheetName val="REFERENCE TABLE"/>
      <sheetName val="jadwal"/>
      <sheetName val="JM"/>
      <sheetName val="H-Dasar"/>
      <sheetName val="Jagorawi"/>
      <sheetName val="AnalisaSIPIL RIIL"/>
      <sheetName val="EDTL"/>
      <sheetName val="an-satuan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Septick tank"/>
      <sheetName val="Subkon"/>
      <sheetName val="UnitRatePaket1"/>
      <sheetName val="DATA PROYEK"/>
      <sheetName val="ListAnalisa"/>
      <sheetName val="Prod15-8"/>
      <sheetName val="BQ-Marga Tiga"/>
      <sheetName val="Man Power &amp; Comp"/>
      <sheetName val="Bill 2.3"/>
      <sheetName val="Bill 2.5B"/>
      <sheetName val="Bill 2.1"/>
      <sheetName val="H.DASAR"/>
      <sheetName val="k341k612"/>
      <sheetName val="dwa-01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CONSUMABLES-PRICE"/>
      <sheetName val="BOW"/>
      <sheetName val="HB me"/>
      <sheetName val="COST-SUM"/>
      <sheetName val="B - Norelec"/>
      <sheetName val="harga bahan k"/>
      <sheetName val="MASTER BAHAN ME"/>
      <sheetName val="EK-JAN-2010"/>
      <sheetName val="ANALISA GRS SELATAN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BQ29"/>
      <sheetName val="MATERIAL ANALISA"/>
      <sheetName val="UTYLITAS"/>
      <sheetName val="POLY"/>
      <sheetName val="IRNA B"/>
      <sheetName val="CMU 2"/>
      <sheetName val="Data Kegiatan"/>
      <sheetName val="AnaAlat"/>
      <sheetName val="Dip-3"/>
      <sheetName val="Div-6"/>
      <sheetName val="SCTV"/>
      <sheetName val="SCM"/>
      <sheetName val="Total"/>
      <sheetName val="FORM-VAR"/>
      <sheetName val="Contents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41_9_36_3"/>
      <sheetName val="ana_str"/>
      <sheetName val="anl-b6"/>
      <sheetName val="Controll"/>
      <sheetName val="Supl"/>
      <sheetName val="8"/>
      <sheetName val="AI"/>
      <sheetName val="?¯???????_x005f_x005f_x005f_x0001_???ÿ???En"/>
      <sheetName val="RAP1"/>
      <sheetName val="Material ME"/>
      <sheetName val="Tanaman"/>
      <sheetName val="LAP   (4)"/>
      <sheetName val="LAP   (11)"/>
      <sheetName val="Sch-Test"/>
      <sheetName val="Gaji Pokok"/>
      <sheetName val="T. Proyek-Jabatan"/>
      <sheetName val="T. Lokasi"/>
      <sheetName val="T. Rumah"/>
      <sheetName val="T. Transport"/>
      <sheetName val="I-KAMAR"/>
      <sheetName val="Abutment"/>
      <sheetName val="BASE"/>
      <sheetName val="RESUM"/>
      <sheetName val="bau-6"/>
      <sheetName val="NP _2_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BQ Arsit"/>
      <sheetName val="An HarSatPek"/>
      <sheetName val="Sat Bah &amp; Up"/>
      <sheetName val="Inputs"/>
      <sheetName val="daftar"/>
      <sheetName val="52+425"/>
      <sheetName val="mat&amp;upah"/>
      <sheetName val="Daftar Upah_Material_Alat"/>
      <sheetName val="RAB Rehab BatuMelik"/>
      <sheetName val="Sheet2"/>
      <sheetName val="Ana"/>
      <sheetName val="Analisa "/>
      <sheetName val="Galian WED"/>
      <sheetName val="SP17"/>
      <sheetName val="Alat (1)"/>
      <sheetName val="ISI1108B"/>
      <sheetName val="PERHITUNGAN"/>
      <sheetName val="AHSbj"/>
      <sheetName val="hsp_STR_ARS"/>
      <sheetName val="LIST ANHARSAT"/>
      <sheetName val="BQ (2)"/>
      <sheetName val="Analisa CK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TPI"/>
      <sheetName val="jan"/>
      <sheetName val="FEB"/>
      <sheetName val="MAR"/>
      <sheetName val="igp-popno"/>
      <sheetName val="BQTOLTP"/>
      <sheetName val="BOQ EM"/>
      <sheetName val="WBS"/>
      <sheetName val="REKAP HP"/>
      <sheetName val="HrgBahan&amp;Analisa"/>
      <sheetName val="Superstruc"/>
      <sheetName val="PIK_QUO"/>
      <sheetName val="Info"/>
      <sheetName val="AHS - Riel"/>
      <sheetName val="Rekap Bill"/>
      <sheetName val="Cashflow"/>
      <sheetName val="Soil factor"/>
      <sheetName val="BD Div-2 sd 7.6"/>
      <sheetName val="Analisa HS"/>
      <sheetName val="UP MINOR"/>
      <sheetName val="Assumption &amp; Dashboard."/>
      <sheetName val="Lamp-2 (Analisa)"/>
      <sheetName val="K-125"/>
      <sheetName val="_x005f_x0000_¯??_x0"/>
      <sheetName val="Investment_Valuation3"/>
      <sheetName val="Cabling_Data&amp;Power3"/>
      <sheetName val="bhn_FINAL3"/>
      <sheetName val="Input_monthly_capex3"/>
      <sheetName val="bukan_PNS3"/>
      <sheetName val="rekap_mekanikal4"/>
      <sheetName val="5_Anhas3"/>
      <sheetName val="Tata_Udara3"/>
      <sheetName val="DAF_3_14"/>
      <sheetName val="DAF_3_113"/>
      <sheetName val="ANALISA_PEK_UMUM3"/>
      <sheetName val="an_tek_NP3"/>
      <sheetName val="Bill_5_Summary3"/>
      <sheetName val="Bill_4_Summary3"/>
      <sheetName val="UNIT_PRICE3"/>
      <sheetName val="Anls_teknis3"/>
      <sheetName val="HRG_BAHAN_&amp;_UPAH_okk3"/>
      <sheetName val="Analis_Kusen_okk3"/>
      <sheetName val="PLINT_3_1_G3"/>
      <sheetName val="A+Supl_3"/>
      <sheetName val="NS_Lanjutan3"/>
      <sheetName val="STD_Lanjutan3"/>
      <sheetName val="Mk_Minor3"/>
      <sheetName val="ANALISA_ALAT_BERAT3"/>
      <sheetName val="Prod_15-54"/>
      <sheetName val="On_Time1"/>
      <sheetName val="MARK_UP3"/>
      <sheetName val="Hua_Yang_Quarterly1"/>
      <sheetName val="An_21"/>
      <sheetName val="Analis_Tambahan1"/>
      <sheetName val="pelita_lapen1"/>
      <sheetName val="Man_Power3"/>
      <sheetName val="struktur_tdk_dipakai1"/>
      <sheetName val="Analisa_RAP3"/>
      <sheetName val="Analisa_RAB3"/>
      <sheetName val="F_ALARM3"/>
      <sheetName val="D6_(2)3"/>
      <sheetName val="DAFT_HARG_SAT_PEK_3"/>
      <sheetName val="DAFT_ALAT,UPAH_&amp;_MAT3"/>
      <sheetName val="Daftar_Upah1"/>
      <sheetName val="01_FA1"/>
      <sheetName val="Master_Edit3"/>
      <sheetName val="List_Material1"/>
      <sheetName val="Harga_Satuan1"/>
      <sheetName val="Blk-Mnl_lt_3-lt_atap3"/>
      <sheetName val="Urai__Resap_pengikat1"/>
      <sheetName val="analisa_(2)1"/>
      <sheetName val="An_str1"/>
      <sheetName val="RBP-_23"/>
      <sheetName val="OP__ALAT3"/>
      <sheetName val="OP__PERJAM3"/>
      <sheetName val="B__PERSONIL3"/>
      <sheetName val="KAN__LOKAL3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BQ__AC3"/>
      <sheetName val="rincian_per_proyek3"/>
      <sheetName val="rek_ME3"/>
      <sheetName val="HARGA_MATERIAL3"/>
      <sheetName val="Rekap_Direct_Cost3"/>
      <sheetName val="Analisa_-Baku3"/>
      <sheetName val="BQ_jln1"/>
      <sheetName val="BQ_jem1"/>
      <sheetName val="Analisa_Harga3"/>
      <sheetName val="Agregat_Halus_&amp;_Kasar2"/>
      <sheetName val="HS-Divisi_31"/>
      <sheetName val="Perm__Test1"/>
      <sheetName val="Hrg_Sat1"/>
      <sheetName val="Appendix_2(SatDas)1"/>
      <sheetName val="List_of_Eqp3"/>
      <sheetName val="Anl_2s_d4e3"/>
      <sheetName val="Urai___Guide_Post3"/>
      <sheetName val="Urai_Galian_Tanah3"/>
      <sheetName val="Bill_rekap1"/>
      <sheetName val="Bill_of_Qty1"/>
      <sheetName val="5_1_ELEKTRIKAL-ELEKTRONIK1"/>
      <sheetName val="hst__LAMP_11"/>
      <sheetName val="H_Satuan_Dasar1"/>
      <sheetName val="Master_1_01"/>
      <sheetName val="3_1_2a3"/>
      <sheetName val="3_1_1a3"/>
      <sheetName val="Daf_Dasar_Upah&amp;Bahan1"/>
      <sheetName val="Lead_Schedule3"/>
      <sheetName val="daftar_harga_satuan1"/>
      <sheetName val="REKAP_GROSS1"/>
      <sheetName val="BAHAN_(2)1"/>
      <sheetName val="Unit_Rate1"/>
      <sheetName val="S_Curve1"/>
      <sheetName val="Rekap_S_Curve_(4)1"/>
      <sheetName val="Rekap_S_Curve_(3)1"/>
      <sheetName val="Harga_Satuan_Bahan_1"/>
      <sheetName val="Cold_Miling1"/>
      <sheetName val="HARGA_DSR1"/>
      <sheetName val="ETAB_11"/>
      <sheetName val="Spek_Fin_1"/>
      <sheetName val="REKAP_TOTAL1"/>
      <sheetName val="Luas_Bangunan1"/>
      <sheetName val="Spek_ME1"/>
      <sheetName val="Rek_Tot1"/>
      <sheetName val="JUMLAHAN_TOTAL_1"/>
      <sheetName val="2_21"/>
      <sheetName val="Analisa_HSP1"/>
      <sheetName val="Sat__Pek_1"/>
      <sheetName val="Alat_(2)1"/>
      <sheetName val="Input_Data1"/>
      <sheetName val="4-Basic_Price1"/>
      <sheetName val="Urugan_Pasir1"/>
      <sheetName val="F1c_DATA_ADM61"/>
      <sheetName val="Galian_11"/>
      <sheetName val="RAB_1_PRABUMULIH_LEMBAK_KM_330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Hal_010MUKAMC1"/>
      <sheetName val="DIV_71"/>
      <sheetName val="LAL_-_PASAR_PAGI_1"/>
      <sheetName val="ANALISA_EDIT1"/>
      <sheetName val="D_&amp;_W_sizes1"/>
      <sheetName val="Analisa_SNI1"/>
      <sheetName val="Valve_PL1"/>
      <sheetName val="Peralatan_PL1"/>
      <sheetName val="a_21"/>
      <sheetName val="analisa_Str1"/>
      <sheetName val="610_07A1"/>
      <sheetName val="Data_WI1"/>
      <sheetName val="Harsat_Bahan1"/>
      <sheetName val="Harsat_Upah1"/>
      <sheetName val="an__major1"/>
      <sheetName val="Upah_Bahan1"/>
      <sheetName val="bahan_upah1"/>
      <sheetName val="div_21"/>
      <sheetName val="div_3_Tanah1"/>
      <sheetName val="div_4_Sirtu1"/>
      <sheetName val="div_51"/>
      <sheetName val="div_7_Beton1"/>
      <sheetName val="div_81"/>
      <sheetName val="Daf-4_5_Final1"/>
      <sheetName val="Har_Sat1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Perhit.Alat"/>
      <sheetName val="dia.pipe"/>
      <sheetName val="Order"/>
      <sheetName val="Schedule OK Status"/>
      <sheetName val="list Dps"/>
      <sheetName val="Sanur"/>
      <sheetName val="list Sanur"/>
      <sheetName val="BILL No. 1"/>
      <sheetName val="Eva Schedule 1"/>
      <sheetName val="Schedule Pabrikasi"/>
      <sheetName val="div62"/>
      <sheetName val="_x005f_x005f_x005F"/>
      <sheetName val="Sat-Rap"/>
      <sheetName val="BNISP"/>
      <sheetName val="Brdw"/>
      <sheetName val="Penjumlahan"/>
      <sheetName val="DAFTAR ISI"/>
      <sheetName val="nc-m"/>
      <sheetName val="rkpm 2003"/>
      <sheetName val="Daftar Kuantitas dan Harga"/>
      <sheetName val="A.Div 2"/>
      <sheetName val="A.Div7"/>
      <sheetName val="kalibrasi-Tank"/>
      <sheetName val="TE TS FA LAN MATV"/>
      <sheetName val="S_Suramadu"/>
      <sheetName val="SOP"/>
      <sheetName val="Progress"/>
      <sheetName val="amtek"/>
      <sheetName val="ANALISA-1"/>
      <sheetName val="ANALISA-2"/>
      <sheetName val="Det Str BT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SILICATE"/>
      <sheetName val="GearMotor"/>
      <sheetName val="Ubas"/>
      <sheetName val="Marketing"/>
      <sheetName val="envp"/>
      <sheetName val="DafIsi"/>
      <sheetName val="FoB "/>
      <sheetName val="SK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Up &amp; bhn"/>
      <sheetName val="Formulir 7.6"/>
      <sheetName val="boq-indonesia"/>
      <sheetName val="Upah "/>
      <sheetName val="?¯__???"/>
      <sheetName val="_x005f_x005f_x005f_x005F_x005f_x0000_0_x005"/>
      <sheetName val="_x005f_x005f_x005f_x005F_x005f_x005f_x005f_x005f_"/>
      <sheetName val="_x005f_x005f_x005f_x005F_x005f_x0000_¯??_x0"/>
      <sheetName val="CM DIV7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General2"/>
      <sheetName val="MTa"/>
      <sheetName val="Gal Str 0-2m"/>
      <sheetName val="MT_an"/>
      <sheetName val="Overhead"/>
      <sheetName val="UPAHBAHAN"/>
      <sheetName val="BL Temp"/>
      <sheetName val="BL Modif"/>
      <sheetName val="SD"/>
      <sheetName val="Bill 2.4."/>
      <sheetName val="諸経費"/>
      <sheetName val="清水計算営業税率関連"/>
      <sheetName val="PE-F-37 Rev 00 Paym.GBP"/>
      <sheetName val="概総括1"/>
      <sheetName val="Anal. Alat"/>
      <sheetName val="antek12a-13"/>
      <sheetName val="Hrg.Sat"/>
      <sheetName val="Gia"/>
      <sheetName val="CONTRIBUSI"/>
      <sheetName val="Olah"/>
      <sheetName val="anal rab"/>
      <sheetName val="RAB alternatif (2) mendekati ok"/>
      <sheetName val="bill qty"/>
      <sheetName val="Telephone &amp; KSO Rev"/>
      <sheetName val="Cover (sh 1)"/>
      <sheetName val="Units"/>
      <sheetName val="Instructions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Rekap_Addendum1"/>
      <sheetName val="1_GasAcct1"/>
      <sheetName val="Harga_Sat_Dasar1"/>
      <sheetName val="SUMBER_DAYA1"/>
      <sheetName val="DIVISI_31"/>
      <sheetName val="Div_7_21"/>
      <sheetName val="sheet_2"/>
      <sheetName val="RAB_ME"/>
      <sheetName val="Summary_Sheets"/>
      <sheetName val="Data_Masukan1"/>
      <sheetName val="Fisik_20121"/>
      <sheetName val="Pek__Persiapan1"/>
      <sheetName val="Rekap_Anl_K1"/>
      <sheetName val="Rekap_Anl_SNI1"/>
      <sheetName val="PEK_ASPAL"/>
      <sheetName val="Rekap_"/>
      <sheetName val="Transfer_Master"/>
      <sheetName val="K3-Gaji_Kontrak"/>
      <sheetName val="Gaji_Kontrak"/>
      <sheetName val="Kwitansi_Honor"/>
      <sheetName val="All_Division_by_SBU"/>
      <sheetName val="Daftar_Upah,Bhn,&amp;_alat"/>
      <sheetName val="BoQ_Total_lama"/>
      <sheetName val="Rekap_1"/>
      <sheetName val="D_HARGA"/>
      <sheetName val="7_PEK-STRUKTUR"/>
      <sheetName val="Harga_Baru"/>
      <sheetName val="DIV_6"/>
      <sheetName val="DIV_9"/>
      <sheetName val="HARGA_DASAR"/>
      <sheetName val="RAB_FULL"/>
      <sheetName val="anal_rinci"/>
      <sheetName val="UBA_RAB"/>
      <sheetName val="Exch_rate"/>
      <sheetName val="Analisa_K1"/>
      <sheetName val="Daf_Biaya_sewa_alat"/>
      <sheetName val="an_utara1"/>
      <sheetName val="Peralatan_Utama1"/>
      <sheetName val="ANAL_BOW"/>
      <sheetName val="DI_Gadung-1"/>
      <sheetName val="?¯??????????ÿ???English?"/>
      <sheetName val="Gal_Sal"/>
      <sheetName val="mc_adam"/>
      <sheetName val="ps_batu&amp;brjg"/>
      <sheetName val="Rekap_Biaya"/>
      <sheetName val="T__Cs_Log_P_III"/>
      <sheetName val="gal_biasa"/>
      <sheetName val="ANLS_MPU1"/>
      <sheetName val="REKAP_DINDING"/>
      <sheetName val="CHART_HB_AC_-_WC1"/>
      <sheetName val="ANALISA_railing1"/>
      <sheetName val="Stay_Cable-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5_1-5_4(1)-5_4(2)"/>
      <sheetName val="anal-drainase,tanah&amp;ps_batu"/>
      <sheetName val="REKAP_Prbndingn"/>
      <sheetName val="AnalisaSIPIL_RIIL"/>
      <sheetName val="KJ_2002"/>
      <sheetName val="Calculation_Sheet"/>
      <sheetName val="ANALISA_SM"/>
      <sheetName val="BLM_TERBAYAR"/>
      <sheetName val="HARGA_ALAT"/>
      <sheetName val="REF_HARGA_DASAR_2016"/>
      <sheetName val="NP__2_"/>
      <sheetName val="Hrg_Readymix"/>
      <sheetName val="0_x005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Metod_TWR"/>
      <sheetName val="GRAND_REKAP"/>
      <sheetName val="Harga_S_Dasar"/>
      <sheetName val="HARGA_PEK"/>
      <sheetName val="Rekap_RAP_real_(2)"/>
      <sheetName val="3_Koef_Alat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Analisa_ME_UPT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Data_3"/>
      <sheetName val="AHS_3"/>
      <sheetName val="BOQ_3"/>
      <sheetName val="ANSAT_K'AYI"/>
      <sheetName val="Basic_Price"/>
      <sheetName val="DIV_1"/>
      <sheetName val="lamp_9"/>
      <sheetName val="PERALATAN_PROYEK_GOL_III_A"/>
      <sheetName val="rms_remunerasi"/>
      <sheetName val="input_data_umum"/>
      <sheetName val="LAMP_2_2"/>
      <sheetName val="Hargasatuan"/>
      <sheetName val="hsat-SD"/>
      <sheetName val="BoQ C4"/>
      <sheetName val="Perhitungan RAB"/>
      <sheetName val="rek det 1-3"/>
      <sheetName val="BEKISTING"/>
      <sheetName val="Ranges"/>
      <sheetName val="OFF"/>
      <sheetName val="FURN"/>
      <sheetName val="COMP"/>
      <sheetName val="J"/>
      <sheetName val="7.공정표"/>
      <sheetName val="Gal tanah"/>
      <sheetName val="REKAP-ANALISA"/>
      <sheetName val="Investment_Valuation4"/>
      <sheetName val="Cabling_Data&amp;Power4"/>
      <sheetName val="bhn_FINAL4"/>
      <sheetName val="Input_monthly_capex4"/>
      <sheetName val="bukan_PNS4"/>
      <sheetName val="rekap_mekanikal5"/>
      <sheetName val="5_Anhas4"/>
      <sheetName val="Tata_Udara4"/>
      <sheetName val="DAF_3_15"/>
      <sheetName val="DAF_3_114"/>
      <sheetName val="ANALISA_PEK_UMUM4"/>
      <sheetName val="an_tek_NP4"/>
      <sheetName val="Bill_5_Summary4"/>
      <sheetName val="Bill_4_Summary4"/>
      <sheetName val="UNIT_PRICE4"/>
      <sheetName val="Anls_teknis4"/>
      <sheetName val="HRG_BAHAN_&amp;_UPAH_okk4"/>
      <sheetName val="Analis_Kusen_okk4"/>
      <sheetName val="PLINT_3_1_G4"/>
      <sheetName val="A+Supl_4"/>
      <sheetName val="NS_Lanjutan4"/>
      <sheetName val="STD_Lanjutan4"/>
      <sheetName val="Mk_Minor4"/>
      <sheetName val="ANALISA_ALAT_BERAT4"/>
      <sheetName val="Prod_15-55"/>
      <sheetName val="On_Time2"/>
      <sheetName val="MARK_UP4"/>
      <sheetName val="Hua_Yang_Quarterly2"/>
      <sheetName val="An_22"/>
      <sheetName val="Analis_Tambahan2"/>
      <sheetName val="pelita_lapen2"/>
      <sheetName val="Man_Power4"/>
      <sheetName val="struktur_tdk_dipakai2"/>
      <sheetName val="Analisa_RAP4"/>
      <sheetName val="Analisa_RAB4"/>
      <sheetName val="F_ALARM4"/>
      <sheetName val="D6_(2)4"/>
      <sheetName val="DAFT_HARG_SAT_PEK_4"/>
      <sheetName val="DAFT_ALAT,UPAH_&amp;_MAT4"/>
      <sheetName val="Daftar_Upah2"/>
      <sheetName val="01_FA2"/>
      <sheetName val="Master_Edit4"/>
      <sheetName val="List_Material2"/>
      <sheetName val="Harga_Satuan2"/>
      <sheetName val="Blk-Mnl_lt_3-lt_atap4"/>
      <sheetName val="Urai__Resap_pengikat2"/>
      <sheetName val="analisa_(2)2"/>
      <sheetName val="An_str2"/>
      <sheetName val="RBP-_24"/>
      <sheetName val="OP__ALAT4"/>
      <sheetName val="OP__PERJAM4"/>
      <sheetName val="B__PERSONIL4"/>
      <sheetName val="KAN__LOKAL4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BQ__AC4"/>
      <sheetName val="rincian_per_proyek4"/>
      <sheetName val="rek_ME4"/>
      <sheetName val="HARGA_MATERIAL4"/>
      <sheetName val="Rekap_Direct_Cost4"/>
      <sheetName val="Analisa_-Baku4"/>
      <sheetName val="BQ_jln2"/>
      <sheetName val="BQ_jem2"/>
      <sheetName val="Analisa_Harga4"/>
      <sheetName val="Agregat_Halus_&amp;_Kasar3"/>
      <sheetName val="HS-Divisi_32"/>
      <sheetName val="Perm__Test2"/>
      <sheetName val="Hrg_Sat2"/>
      <sheetName val="Appendix_2(SatDas)2"/>
      <sheetName val="List_of_Eqp4"/>
      <sheetName val="Anl_2s_d4e4"/>
      <sheetName val="Urai___Guide_Post4"/>
      <sheetName val="Urai_Galian_Tanah4"/>
      <sheetName val="Bill_rekap2"/>
      <sheetName val="Bill_of_Qty2"/>
      <sheetName val="5_1_ELEKTRIKAL-ELEKTRONIK2"/>
      <sheetName val="hst__LAMP_12"/>
      <sheetName val="H_Satuan_Dasar2"/>
      <sheetName val="Master_1_02"/>
      <sheetName val="3_1_2a4"/>
      <sheetName val="3_1_1a4"/>
      <sheetName val="Daf_Dasar_Upah&amp;Bahan2"/>
      <sheetName val="Lead_Schedule4"/>
      <sheetName val="daftar_harga_satuan2"/>
      <sheetName val="REKAP_GROSS2"/>
      <sheetName val="BAHAN_(2)2"/>
      <sheetName val="Unit_Rate2"/>
      <sheetName val="S_Curve2"/>
      <sheetName val="Rekap_S_Curve_(4)2"/>
      <sheetName val="Rekap_S_Curve_(3)2"/>
      <sheetName val="Harga_Satuan_Bahan_2"/>
      <sheetName val="Cold_Miling2"/>
      <sheetName val="HARGA_DSR2"/>
      <sheetName val="ETAB_12"/>
      <sheetName val="Spek_Fin_2"/>
      <sheetName val="REKAP_TOTAL2"/>
      <sheetName val="Luas_Bangunan2"/>
      <sheetName val="Spek_ME2"/>
      <sheetName val="Rek_Tot2"/>
      <sheetName val="JUMLAHAN_TOTAL_2"/>
      <sheetName val="2_22"/>
      <sheetName val="Analisa_HSP2"/>
      <sheetName val="Sat__Pek_2"/>
      <sheetName val="Alat_(2)2"/>
      <sheetName val="Input_Data2"/>
      <sheetName val="4-Basic_Price2"/>
      <sheetName val="Urugan_Pasir2"/>
      <sheetName val="F1c_DATA_ADM62"/>
      <sheetName val="Galian_12"/>
      <sheetName val="RAB_1_PRABUMULIH_LEMBAK_KM_330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Hal_010MUKAMC2"/>
      <sheetName val="DIV_72"/>
      <sheetName val="LAL_-_PASAR_PAGI_2"/>
      <sheetName val="ANALISA_EDIT2"/>
      <sheetName val="D_&amp;_W_sizes2"/>
      <sheetName val="Analisa_SNI2"/>
      <sheetName val="Valve_PL2"/>
      <sheetName val="Peralatan_PL2"/>
      <sheetName val="a_22"/>
      <sheetName val="analisa_Str2"/>
      <sheetName val="610_07A2"/>
      <sheetName val="Data_WI2"/>
      <sheetName val="Harsat_Bahan2"/>
      <sheetName val="Harsat_Upah2"/>
      <sheetName val="an__major2"/>
      <sheetName val="Upah_Bahan2"/>
      <sheetName val="bahan_upah2"/>
      <sheetName val="div_22"/>
      <sheetName val="div_3_Tanah2"/>
      <sheetName val="div_4_Sirtu2"/>
      <sheetName val="div_52"/>
      <sheetName val="div_7_Beton2"/>
      <sheetName val="div_82"/>
      <sheetName val="Daf-4_5_Final2"/>
      <sheetName val="Har_Sat2"/>
      <sheetName val="610_052"/>
      <sheetName val="610_062"/>
      <sheetName val="610_072"/>
      <sheetName val="610_082"/>
      <sheetName val="610_042"/>
      <sheetName val="MPU__6-3(4)_LastonAC2"/>
      <sheetName val="Data_Info2"/>
      <sheetName val="bahan_dan_upah2"/>
      <sheetName val="7_1(3)2"/>
      <sheetName val="BQ_External2"/>
      <sheetName val="Kuantitas_&amp;_Harga2"/>
      <sheetName val="Rekap_Analisa2"/>
      <sheetName val="Hg_Sat2"/>
      <sheetName val="Input_T__Schedule2"/>
      <sheetName val="Daftar_Harga_Material2"/>
      <sheetName val="An_1"/>
      <sheetName val="An_3"/>
      <sheetName val="BOQ_EM"/>
      <sheetName val="BOQ_INTERN"/>
      <sheetName val="RAB_Ekstern"/>
      <sheetName val="Perhit_Alat"/>
      <sheetName val="dia_pipe"/>
      <sheetName val="STD_GD_UTAMA"/>
      <sheetName val="list_Dps"/>
      <sheetName val="list_Sanur"/>
      <sheetName val="BILL_No__1"/>
      <sheetName val="Eva_Schedule_1"/>
      <sheetName val="Schedule_Pabrikasi"/>
      <sheetName val="ACTUAL_CHECK"/>
      <sheetName val="B_O_Q"/>
      <sheetName val="RAB_(A)_(2)"/>
      <sheetName val="Pay_Items"/>
      <sheetName val="An_Biaya_Kons_(SNI)"/>
      <sheetName val="Daftar_Harga_Bahan"/>
      <sheetName val="공사금액_내역_(1)"/>
      <sheetName val="bhn_"/>
      <sheetName val="Schedule_OK_Status"/>
      <sheetName val="RAB_SEKRETARIAT_(1)"/>
      <sheetName val="Investment_Valuation5"/>
      <sheetName val="Cabling_Data&amp;Power5"/>
      <sheetName val="Input_monthly_capex5"/>
      <sheetName val="bukan_PNS5"/>
      <sheetName val="bhn_FINAL5"/>
      <sheetName val="rekap_mekanikal6"/>
      <sheetName val="5_Anhas5"/>
      <sheetName val="Tata_Udara5"/>
      <sheetName val="DAF_3_16"/>
      <sheetName val="DAF_3_115"/>
      <sheetName val="ANALISA_PEK_UMUM5"/>
      <sheetName val="an_tek_NP5"/>
      <sheetName val="Anls_teknis5"/>
      <sheetName val="Mk_Minor5"/>
      <sheetName val="MARK_UP5"/>
      <sheetName val="Master_Edit5"/>
      <sheetName val="Bill_5_Summary5"/>
      <sheetName val="Bill_4_Summary5"/>
      <sheetName val="UNIT_PRICE5"/>
      <sheetName val="HRG_BAHAN_&amp;_UPAH_okk5"/>
      <sheetName val="Analis_Kusen_okk5"/>
      <sheetName val="PLINT_3_1_G5"/>
      <sheetName val="A+Supl_5"/>
      <sheetName val="NS_Lanjutan5"/>
      <sheetName val="STD_Lanjutan5"/>
      <sheetName val="ANALISA_ALAT_BERAT5"/>
      <sheetName val="Prod_15-56"/>
      <sheetName val="List_Material3"/>
      <sheetName val="Hua_Yang_Quarterly3"/>
      <sheetName val="An_23"/>
      <sheetName val="Analis_Tambahan3"/>
      <sheetName val="pelita_lapen3"/>
      <sheetName val="On_Time3"/>
      <sheetName val="Harga_Satuan3"/>
      <sheetName val="Man_Power5"/>
      <sheetName val="struktur_tdk_dipakai3"/>
      <sheetName val="Analisa_RAP5"/>
      <sheetName val="Analisa_RAB5"/>
      <sheetName val="F_ALARM5"/>
      <sheetName val="D6_(2)5"/>
      <sheetName val="DAFT_HARG_SAT_PEK_5"/>
      <sheetName val="DAFT_ALAT,UPAH_&amp;_MAT5"/>
      <sheetName val="Daftar_Upah3"/>
      <sheetName val="01_FA3"/>
      <sheetName val="RBP-_25"/>
      <sheetName val="OP__ALAT5"/>
      <sheetName val="OP__PERJAM5"/>
      <sheetName val="B__PERSONIL5"/>
      <sheetName val="KAN__LOKAL5"/>
      <sheetName val="Blk-Mnl_lt_3-lt_atap5"/>
      <sheetName val="Urai__Resap_pengikat3"/>
      <sheetName val="analisa_(2)3"/>
      <sheetName val="An_str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BQ__AC5"/>
      <sheetName val="rincian_per_proyek5"/>
      <sheetName val="rek_ME5"/>
      <sheetName val="HARGA_MATERIAL5"/>
      <sheetName val="Rekap_Direct_Cost5"/>
      <sheetName val="Analisa_-Baku5"/>
      <sheetName val="BQ_jln3"/>
      <sheetName val="BQ_jem3"/>
      <sheetName val="Analisa_Harga5"/>
      <sheetName val="Agregat_Halus_&amp;_Kasar4"/>
      <sheetName val="HS-Divisi_33"/>
      <sheetName val="Perm__Test3"/>
      <sheetName val="Hrg_Sat3"/>
      <sheetName val="Daf_Dasar_Upah&amp;Bahan3"/>
      <sheetName val="3_1_2a5"/>
      <sheetName val="3_1_1a5"/>
      <sheetName val="Anl_2s_d4e5"/>
      <sheetName val="List_of_Eqp5"/>
      <sheetName val="Urai___Guide_Post5"/>
      <sheetName val="Urai_Galian_Tanah5"/>
      <sheetName val="Lead_Schedule5"/>
      <sheetName val="Master_1_03"/>
      <sheetName val="Appendix_2(SatDas)3"/>
      <sheetName val="Bill_rekap3"/>
      <sheetName val="Bill_of_Qty3"/>
      <sheetName val="5_1_ELEKTRIKAL-ELEKTRONIK3"/>
      <sheetName val="hst__LAMP_13"/>
      <sheetName val="daftar_harga_satuan3"/>
      <sheetName val="H_Satuan_Dasar3"/>
      <sheetName val="BAHAN_(2)3"/>
      <sheetName val="Unit_Rate3"/>
      <sheetName val="S_Curve3"/>
      <sheetName val="Rekap_S_Curve_(4)3"/>
      <sheetName val="Rekap_S_Curve_(3)3"/>
      <sheetName val="REKAP_GROSS3"/>
      <sheetName val="Harga_Satuan_Bahan_3"/>
      <sheetName val="Cold_Miling3"/>
      <sheetName val="HARGA_DSR3"/>
      <sheetName val="ETAB_13"/>
      <sheetName val="Spek_Fin_3"/>
      <sheetName val="REKAP_TOTAL3"/>
      <sheetName val="Luas_Bangunan3"/>
      <sheetName val="Spek_ME3"/>
      <sheetName val="Rek_Tot3"/>
      <sheetName val="JUMLAHAN_TOTAL_3"/>
      <sheetName val="2_23"/>
      <sheetName val="Analisa_HSP3"/>
      <sheetName val="Sat__Pek_3"/>
      <sheetName val="Alat_(2)3"/>
      <sheetName val="Input_Data3"/>
      <sheetName val="4-Basic_Price3"/>
      <sheetName val="Urugan_Pasir3"/>
      <sheetName val="F1c_DATA_ADM63"/>
      <sheetName val="Galian_13"/>
      <sheetName val="RAB_1_PRABUMULIH_LEMBAK_KM_330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Hal_010MUKAMC3"/>
      <sheetName val="DIV_73"/>
      <sheetName val="LAL_-_PASAR_PAGI_3"/>
      <sheetName val="ANALISA_EDIT3"/>
      <sheetName val="Analisa_SNI3"/>
      <sheetName val="Valve_PL3"/>
      <sheetName val="Peralatan_PL3"/>
      <sheetName val="an__major3"/>
      <sheetName val="Upah_Bahan3"/>
      <sheetName val="div_23"/>
      <sheetName val="div_3_Tanah3"/>
      <sheetName val="div_4_Sirtu3"/>
      <sheetName val="div_53"/>
      <sheetName val="div_7_Beton3"/>
      <sheetName val="div_83"/>
      <sheetName val="D_&amp;_W_sizes3"/>
      <sheetName val="a_23"/>
      <sheetName val="analisa_Str3"/>
      <sheetName val="610_07A3"/>
      <sheetName val="Data_WI3"/>
      <sheetName val="Harsat_Bahan3"/>
      <sheetName val="Harsat_Upah3"/>
      <sheetName val="bahan_upah3"/>
      <sheetName val="Daf-4_5_Final3"/>
      <sheetName val="Har_Sat3"/>
      <sheetName val="610_053"/>
      <sheetName val="610_063"/>
      <sheetName val="610_073"/>
      <sheetName val="610_083"/>
      <sheetName val="610_043"/>
      <sheetName val="MPU__6-3(4)_LastonAC3"/>
      <sheetName val="Data_Info3"/>
      <sheetName val="bahan_dan_upah3"/>
      <sheetName val="7_1(3)3"/>
      <sheetName val="BQ_External3"/>
      <sheetName val="Kuantitas_&amp;_Harga3"/>
      <sheetName val="Rekap_Analisa3"/>
      <sheetName val="Hg_Sat3"/>
      <sheetName val="Input_T__Schedule3"/>
      <sheetName val="Daftar_Upah,Bhn,&amp;_alat1"/>
      <sheetName val="BoQ_Total_lama1"/>
      <sheetName val="Rekap_11"/>
      <sheetName val="D_HARGA1"/>
      <sheetName val="ANAL_BOW1"/>
      <sheetName val="Daf_Biaya_sewa_alat1"/>
      <sheetName val="Rekap_Addendum2"/>
      <sheetName val="DI_Gadung-11"/>
      <sheetName val="SAT_UPAH1"/>
      <sheetName val="Harga_Sat_Dasar2"/>
      <sheetName val="1_GasAcct2"/>
      <sheetName val="BLM_TERBAYAR1"/>
      <sheetName val="Daftar_Harga_Material3"/>
      <sheetName val="Hrg_Readymix1"/>
      <sheetName val="Metod_TWR1"/>
      <sheetName val="PEK_ASPAL1"/>
      <sheetName val="REF_HARGA_DASAR_20161"/>
      <sheetName val="DIV_61"/>
      <sheetName val="HARGA_PEK1"/>
      <sheetName val="Rekap_RAP_real_(2)1"/>
      <sheetName val="3_Koef_Alat1"/>
      <sheetName val="GRAND_REKAP1"/>
      <sheetName val="Harga_S_Dasar1"/>
      <sheetName val="RAB_FULL1"/>
      <sheetName val="anal_rinci1"/>
      <sheetName val="DIV_91"/>
      <sheetName val="HARGA_DASAR1"/>
      <sheetName val="Stay_Cable-11"/>
      <sheetName val="UBA_RAB1"/>
      <sheetName val="REKAP_Prbndingn1"/>
      <sheetName val="STD_GD_UTAMA1"/>
      <sheetName val="7_PEK-STRUKTUR1"/>
      <sheetName val="Harga_Baru1"/>
      <sheetName val="Exch_rate1"/>
      <sheetName val="H_Sat__Pekerjaan1"/>
      <sheetName val="H__Bahan1"/>
      <sheetName val="Analisa_H_Sat_1"/>
      <sheetName val="DON_GIA1"/>
      <sheetName val="CHITIET_VL_NC1"/>
      <sheetName val="TONGKE3p_1"/>
      <sheetName val="BOQ_INTERN1"/>
      <sheetName val="Analisa_ME_UPT1"/>
      <sheetName val="gal_biasa1"/>
      <sheetName val="An_11"/>
      <sheetName val="An_31"/>
      <sheetName val="Rekap_Prelim1"/>
      <sheetName val="BOQ_EM1"/>
      <sheetName val="mc_adam1"/>
      <sheetName val="ps_batu&amp;brjg1"/>
      <sheetName val="RAB_Ekstern1"/>
      <sheetName val="Gal_Sal1"/>
      <sheetName val="Rekap_Biaya1"/>
      <sheetName val="T__Cs_Log_P_III1"/>
      <sheetName val="3_1_(1)_CS1"/>
      <sheetName val="KJ_20021"/>
      <sheetName val="Calculation_Sheet1"/>
      <sheetName val="ANALISA_SM1"/>
      <sheetName val="sheet_21"/>
      <sheetName val="RAB_ME1"/>
      <sheetName val="Summary_Sheets1"/>
      <sheetName val="perkerasan_rigid1"/>
      <sheetName val="Perhit_Alat1"/>
      <sheetName val="Basic_Price1"/>
      <sheetName val="ANSAT_K'AYI1"/>
      <sheetName val="HARGA_(2)1"/>
      <sheetName val="ANAL_ALAT1"/>
      <sheetName val="Upah,_alat_&amp;_harsat1"/>
      <sheetName val="DIV_11"/>
      <sheetName val="lamp_91"/>
      <sheetName val="list_Dps1"/>
      <sheetName val="list_Sanur1"/>
      <sheetName val="BILL_No__11"/>
      <sheetName val="Eva_Schedule_11"/>
      <sheetName val="Schedule_Pabrikasi1"/>
      <sheetName val="dia_pipe1"/>
      <sheetName val="ACTUAL_CHECK1"/>
      <sheetName val="5_1-5_4(1)-5_4(2)1"/>
      <sheetName val="anal-drainase,tanah&amp;ps_batu1"/>
      <sheetName val="RAB_VOL1"/>
      <sheetName val="B_O_Q1"/>
      <sheetName val="FIRE_FIGHTING1"/>
      <sheetName val="RAB_(A)_(2)1"/>
      <sheetName val="Pay_Items1"/>
      <sheetName val="Rekap_2"/>
      <sheetName val="Transfer_Master1"/>
      <sheetName val="K3-Gaji_Kontrak1"/>
      <sheetName val="Gaji_Kontrak1"/>
      <sheetName val="Kwitansi_Honor1"/>
      <sheetName val="All_Division_by_SBU1"/>
      <sheetName val="An_Biaya_Kons_(SNI)1"/>
      <sheetName val="Daftar_Harga_Bahan1"/>
      <sheetName val="공사금액_내역_(1)1"/>
      <sheetName val="bhn_1"/>
      <sheetName val="H_Sat_Jembatan1"/>
      <sheetName val="S_BAHAN1"/>
      <sheetName val="S_UPAH1"/>
      <sheetName val="Re_1)1"/>
      <sheetName val="Harga_Mat_1"/>
      <sheetName val="Schedule_OK_Status1"/>
      <sheetName val="Currency_Rate1"/>
      <sheetName val="Conn__Lib1"/>
      <sheetName val="HARGA_ALAT1"/>
      <sheetName val="RAB_SEKRETARIAT_(1)1"/>
      <sheetName val="analisa_11"/>
      <sheetName val="ENC_14"/>
      <sheetName val="KEBUT_BHN"/>
      <sheetName val="Bill_2_1_Basement_41_"/>
      <sheetName val="bahan_SNI"/>
      <sheetName val="MING_I"/>
      <sheetName val="Bangunan_Utama"/>
      <sheetName val="Floor_finishes"/>
      <sheetName val="R_A_B_"/>
      <sheetName val="R1__GREJA_KATHOLIK"/>
      <sheetName val="Cvr"/>
      <sheetName val="H-SAT"/>
      <sheetName val="3"/>
      <sheetName val="An.Q"/>
      <sheetName val="B.Dsr"/>
      <sheetName val="ALAT BM"/>
      <sheetName val="MATAUANG"/>
      <sheetName val="IPL_SCHEDULE"/>
      <sheetName val="bhn_upah"/>
      <sheetName val="HS-Ban"/>
      <sheetName val="BQ-SRT"/>
      <sheetName val="DivVI"/>
      <sheetName val="Master Schedule"/>
      <sheetName val="Anl. Struktur"/>
      <sheetName val="PAGE 1 "/>
      <sheetName val="Connections"/>
      <sheetName val="DWTables"/>
      <sheetName val="B.U.A"/>
      <sheetName val="Material&amp;Alat"/>
      <sheetName val="GASATAGG.XLS"/>
      <sheetName val="ANALISA  besing"/>
      <sheetName val="Prosentase"/>
      <sheetName val="Termin"/>
      <sheetName val="5-ALAT slury"/>
      <sheetName val="인사자료총집계"/>
      <sheetName val="alm"/>
      <sheetName val="HPP"/>
      <sheetName val="CH-RANC"/>
      <sheetName val="BERAT TUL."/>
      <sheetName val="PERHITUNGAN LUMPSUM"/>
      <sheetName val="HARGA DASAR PIPA "/>
      <sheetName val="HARGA DASAR ACCESORIES"/>
      <sheetName val="ongkos_kirim"/>
      <sheetName val="PASANGPIPA"/>
      <sheetName val="CAB 2"/>
      <sheetName val="Data Pendukung"/>
      <sheetName val="Analisa-Harga"/>
      <sheetName val="analis_alat"/>
      <sheetName val="Divisi1"/>
      <sheetName val="sat-jadi"/>
      <sheetName val="UPAH DAN BAHAN"/>
      <sheetName val="ANL-E"/>
      <sheetName val="Bhn-Lokal"/>
      <sheetName val="koef-beton"/>
      <sheetName val="coeff"/>
      <sheetName val="Cable 150kV Ref."/>
      <sheetName val="FISIK RAB 2000"/>
      <sheetName val="bahan-mos"/>
      <sheetName val="Fees and GC's Manloader"/>
      <sheetName val="Shell &amp; Core"/>
      <sheetName val="rap rinci"/>
      <sheetName val="Koefisien"/>
      <sheetName val="ANALISA TENDER"/>
      <sheetName val="REKAP.VOLUME"/>
      <sheetName val="RAB-D-22.4"/>
      <sheetName val="Quantity"/>
      <sheetName val="daf-3(OK)"/>
      <sheetName val="daf-7(OK)"/>
      <sheetName val="Macro1"/>
      <sheetName val="97 사업추정(WEKI)"/>
      <sheetName val="Investment_Valuation6"/>
      <sheetName val="Cabling_Data&amp;Power6"/>
      <sheetName val="Input_monthly_capex6"/>
      <sheetName val="bukan_PNS6"/>
      <sheetName val="bhn_FINAL6"/>
      <sheetName val="rekap_mekanikal7"/>
      <sheetName val="5_Anhas6"/>
      <sheetName val="Tata_Udara6"/>
      <sheetName val="DAF_3_17"/>
      <sheetName val="DAF_3_116"/>
      <sheetName val="ANALISA_PEK_UMUM6"/>
      <sheetName val="an_tek_NP6"/>
      <sheetName val="Anls_teknis6"/>
      <sheetName val="Mk_Minor6"/>
      <sheetName val="MARK_UP6"/>
      <sheetName val="Master_Edit6"/>
      <sheetName val="Bill_5_Summary6"/>
      <sheetName val="Bill_4_Summary6"/>
      <sheetName val="UNIT_PRICE6"/>
      <sheetName val="HRG_BAHAN_&amp;_UPAH_okk6"/>
      <sheetName val="Analis_Kusen_okk6"/>
      <sheetName val="PLINT_3_1_G6"/>
      <sheetName val="A+Supl_6"/>
      <sheetName val="NS_Lanjutan6"/>
      <sheetName val="STD_Lanjutan6"/>
      <sheetName val="ANALISA_ALAT_BERAT6"/>
      <sheetName val="Prod_15-57"/>
      <sheetName val="List_Material4"/>
      <sheetName val="Hua_Yang_Quarterly4"/>
      <sheetName val="An_24"/>
      <sheetName val="Analis_Tambahan4"/>
      <sheetName val="pelita_lapen4"/>
      <sheetName val="On_Time4"/>
      <sheetName val="Harga_Satuan4"/>
      <sheetName val="Man_Power6"/>
      <sheetName val="struktur_tdk_dipakai4"/>
      <sheetName val="Analisa_RAP6"/>
      <sheetName val="Analisa_RAB6"/>
      <sheetName val="F_ALARM6"/>
      <sheetName val="D6_(2)6"/>
      <sheetName val="DAFT_HARG_SAT_PEK_6"/>
      <sheetName val="DAFT_ALAT,UPAH_&amp;_MAT6"/>
      <sheetName val="Daftar_Upah4"/>
      <sheetName val="01_FA4"/>
      <sheetName val="RBP-_26"/>
      <sheetName val="OP__ALAT6"/>
      <sheetName val="OP__PERJAM6"/>
      <sheetName val="B__PERSONIL6"/>
      <sheetName val="KAN__LOKAL6"/>
      <sheetName val="Blk-Mnl_lt_3-lt_atap6"/>
      <sheetName val="Urai__Resap_pengikat4"/>
      <sheetName val="analisa_(2)4"/>
      <sheetName val="An_str4"/>
      <sheetName val="AC_unit4"/>
      <sheetName val="EL_acc4"/>
      <sheetName val="EL_lamp4"/>
      <sheetName val="EL_outlet4"/>
      <sheetName val="Chiller_acc4"/>
      <sheetName val="Pipa_PL4"/>
      <sheetName val="PK_acc4"/>
      <sheetName val="PL_acc4"/>
      <sheetName val="PK_valve4"/>
      <sheetName val="PL_valve4"/>
      <sheetName val="AC_valve4"/>
      <sheetName val="PK_pipe4"/>
      <sheetName val="EL_kabel4"/>
      <sheetName val="AC_power4"/>
      <sheetName val="EL_tray4"/>
      <sheetName val="PL_power4"/>
      <sheetName val="PL_unit4"/>
      <sheetName val="PK_unit4"/>
      <sheetName val="EL_arde4"/>
      <sheetName val="BQ__AC6"/>
      <sheetName val="rincian_per_proyek6"/>
      <sheetName val="rek_ME6"/>
      <sheetName val="HARGA_MATERIAL6"/>
      <sheetName val="Rekap_Direct_Cost6"/>
      <sheetName val="Analisa_-Baku6"/>
      <sheetName val="BQ_jln4"/>
      <sheetName val="BQ_jem4"/>
      <sheetName val="Analisa_Harga6"/>
      <sheetName val="Agregat_Halus_&amp;_Kasar5"/>
      <sheetName val="HS-Divisi_34"/>
      <sheetName val="Perm__Test4"/>
      <sheetName val="Hrg_Sat4"/>
      <sheetName val="Daf_Dasar_Upah&amp;Bahan4"/>
      <sheetName val="3_1_2a6"/>
      <sheetName val="3_1_1a6"/>
      <sheetName val="Anl_2s_d4e6"/>
      <sheetName val="List_of_Eqp6"/>
      <sheetName val="Urai___Guide_Post6"/>
      <sheetName val="Urai_Galian_Tanah6"/>
      <sheetName val="Lead_Schedule6"/>
      <sheetName val="Master_1_04"/>
      <sheetName val="Appendix_2(SatDas)4"/>
      <sheetName val="Bill_rekap4"/>
      <sheetName val="Bill_of_Qty4"/>
      <sheetName val="5_1_ELEKTRIKAL-ELEKTRONIK4"/>
      <sheetName val="hst__LAMP_14"/>
      <sheetName val="daftar_harga_satuan4"/>
      <sheetName val="H_Satuan_Dasar4"/>
      <sheetName val="BAHAN_(2)4"/>
      <sheetName val="Unit_Rate4"/>
      <sheetName val="Faktor_Konversi"/>
      <sheetName val="bq_m&amp;e_r"/>
      <sheetName val="Analisa_Hourly"/>
      <sheetName val="Rek_Analisa"/>
      <sheetName val="PENGU"/>
      <sheetName val="D3"/>
      <sheetName val="P&amp;L"/>
      <sheetName val="GLdownload"/>
      <sheetName val="BackUp-Payment Exs"/>
      <sheetName val="Dft Isi PQ 1"/>
      <sheetName val="SHAREHOLDERS"/>
      <sheetName val="Cashflow_ref"/>
      <sheetName val="TAGIHAN"/>
      <sheetName val="hasat"/>
      <sheetName val="MasterSheet"/>
      <sheetName val="Sales Rental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Monthly Budget Summary"/>
      <sheetName val="EPS"/>
      <sheetName val="trans"/>
      <sheetName val="P-2"/>
      <sheetName val="P-5"/>
      <sheetName val="ABSEN"/>
      <sheetName val="UPAH_B_KAS"/>
      <sheetName val="UPAH_B_KAS _2_"/>
      <sheetName val="T_TANGAN"/>
      <sheetName val="RPP01 6"/>
      <sheetName val="AnAlat"/>
      <sheetName val="MAP 18.12.17"/>
      <sheetName val="DbCost"/>
      <sheetName val="AUG02"/>
      <sheetName val="agregat abc"/>
      <sheetName val="PER HARI"/>
      <sheetName val="HDasar"/>
      <sheetName val="Schedule(S-Curve)"/>
      <sheetName val="Bill 4.1"/>
      <sheetName val="ANALISA-SNI"/>
      <sheetName val="HPP_20_"/>
      <sheetName val="hrg-dsr"/>
      <sheetName val="Market"/>
      <sheetName val="PEMBANTAIAN"/>
      <sheetName val="BAHAN~"/>
      <sheetName val="DAFTAR ANALYSA"/>
      <sheetName val="Lamp. Bahan"/>
      <sheetName val="?¯???????_x005f_x0001_???ÿ???En"/>
      <sheetName val="8LT 12"/>
      <sheetName val="Analisa Upah _ Bahan Plum"/>
      <sheetName val="pel  rut bahu jln mat"/>
      <sheetName val="Hrg-Das"/>
      <sheetName val="MB"/>
      <sheetName val="Sched-Ex"/>
      <sheetName val="Analisa Teknik"/>
      <sheetName val="Cipinang"/>
      <sheetName val="Bek_Sloof"/>
      <sheetName val="Gradasi wc2"/>
      <sheetName val="Check"/>
      <sheetName val="TERBIL prog 2017"/>
      <sheetName val="HARGA SATUAN 1 (2)"/>
      <sheetName val="metode.rutin"/>
      <sheetName val="ANALIS2"/>
      <sheetName val="NP7"/>
      <sheetName val="UMUR ALAT"/>
      <sheetName val="FAKTOR MODAL CRF"/>
      <sheetName val="rab_usulan cco"/>
      <sheetName val="usulan cco2 ok"/>
      <sheetName val="TIME"/>
      <sheetName val="NC-CM"/>
      <sheetName val="SCEDHULLE"/>
      <sheetName val="rab g. menara pengawas"/>
      <sheetName val="_¯________x005f_x005f_x005f_x005f_x005f_x005f_x00"/>
      <sheetName val="An Biaya Kons.Pek.Kayu &amp; Atap"/>
      <sheetName val="jadw"/>
      <sheetName val="Tambahan Biaro"/>
      <sheetName val="MET"/>
      <sheetName val="간접비 총괄표"/>
      <sheetName val="SoCF (contract)"/>
      <sheetName val="SoCF"/>
      <sheetName val="MC_Q"/>
      <sheetName val="TS_Q"/>
      <sheetName val="311"/>
      <sheetName val="BQJlnWH3"/>
      <sheetName val="_x005f_x005f_x005f_x005F_x005f_x005f_"/>
      <sheetName val="data-1"/>
      <sheetName val="surat penawaran"/>
      <sheetName val="Divisi 8"/>
      <sheetName val="ANL K"/>
      <sheetName val="Penwrn"/>
      <sheetName val="Scd_RAB"/>
      <sheetName val="analisabudget"/>
      <sheetName val="REK ADD"/>
      <sheetName val="BQ22"/>
      <sheetName val="BQ23"/>
      <sheetName val="SAT-BHN"/>
      <sheetName val="Item Baru"/>
      <sheetName val="Data.Kontrak"/>
      <sheetName val="Keb. Bhn, alt, tenaga"/>
      <sheetName val="RAB-SPL2"/>
      <sheetName val="hitung"/>
      <sheetName val="NP (6)"/>
      <sheetName val="2-asi-00"/>
      <sheetName val="BQ-Marga_Tiga"/>
      <sheetName val="Bill_2_3"/>
      <sheetName val="Bill_2_5B"/>
      <sheetName val="Bill_2_1"/>
      <sheetName val="rab gerbang"/>
      <sheetName val="DAFTAR BAHAN DAN UPAH"/>
      <sheetName val="alat - 2"/>
      <sheetName val="upah dan bahan "/>
      <sheetName val="info umum"/>
      <sheetName val="HRG AGRGT"/>
      <sheetName val="hrga dasar"/>
      <sheetName val="_0_1_0_0_0_1__6_0_____________2"/>
      <sheetName val="_0_1_0_0_0_1__6_0_____________3"/>
      <sheetName val="BQ-Arun"/>
      <sheetName val="GCi"/>
      <sheetName val="税金"/>
      <sheetName val="雑"/>
      <sheetName val="ﾄﾚ"/>
      <sheetName val="ﾎﾞﾝﾄﾞ"/>
      <sheetName val="検査"/>
      <sheetName val="派遣費"/>
      <sheetName val="想定価格"/>
      <sheetName val="4SM00369 &amp; 4SM00370 "/>
      <sheetName val="UshDeb00"/>
      <sheetName val="L_23"/>
      <sheetName val="Cover_sheet"/>
      <sheetName val="PHU 05"/>
      <sheetName val="8410_Kerb_"/>
      <sheetName val="MOBILI"/>
      <sheetName val="Sens"/>
      <sheetName val="Mkt"/>
      <sheetName val="Trf"/>
      <sheetName val="DA_List"/>
      <sheetName val="NDA_List"/>
      <sheetName val="HITUNG-HPP,25"/>
      <sheetName val="&lt;&lt; Bantuan &gt;&gt;"/>
      <sheetName val="PAK4"/>
      <sheetName val="Mesin"/>
      <sheetName val="PAL 2012"/>
      <sheetName val="BPPT"/>
      <sheetName val="Voucher"/>
      <sheetName val="4-formulir harga bahan"/>
      <sheetName val="5-ALAT (2)"/>
      <sheetName val="Analisa K3"/>
      <sheetName val="Additional"/>
      <sheetName val="Lalu Lintas"/>
      <sheetName val="Jembatan Sementara"/>
      <sheetName val="Agg A"/>
      <sheetName val="4-Basic Price (untuk survei)"/>
      <sheetName val="Agg C"/>
      <sheetName val="D2"/>
      <sheetName val="D5"/>
      <sheetName val="D8(1)"/>
      <sheetName val="DISCLAIMER"/>
      <sheetName val="H-Dasar-Bahan"/>
      <sheetName val="I_KAMAR"/>
      <sheetName val="Sheet5"/>
      <sheetName val="satuan"/>
      <sheetName val="JUNI"/>
      <sheetName val="Project_P"/>
      <sheetName val="RinciBab1"/>
      <sheetName val="AN.EI.5"/>
      <sheetName val="Agg Halus &amp; Kasar"/>
      <sheetName val="Aggr"/>
      <sheetName val="Basic Price Upah (mirror)"/>
      <sheetName val="Analisa Alat(2)"/>
      <sheetName val="AHS-D1(2)"/>
      <sheetName val="MK-D1(2)"/>
      <sheetName val="Beton K-250"/>
      <sheetName val="Form 4 &amp; 4-A"/>
      <sheetName val="REKAP STRKTR"/>
      <sheetName val="Satuan U &amp; B"/>
      <sheetName val="5.1(1)"/>
      <sheetName val="Caison"/>
      <sheetName val="Data PJ"/>
      <sheetName val="harga upah"/>
      <sheetName val="Kebut. Alat"/>
      <sheetName val="Kebut. Bahan"/>
      <sheetName val="Data Keu"/>
      <sheetName val="CekList"/>
      <sheetName val="REKAP RAP"/>
      <sheetName val="Biodata LTM Group"/>
      <sheetName val="PO2"/>
      <sheetName val="DV 3"/>
      <sheetName val="DV 10"/>
      <sheetName val="D _ W sizes"/>
      <sheetName val="Uph&amp;bhn"/>
      <sheetName val="UR AN-E2"/>
      <sheetName val="rangk-lisa"/>
      <sheetName val="MATERIAL_ANALISA"/>
      <sheetName val="div7_3(1)"/>
      <sheetName val="An__Alat"/>
      <sheetName val="Form_4_&amp;_4-A"/>
      <sheetName val="Harga_bahan-1"/>
      <sheetName val="DETAIL_POS_123"/>
      <sheetName val="RESOURCE MODEL"/>
      <sheetName val="GEOL"/>
      <sheetName val="I-ME"/>
      <sheetName val="Inputdata"/>
      <sheetName val="material "/>
      <sheetName val=" BoQ Green Field option 1"/>
      <sheetName val="Input Harga Produk Upah Pekerja"/>
      <sheetName val="ANALISA ALAT-1"/>
      <sheetName val="Form 4 _ 4_A"/>
      <sheetName val="Final Summary"/>
      <sheetName val="AN-ALAT"/>
      <sheetName val="Upah,Bahan,Alat"/>
      <sheetName val="lam2c"/>
      <sheetName val="plat jbt"/>
      <sheetName val="alat,bahan,sub"/>
      <sheetName val="Skedjul-Pelaksanaan"/>
      <sheetName val="Time Schedule"/>
      <sheetName val="Bill No.1"/>
      <sheetName val="BQNSC"/>
      <sheetName val="Analisa  (2)"/>
      <sheetName val="COA"/>
      <sheetName val="Daftar Customer"/>
      <sheetName val="sektor"/>
      <sheetName val="Rencana Pemberian Kredit"/>
      <sheetName val="Hsatbahan"/>
      <sheetName val="an. harga sipil"/>
      <sheetName val="Public Area"/>
      <sheetName val="DETAIL"/>
      <sheetName val="KBL"/>
      <sheetName val="HK Effektif &amp; Rate Upah"/>
      <sheetName val="Harga Spare Part"/>
      <sheetName val="JSiar"/>
      <sheetName val="Analisa BCT"/>
      <sheetName val="cogs"/>
      <sheetName val="DATA BLOK"/>
      <sheetName val="PERSIAPAN"/>
      <sheetName val="UTILITAS"/>
      <sheetName val="datasheet"/>
      <sheetName val="Application"/>
      <sheetName val="DDB"/>
      <sheetName val="Price "/>
      <sheetName val="DHS AC"/>
      <sheetName val="MUA"/>
      <sheetName val="H.SAT"/>
      <sheetName val="6b"/>
      <sheetName val="3a"/>
      <sheetName val="HGB DUMAI"/>
      <sheetName val="LAPORAN KARYA"/>
      <sheetName val="PERFORMANCE"/>
      <sheetName val="PTKP"/>
      <sheetName val="WF "/>
      <sheetName val="sort2"/>
      <sheetName val="BAG_2"/>
      <sheetName val="A H S P"/>
      <sheetName val="Motor Sytem"/>
      <sheetName val="H_Satuan23"/>
      <sheetName val="mob__dem22"/>
      <sheetName val="pek__tanah22"/>
      <sheetName val="k__batu_kali22"/>
      <sheetName val="NS_GD_UGD21"/>
      <sheetName val="STD_GD_UGD21"/>
      <sheetName val="rab_me_(by_owner)_22"/>
      <sheetName val="BQ_(by_owner)22"/>
      <sheetName val="rab_me_(fisik)22"/>
      <sheetName val="NP_(4)21"/>
      <sheetName val="Analisa_&amp;_Upah22"/>
      <sheetName val="AN__TAMPL22"/>
      <sheetName val="Bill_Of_Quantity21"/>
      <sheetName val="HB_21"/>
      <sheetName val="Analisa_ME22"/>
      <sheetName val="harga_bahan22"/>
      <sheetName val="MAIN_BQ21"/>
      <sheetName val="Harsat_BHN_AR,M21"/>
      <sheetName val="NS_GD_UTAMA21"/>
      <sheetName val="Analisa_221"/>
      <sheetName val="BQ_AC_FAN21"/>
      <sheetName val="DRUP_(ASLI)21"/>
      <sheetName val="REF_ONLY21"/>
      <sheetName val="Analis_Kusen_1_ESKALASI21"/>
      <sheetName val="HRG_BHN21"/>
      <sheetName val="iTEM_hARSAT21"/>
      <sheetName val="01A-_RAB22"/>
      <sheetName val="DRUP__ASLI_21"/>
      <sheetName val="Stden_center21"/>
      <sheetName val="rab_-_persiapan_&amp;_lantai-121"/>
      <sheetName val="Anl_+21"/>
      <sheetName val="ELEC_STIS21"/>
      <sheetName val="RKP_PLUMBING21"/>
      <sheetName val="Supl_X21"/>
      <sheetName val="DAFTAR_HARGA21"/>
      <sheetName val="1_B21"/>
      <sheetName val="EXTERNAL_WORK21"/>
      <sheetName val="Daftar_berat21"/>
      <sheetName val="Ahs_221"/>
      <sheetName val="Ahs_121"/>
      <sheetName val="Analisa_Harga_Satuan21"/>
      <sheetName val="Data_Upah21"/>
      <sheetName val="AHS_-_Sipil21"/>
      <sheetName val="box_culvert21"/>
      <sheetName val="data_RSUD_KIS21"/>
      <sheetName val="RAB_AR&amp;STR21"/>
      <sheetName val="NP_(2)21"/>
      <sheetName val="Analisa_Satuan21"/>
      <sheetName val="ANLS__BETON_R__KELAS21"/>
      <sheetName val="Pintu_Jendela21"/>
      <sheetName val="DC-akses_bandara21"/>
      <sheetName val="Fill_this_out_first___21"/>
      <sheetName val="Isolasi_Luar_Dalam21"/>
      <sheetName val="Isolasi_Luar21"/>
      <sheetName val="KR_Luar21"/>
      <sheetName val="NP_(3)21"/>
      <sheetName val="_21"/>
      <sheetName val="meth_hsl_nego21"/>
      <sheetName val="GLP_200121"/>
      <sheetName val="Met_Pas_Batu21"/>
      <sheetName val="Met__Minor21"/>
      <sheetName val="BGN_PENUNJANG21"/>
      <sheetName val="RKP__TOTAL21"/>
      <sheetName val="B_as21"/>
      <sheetName val="Analisa_BOW21"/>
      <sheetName val="Form_A21"/>
      <sheetName val="Bill_of_Qty_MEP21"/>
      <sheetName val="gabungan_(2)21"/>
      <sheetName val="Galian_batu21"/>
      <sheetName val="Analisa_Upah_&amp;_Bahan_Plum21"/>
      <sheetName val="KONTRAK_INDUK_BULANAN21"/>
      <sheetName val="Alat_B21"/>
      <sheetName val="Bahan_B21"/>
      <sheetName val="Upah_B21"/>
      <sheetName val="Fill_this_out_first___22"/>
      <sheetName val="ahs_(doors-windows)"/>
      <sheetName val="_22"/>
      <sheetName val="AHS_Aspal"/>
      <sheetName val="paving_Blok"/>
      <sheetName val="Pek__Pondasi"/>
      <sheetName val="Pek__Dinding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ns_Kom_Precast"/>
      <sheetName val="dongia_(2)"/>
      <sheetName val="THPDMoi__(2)"/>
      <sheetName val="k300_123"/>
      <sheetName val="H__Sat"/>
      <sheetName val="HSUMUM_XLS"/>
      <sheetName val="A_Card"/>
      <sheetName val="D_Kamar"/>
      <sheetName val="BQ_INT"/>
      <sheetName val="Rekap_RKDK_Maret'17_"/>
      <sheetName val="Uraian_Analisa"/>
      <sheetName val="Ans_SNI"/>
      <sheetName val="Risalah_KOM"/>
      <sheetName val="M_Pekerjaan"/>
      <sheetName val="Harga_Bahan_&amp;_Upah"/>
      <sheetName val="D-3_(M)"/>
      <sheetName val="D-7_(M)"/>
      <sheetName val="HRG_DSR_APP"/>
      <sheetName val="2__MVAC_R1"/>
      <sheetName val="Material_ME"/>
      <sheetName val="URAIAN_"/>
      <sheetName val="IRNA_B"/>
      <sheetName val="CMU_2"/>
      <sheetName val="REKAP_THPIII"/>
      <sheetName val="DAYA_PLN"/>
      <sheetName val="Data_Kegiatan"/>
      <sheetName val="HS_ALAT"/>
      <sheetName val="HS_UPAH"/>
      <sheetName val="HS_BAHAN"/>
      <sheetName val="HSBU_ANA"/>
      <sheetName val="HB_me"/>
      <sheetName val="HARGA_DASAR_UPAH_DAN_BAHAN"/>
      <sheetName val="UP_MINOR"/>
      <sheetName val="RAB_3"/>
      <sheetName val="PT_"/>
      <sheetName val="rab_4"/>
      <sheetName val="BJA_TULANGAN"/>
      <sheetName val="OP_ALAT"/>
      <sheetName val="App__2a-1"/>
      <sheetName val="App__2a-2"/>
      <sheetName val="SCH_alat"/>
      <sheetName val="SCH_Mat"/>
      <sheetName val="Daf_Bahan"/>
      <sheetName val="Daf_Sub"/>
      <sheetName val="Daf_MPU"/>
      <sheetName val="Lamp_6a"/>
      <sheetName val="Lamp_6b"/>
      <sheetName val="Basic_P"/>
      <sheetName val="Pac_-2"/>
      <sheetName val="List_Plant"/>
      <sheetName val="Rekap_DBAK"/>
      <sheetName val="ME_UMY"/>
      <sheetName val="HSBU_"/>
      <sheetName val="beton_jembatan_dolago_abutmen_"/>
      <sheetName val="Data_Alat"/>
      <sheetName val="HSD_Alat1"/>
      <sheetName val="HSD_Bahan"/>
      <sheetName val="HSD_Upah"/>
      <sheetName val="daftar_upah,bahan,alat"/>
      <sheetName val="RPP01_3"/>
      <sheetName val="Isian_Biodata"/>
      <sheetName val="BL_(1)"/>
      <sheetName val="Rekap_Anl"/>
      <sheetName val="Analisa_HS"/>
      <sheetName val="BD_Div-2_sd_7_6"/>
      <sheetName val="Soil_factor"/>
      <sheetName val="Assumption_&amp;_Dashboard_"/>
      <sheetName val="Lamp-2_(Analisa)"/>
      <sheetName val="ELEMENT_SUM"/>
      <sheetName val="DAFTAR_ISI"/>
      <sheetName val="BQ_ARS"/>
      <sheetName val="rkpm_2003"/>
      <sheetName val="Daftar_Kuantitas_dan_Harga"/>
      <sheetName val="A_Div_2"/>
      <sheetName val="A_Div7"/>
      <sheetName val="Peralatan_(2)"/>
      <sheetName val="FoB_"/>
      <sheetName val="subK_(2)"/>
      <sheetName val="Mk_Sub_Grade"/>
      <sheetName val="Up_&amp;_bhn"/>
      <sheetName val="Formulir_7_6"/>
      <sheetName val="Upah_"/>
      <sheetName val="ANALISA_satuan_poryek_sungai"/>
      <sheetName val="Analisa_Quarry"/>
      <sheetName val="CM_DIV7"/>
      <sheetName val="RAB_alternatif_(2)_mendekati_ok"/>
      <sheetName val="ALAT_BM"/>
      <sheetName val="LAP___(4)"/>
      <sheetName val="LAP___(11)"/>
      <sheetName val="Gal_Str_0-2m"/>
      <sheetName val="BL_Temp"/>
      <sheetName val="BL_Modif"/>
      <sheetName val="harga_bahan_k"/>
      <sheetName val="ANALISA_GRS_SELATAN"/>
      <sheetName val="MASTER_BAHAN_ME"/>
      <sheetName val="Schedule_Daan_Mogot"/>
      <sheetName val="Schedule_Yasmin"/>
      <sheetName val="Schedule_Lingkar_Barat"/>
      <sheetName val="FORM_X_COST"/>
      <sheetName val="KIB_C_GEDUNG_&amp;_BANGUNAN"/>
      <sheetName val="Daftar_No_MAPPI"/>
      <sheetName val="GS_Tanah_Kalimas_Baru_(2)"/>
      <sheetName val="Bill_2_4_"/>
      <sheetName val="PE-F-37_Rev_00_Paym_GBP"/>
      <sheetName val="Anal__Alat"/>
      <sheetName val="anal_rab"/>
      <sheetName val="BIIL ASLI"/>
      <sheetName val="HDS"/>
      <sheetName val="HS_TRG"/>
      <sheetName val="anal_hs"/>
      <sheetName val="Harga "/>
      <sheetName val="Alat Berat"/>
      <sheetName val="Sat_Bahu"/>
      <sheetName val="EK-JAN-08"/>
      <sheetName val="analisa alat"/>
      <sheetName val="ocean voyage"/>
      <sheetName val="MPB-01"/>
      <sheetName val="RESUME"/>
      <sheetName val="RINC FIN T4  _3_"/>
      <sheetName val="RINC FIN T4  _2_"/>
      <sheetName val="HST"/>
      <sheetName val="analpp"/>
      <sheetName val="bhnpp"/>
      <sheetName val="An Biaya"/>
      <sheetName val="D"/>
      <sheetName val="bilangan"/>
      <sheetName val="D.UPH&amp;PEK"/>
      <sheetName val="UPAH."/>
      <sheetName val="TENAGA"/>
      <sheetName val="Tie Beam GN"/>
      <sheetName val="Tangga GN"/>
      <sheetName val="Rkp(1)"/>
      <sheetName val="Bulanan"/>
      <sheetName val="Rates"/>
      <sheetName val="anls space frame"/>
      <sheetName val="11.1(10)"/>
      <sheetName val="2.3 (3)"/>
      <sheetName val="S-2 PLERET"/>
      <sheetName val="prog_mgu"/>
      <sheetName val="ANA KSN PNT KAYU"/>
      <sheetName val="Rp"/>
      <sheetName val="REKAP Revit"/>
      <sheetName val="REKAP PERSIAPAN"/>
      <sheetName val="PEK.PERSIAPAN"/>
      <sheetName val="REKAP ARS"/>
      <sheetName val="Ars STANDART"/>
      <sheetName val="PINTU + JENDELA"/>
      <sheetName val="HS.Material &amp; UPAH"/>
      <sheetName val="V.PC"/>
      <sheetName val="V.TIE BEAM"/>
      <sheetName val="V.KLM "/>
      <sheetName val="V.BLK 2"/>
      <sheetName val="V.BLK 3"/>
      <sheetName val="V.BLK DakJemur"/>
      <sheetName val="V.Ring Balok"/>
      <sheetName val="V.BLK Atap"/>
      <sheetName val="V.Plt.Lt."/>
      <sheetName val="V.TG"/>
      <sheetName val="STP"/>
      <sheetName val="GWT"/>
      <sheetName val="V.Borepile"/>
      <sheetName val="LANTAI 1"/>
      <sheetName val="LANTAI 2 &amp; 3"/>
      <sheetName val="Ars STANDART (2)"/>
      <sheetName val="Bill_2_1_Basement_41_1"/>
      <sheetName val="KEBUT_BHN1"/>
      <sheetName val="bahan_SNI1"/>
      <sheetName val="DAF_HRG1"/>
      <sheetName val="MING_I1"/>
      <sheetName val="Bangunan_Utama1"/>
      <sheetName val="Floor_finishes1"/>
      <sheetName val="MATERIAL_ANALISA1"/>
      <sheetName val="div7_3(1)1"/>
      <sheetName val="Analisa_Hourly1"/>
      <sheetName val="Rek_Analisa1"/>
      <sheetName val="Cash_Flow_bulanan1"/>
      <sheetName val="An__Alat1"/>
      <sheetName val="Form_4_&amp;_4-A1"/>
      <sheetName val="Harga_bahan-11"/>
      <sheetName val="DETAIL_POS_1231"/>
      <sheetName val="Main_Office1"/>
      <sheetName val="material_"/>
      <sheetName val="B_Land_Development"/>
      <sheetName val="C-1_FACTORY"/>
      <sheetName val="C-2_NON-HEAT_PROC_"/>
      <sheetName val="C-3_HEAT_PROC_"/>
      <sheetName val="C-4_GUARDHOUSE"/>
      <sheetName val="C-5_RWT"/>
      <sheetName val="C-6_WWT"/>
      <sheetName val="C-7_EXTERNAL_"/>
      <sheetName val="7_1_PUMP_ROOM(Breakdown)"/>
      <sheetName val="7_2_GARBAGE_ROOM(Breakdown)"/>
      <sheetName val="SUM_BUDGET"/>
      <sheetName val="Budget_sheet"/>
      <sheetName val="_BoQ_Green_Field_option_1"/>
      <sheetName val="Input_Harga_Produk_Upah_Pekerja"/>
      <sheetName val="_x0000_¯??_x0000__x"/>
      <sheetName val="_x0000_¯___x0"/>
      <sheetName val="H S D"/>
      <sheetName val="CPar"/>
      <sheetName val="CMS"/>
      <sheetName val="dtbappenas"/>
      <sheetName val="urain teknis"/>
      <sheetName val="Harga Satuan (T.P.)"/>
      <sheetName val="Analisa HSP (T.P.)"/>
      <sheetName val="ALS3"/>
      <sheetName val="Bill of Quantities"/>
      <sheetName val="harga dasar T-M-A"/>
      <sheetName val="2.Risiko Tupoksi"/>
      <sheetName val="K.Lokal"/>
      <sheetName val="K-2007"/>
      <sheetName val="HOURS Sheet pengisian data"/>
      <sheetName val="TABLE"/>
      <sheetName val="Hrg Pipa"/>
      <sheetName val="Scedule"/>
      <sheetName val="FMU"/>
      <sheetName val="Steel Est"/>
      <sheetName val="RAB.1"/>
      <sheetName val="RAB.2"/>
      <sheetName val="RAB.4"/>
      <sheetName val="RAB.5"/>
      <sheetName val="RAB.6"/>
      <sheetName val="SNI-2008"/>
      <sheetName val="1. h.sat-bbm"/>
      <sheetName val="Lamp BAP"/>
      <sheetName val="LAB me"/>
      <sheetName val="12CGOU"/>
      <sheetName val="Informasi Quary"/>
      <sheetName val="Mtd_Pelak"/>
      <sheetName val="an-k"/>
      <sheetName val="Analis harga"/>
      <sheetName val="SCHEDULE "/>
      <sheetName val="BP"/>
      <sheetName val="LABA RUGI"/>
      <sheetName val="22"/>
      <sheetName val="L3 An H Sat Mob"/>
      <sheetName val="_x005f_x0000_0_x005f_x0000_1_x005f_x0000_0_x000_2"/>
      <sheetName val="FORMRFK"/>
      <sheetName val="4-Analisa Quarry"/>
      <sheetName val="D10 LS-Rutin"/>
      <sheetName val="D6 ASBT"/>
      <sheetName val="D7(2)"/>
      <sheetName val="D7(3)"/>
      <sheetName val="D8(2)"/>
      <sheetName val="001"/>
      <sheetName val="RAB-NEGO"/>
      <sheetName val="Lisa_Teknis"/>
      <sheetName val="AN_E"/>
      <sheetName val="Janti"/>
      <sheetName val="Pemel jemb"/>
      <sheetName val="Pemel kondisi"/>
      <sheetName val="Pkm Pram"/>
      <sheetName val="Pemel rutin"/>
      <sheetName val="Gabungan"/>
      <sheetName val="Resume Longsecment"/>
      <sheetName val="Temp Pakem"/>
      <sheetName val="SCHE"/>
      <sheetName val="Kalibrasi"/>
      <sheetName val="Suhu"/>
      <sheetName val="divII"/>
      <sheetName val="PENGU (2)"/>
      <sheetName val="Rek Analisa Pek"/>
      <sheetName val="Anal-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FORM 3A"/>
      <sheetName val="Labour"/>
      <sheetName val="Analisa pre"/>
      <sheetName val="Feb Assy (Adjust)"/>
      <sheetName val="TS"/>
      <sheetName val="Harga Satuan Upah dan Bahan"/>
      <sheetName val="RAB "/>
      <sheetName val="Rkp B. UP"/>
      <sheetName val="Rekap HSP"/>
      <sheetName val="AGGREGAT"/>
      <sheetName val="REKAP ANGGARAN"/>
      <sheetName val="Jenis Kontrak"/>
      <sheetName val="Output"/>
      <sheetName val="Provinsi"/>
      <sheetName val="Tematik"/>
      <sheetName val="Sat Das"/>
      <sheetName val="Upah-Bahan"/>
      <sheetName val="DIVI7"/>
      <sheetName val="An H.Sat Pek.Ut"/>
      <sheetName val="Basic Price - ALL"/>
      <sheetName val="BACK_-_UP-GALIAN_(ALAT)1"/>
      <sheetName val="Basic_Price2"/>
      <sheetName val="BACK_-_UP-GALIAN_(ALAT)2"/>
      <sheetName val="HARGA_SATUAN__"/>
      <sheetName val="DataTeknis"/>
      <sheetName val="SAT-UP"/>
      <sheetName val="6"/>
      <sheetName val="_¯________x005f_x005f_x005f_x005f_x00"/>
      <sheetName val="Income Statement"/>
      <sheetName val="_0_1_0_0_0_1__6_0__________x0_2"/>
      <sheetName val="_x005f_x0000_0_x005f_x0000_1_x005f_x0000_0_x000_3"/>
      <sheetName val="_x005f_x0000_____x005f_x0000__x005f_x0000__x000_2"/>
      <sheetName val="_x005f_x005f_x005f_x0000_0_x005f_x005f_x005f_x0000_1__2"/>
      <sheetName val="_0_1_0_0_0_1__6_0__________x0_3"/>
      <sheetName val="_x005f_x005f_x005f_x0000_____x005f_x005f_x005f_x0000__2"/>
      <sheetName val="_x005f_x005f_x005f_x005f_x005f_x005f_x005f_x0000_0_x0_2"/>
      <sheetName val="DAFTAR HARGA SAT"/>
      <sheetName val="upah-baru"/>
      <sheetName val="Beton&amp;pembesian"/>
      <sheetName val="Rek Anal."/>
      <sheetName val="Tanah&amp;Bongkaran"/>
      <sheetName val="Pek.pipa"/>
      <sheetName val="Pasangan&amp;plesteran"/>
      <sheetName val="MAKRO"/>
      <sheetName val="7. Analisa Harga Satuan"/>
      <sheetName val="8. Harga_Satuan"/>
      <sheetName val="Nop_05"/>
      <sheetName val="ALAT-1"/>
      <sheetName val="PO2 ok"/>
      <sheetName val="PAD-F"/>
      <sheetName val="Daf.Harga"/>
      <sheetName val="SCED"/>
      <sheetName val="B D_AHS6"/>
      <sheetName val="Report"/>
      <sheetName val="Definitions"/>
      <sheetName val="Hotel Stats"/>
      <sheetName val="Beton(B)"/>
      <sheetName val="PENGAL yg Dilaksanakan"/>
      <sheetName val="Unit-P"/>
      <sheetName val="BAHAN - UPAH"/>
      <sheetName val="IV.1,IV,2"/>
      <sheetName val="Tuk Koef"/>
      <sheetName val="공사수행방안"/>
      <sheetName val="ED-PROD.01"/>
      <sheetName val="alt1"/>
      <sheetName val="TONG HOP VL-NC"/>
      <sheetName val="chitiet"/>
      <sheetName val="DONGIA"/>
      <sheetName val="DG"/>
      <sheetName val="VCV-BE-TONG"/>
      <sheetName val="CHITIET VL-NC"/>
      <sheetName val="Escalation Code"/>
      <sheetName val="UPH"/>
      <sheetName val="DASH"/>
      <sheetName val="UP-BHN-ALT"/>
      <sheetName val="EVAL-ANAL"/>
      <sheetName val="029Cikeas00"/>
      <sheetName val="idx-03"/>
      <sheetName val="HargaBahan"/>
      <sheetName val="ANAL_WK"/>
      <sheetName val="AHS-8FO"/>
      <sheetName val="AHS-8UP"/>
      <sheetName val="LAMP gnrlP4"/>
      <sheetName val="LAMP gnrl_P5"/>
      <sheetName val="gnrl_P4"/>
      <sheetName val="gnrl_P5"/>
      <sheetName val="gnrl P6"/>
      <sheetName val="Temporer"/>
      <sheetName val="ANAL-str2"/>
      <sheetName val="RAB-LANSEKAP"/>
      <sheetName val="HARSAT_BAH"/>
      <sheetName val="PREROJ"/>
      <sheetName val="Analisa_K2"/>
      <sheetName val="ANALISA_railing2"/>
      <sheetName val="Peralatan_Utama2"/>
      <sheetName val="SUMBER_DAYA2"/>
      <sheetName val="DIVISI_32"/>
      <sheetName val="AnalisaSIPIL_RIIL1"/>
      <sheetName val="ANLS_MPU2"/>
      <sheetName val="ANAL_RABP2"/>
      <sheetName val="BAHAN_&amp;_ALAT_2"/>
      <sheetName val="DATA_21"/>
      <sheetName val="an__struktur1"/>
      <sheetName val="RAW_MATERIALS_1"/>
      <sheetName val="COST-PERSON-J_O_1"/>
      <sheetName val="Div_7_22"/>
      <sheetName val="Data_Masukan2"/>
      <sheetName val="Fisik_20122"/>
      <sheetName val="Pek__Persiapan2"/>
      <sheetName val="Rekap_Anl_K2"/>
      <sheetName val="Rekap_Anl_SNI2"/>
      <sheetName val="CHART_HB_AC_-_WC2"/>
      <sheetName val="DATA_PROYEK1"/>
      <sheetName val="Transfer_Pump2"/>
      <sheetName val="Man_Power_&amp;_Comp1"/>
      <sheetName val="Daftar_Harga_Upah2"/>
      <sheetName val="HARGA_SAT2"/>
      <sheetName val="STR_&amp;_ARS2"/>
      <sheetName val="an_utara2"/>
      <sheetName val="DAFTAR_HARGA_BAHAN_1"/>
      <sheetName val="SKEDUL_AV-051"/>
      <sheetName val="PRIST_LIST1"/>
      <sheetName val="D_BOARD1"/>
      <sheetName val="SUB_&amp;_mandor1"/>
      <sheetName val="TOTAL_UPAH1"/>
      <sheetName val="Data_31"/>
      <sheetName val="AHS_31"/>
      <sheetName val="BOQ_31"/>
      <sheetName val="DATA_20092"/>
      <sheetName val="DATA_20101"/>
      <sheetName val="Kinerja_Proyek1"/>
      <sheetName val="Target_Raker_TW_III1"/>
      <sheetName val="B_T1"/>
      <sheetName val="REFERENCE_TABLE1"/>
      <sheetName val="PERALATAN_PROYEK_GOL_III_A1"/>
      <sheetName val="rms_remunerasi1"/>
      <sheetName val="input_data_umum1"/>
      <sheetName val="LAMP_2_21"/>
      <sheetName val="Data_Umum_Penawaran2"/>
      <sheetName val="ITB_COST2"/>
      <sheetName val="HRG_BAHAN___UPAH_okk2"/>
      <sheetName val="REKAP_ELEKTRIKAL2"/>
      <sheetName val="REKAP_DINDING1"/>
      <sheetName val="Ana__PU2"/>
      <sheetName val="SD_(1)2"/>
      <sheetName val="NP__2_1"/>
      <sheetName val="Schedule_11a1"/>
      <sheetName val="Septick_tank1"/>
      <sheetName val="lamp__121"/>
      <sheetName val="Eval__Arus_Kas1"/>
      <sheetName val="PK-PPK_Elektrikal1"/>
      <sheetName val="BQ_Arsit1"/>
      <sheetName val="An_HarSatPek1"/>
      <sheetName val="Sat_Bah_&amp;_Up1"/>
      <sheetName val="Gaji_Pokok1"/>
      <sheetName val="T__Proyek-Jabatan1"/>
      <sheetName val="T__Lokasi1"/>
      <sheetName val="T__Rumah1"/>
      <sheetName val="T__Transport1"/>
      <sheetName val="bearing_PDMR1"/>
      <sheetName val="Stay_Cable_PDMR1"/>
      <sheetName val="Post_Tens-1"/>
      <sheetName val="LOKASI_RIG_Litbang"/>
      <sheetName val="BackUp-Payment_Exs"/>
      <sheetName val="H_DASAR"/>
      <sheetName val="REKAP_HP"/>
      <sheetName val="Rekap_Bill1"/>
      <sheetName val="AHS_-_Riel1"/>
      <sheetName val="bill_qty"/>
      <sheetName val="Telephone_&amp;_KSO_Rev"/>
      <sheetName val="REKA__ANALISA"/>
      <sheetName val="II_3_HSD"/>
      <sheetName val="Dft_Isi_PQ_1"/>
      <sheetName val="STOK_MAT"/>
      <sheetName val="HD_BAHAN"/>
      <sheetName val="BOQ_CONTRACT_WK"/>
      <sheetName val="HR_Detail"/>
      <sheetName val="Sales_Parameter"/>
      <sheetName val="BS_Assumptions"/>
      <sheetName val="Table_Array"/>
      <sheetName val="UPAH_B_KAS__2_"/>
      <sheetName val="Sales_Rental"/>
      <sheetName val="DIV_3"/>
      <sheetName val="RPP01_6"/>
      <sheetName val="BERAT_TUL_"/>
      <sheetName val="Cable_150kV_Ref_"/>
      <sheetName val="agregat_abc"/>
      <sheetName val="Fungsi"/>
      <sheetName val="Sumber Asset"/>
      <sheetName val="07-01"/>
      <sheetName val="HB ARSITEKTUR"/>
      <sheetName val="HB STRUKTUR"/>
      <sheetName val="DIV_74"/>
      <sheetName val="F1c_DATA_ADM64"/>
      <sheetName val="Galian_14"/>
      <sheetName val="LAL_-_PASAR_PAGI_4"/>
      <sheetName val="a_24"/>
      <sheetName val="analisa_Str4"/>
      <sheetName val="610_07A4"/>
      <sheetName val="Analisa_HSP4"/>
      <sheetName val="Rekap_Addendum4"/>
      <sheetName val="1_GasAcct4"/>
      <sheetName val="Harga_Sat_Dasar4"/>
      <sheetName val="DIVISI_33"/>
      <sheetName val="Div_7_23"/>
      <sheetName val="Transfer_Pump3"/>
      <sheetName val="Data_Masukan3"/>
      <sheetName val="Fisik_20123"/>
      <sheetName val="Pek__Persiapan3"/>
      <sheetName val="Rekap_Anl_K3"/>
      <sheetName val="Rekap_Anl_SNI3"/>
      <sheetName val="an_utara3"/>
      <sheetName val="Peralatan_Utama3"/>
      <sheetName val="Analisa_K3"/>
      <sheetName val="BLM_TERBAYAR3"/>
      <sheetName val="DIV_93"/>
      <sheetName val="KEBUT_BHN3"/>
      <sheetName val="Bill_2_1_Basement_41_3"/>
      <sheetName val="bahan_SNI3"/>
      <sheetName val="mc_adam3"/>
      <sheetName val="ps_batu&amp;brjg3"/>
      <sheetName val="Rekap_Biaya3"/>
      <sheetName val="ANAL_BOW3"/>
      <sheetName val="Daf_Biaya_sewa_alat3"/>
      <sheetName val="DI_Gadung-13"/>
      <sheetName val="SAT_UPAH3"/>
      <sheetName val="SUMBER_DAYA3"/>
      <sheetName val="Daftar_Upah,Bhn,&amp;_alat3"/>
      <sheetName val="analisa_13"/>
      <sheetName val="HARGA_DASAR3"/>
      <sheetName val="UBA_RAB3"/>
      <sheetName val="H_Sat__Pekerjaan3"/>
      <sheetName val="H__Bahan3"/>
      <sheetName val="Analisa_H_Sat_3"/>
      <sheetName val="DON_GIA3"/>
      <sheetName val="CHITIET_VL_NC3"/>
      <sheetName val="TONGKE3p_3"/>
      <sheetName val="PK-PPK_Elektrikal3"/>
      <sheetName val="ANALISA_railing3"/>
      <sheetName val="HARGA_SAT3"/>
      <sheetName val="CHART_HB_AC_-_WC3"/>
      <sheetName val="STR_&amp;_ARS3"/>
      <sheetName val="Daftar_Harga_Upah3"/>
      <sheetName val="KJ_20023"/>
      <sheetName val="Calculation_Sheet3"/>
      <sheetName val="ANALISA_SM3"/>
      <sheetName val="REF_HARGA_DASAR_20163"/>
      <sheetName val="Stay_Cable-13"/>
      <sheetName val="RAB_FULL3"/>
      <sheetName val="anal_rinci3"/>
      <sheetName val="5_1-5_4(1)-5_4(2)3"/>
      <sheetName val="Rekap_13"/>
      <sheetName val="D_HARGA3"/>
      <sheetName val="7_PEK-STRUKTUR3"/>
      <sheetName val="BoQ_Total_lama3"/>
      <sheetName val="Harga_Baru3"/>
      <sheetName val="PEK_ASPAL3"/>
      <sheetName val="Hrg_Readymix3"/>
      <sheetName val="HARGA_ALAT3"/>
      <sheetName val="Currency_Rate3"/>
      <sheetName val="Conn__Lib3"/>
      <sheetName val="R1__GREJA_KATHOLIK3"/>
      <sheetName val="ANLS_MPU3"/>
      <sheetName val="Metod_TWR3"/>
      <sheetName val="ANAL_RABP3"/>
      <sheetName val="BAHAN_&amp;_ALAT_3"/>
      <sheetName val="DIV_63"/>
      <sheetName val="HARGA_PEK3"/>
      <sheetName val="Rekap_RAP_real_(2)3"/>
      <sheetName val="3_Koef_Alat3"/>
      <sheetName val="GRAND_REKAP3"/>
      <sheetName val="Harga_S_Dasar3"/>
      <sheetName val="DAFTAR_HARGA_BAHAN_3"/>
      <sheetName val="bq_m&amp;e_r3"/>
      <sheetName val="R_A_B_3"/>
      <sheetName val="Floor_finishes3"/>
      <sheetName val="T__Cs_Log_P_III3"/>
      <sheetName val="Exch_rate3"/>
      <sheetName val="perkerasan_rigid3"/>
      <sheetName val="Analisa_Hourly3"/>
      <sheetName val="Rek_Analisa3"/>
      <sheetName val="Gal_Sal3"/>
      <sheetName val="gal_biasa3"/>
      <sheetName val="sheet_23"/>
      <sheetName val="RAB_ME3"/>
      <sheetName val="Summary_Sheets3"/>
      <sheetName val="anal-drainase,tanah&amp;ps_batu3"/>
      <sheetName val="REKAP_Prbndingn3"/>
      <sheetName val="BOQ_INTERN3"/>
      <sheetName val="R1__GREJA_KATHOLIK1"/>
      <sheetName val="bq_m&amp;e_r1"/>
      <sheetName val="R_A_B_1"/>
      <sheetName val="PRICE_LIST1"/>
      <sheetName val="Rekap_Addendum3"/>
      <sheetName val="1_GasAcct3"/>
      <sheetName val="Harga_Sat_Dasar3"/>
      <sheetName val="BLM_TERBAYAR2"/>
      <sheetName val="DIV_92"/>
      <sheetName val="KEBUT_BHN2"/>
      <sheetName val="Bill_2_1_Basement_41_2"/>
      <sheetName val="bahan_SNI2"/>
      <sheetName val="mc_adam2"/>
      <sheetName val="ps_batu&amp;brjg2"/>
      <sheetName val="Rekap_Biaya2"/>
      <sheetName val="ANAL_BOW2"/>
      <sheetName val="Daf_Biaya_sewa_alat2"/>
      <sheetName val="DI_Gadung-12"/>
      <sheetName val="SAT_UPAH2"/>
      <sheetName val="Daftar_Upah,Bhn,&amp;_alat2"/>
      <sheetName val="analisa_12"/>
      <sheetName val="HARGA_DASAR2"/>
      <sheetName val="UBA_RAB2"/>
      <sheetName val="H_Sat__Pekerjaan2"/>
      <sheetName val="H__Bahan2"/>
      <sheetName val="Analisa_H_Sat_2"/>
      <sheetName val="DON_GIA2"/>
      <sheetName val="CHITIET_VL_NC2"/>
      <sheetName val="TONGKE3p_2"/>
      <sheetName val="PK-PPK_Elektrikal2"/>
      <sheetName val="KJ_20022"/>
      <sheetName val="Calculation_Sheet2"/>
      <sheetName val="ANALISA_SM2"/>
      <sheetName val="REF_HARGA_DASAR_20162"/>
      <sheetName val="Stay_Cable-12"/>
      <sheetName val="RAB_FULL2"/>
      <sheetName val="anal_rinci2"/>
      <sheetName val="5_1-5_4(1)-5_4(2)2"/>
      <sheetName val="Rekap_12"/>
      <sheetName val="D_HARGA2"/>
      <sheetName val="7_PEK-STRUKTUR2"/>
      <sheetName val="BoQ_Total_lama2"/>
      <sheetName val="Harga_Baru2"/>
      <sheetName val="PEK_ASPAL2"/>
      <sheetName val="Hrg_Readymix2"/>
      <sheetName val="HARGA_ALAT2"/>
      <sheetName val="Currency_Rate2"/>
      <sheetName val="Conn__Lib2"/>
      <sheetName val="R1__GREJA_KATHOLIK2"/>
      <sheetName val="Metod_TWR2"/>
      <sheetName val="DIV_62"/>
      <sheetName val="HARGA_PEK2"/>
      <sheetName val="Rekap_RAP_real_(2)2"/>
      <sheetName val="3_Koef_Alat2"/>
      <sheetName val="GRAND_REKAP2"/>
      <sheetName val="Harga_S_Dasar2"/>
      <sheetName val="DAFTAR_HARGA_BAHAN_2"/>
      <sheetName val="bq_m&amp;e_r2"/>
      <sheetName val="R_A_B_2"/>
      <sheetName val="Floor_finishes2"/>
      <sheetName val="T__Cs_Log_P_III2"/>
      <sheetName val="Exch_rate2"/>
      <sheetName val="perkerasan_rigid2"/>
      <sheetName val="Analisa_Hourly2"/>
      <sheetName val="Rek_Analisa2"/>
      <sheetName val="Gal_Sal2"/>
      <sheetName val="gal_biasa2"/>
      <sheetName val="sheet_22"/>
      <sheetName val="RAB_ME2"/>
      <sheetName val="Summary_Sheets2"/>
      <sheetName val="anal-drainase,tanah&amp;ps_batu2"/>
      <sheetName val="REKAP_Prbndingn2"/>
      <sheetName val="BOQ_INTERN2"/>
      <sheetName val="rekap_mekanikal8"/>
      <sheetName val="Tata_Udara7"/>
      <sheetName val="DAF_3_18"/>
      <sheetName val="DAF_3_117"/>
      <sheetName val="ANALISA_PEK_UMUM7"/>
      <sheetName val="Anls_teknis7"/>
      <sheetName val="Investment_Valuation7"/>
      <sheetName val="Cabling_Data&amp;Power7"/>
      <sheetName val="UNIT_PRICE7"/>
      <sheetName val="Bill_5_Summary7"/>
      <sheetName val="Bill_4_Summary7"/>
      <sheetName val="Prod_15-58"/>
      <sheetName val="bukan_PNS7"/>
      <sheetName val="Input_monthly_capex7"/>
      <sheetName val="HRG_BAHAN_&amp;_UPAH_okk7"/>
      <sheetName val="Analis_Kusen_okk7"/>
      <sheetName val="Mk_Minor7"/>
      <sheetName val="DAFT_HARG_SAT_PEK_7"/>
      <sheetName val="DAFT_ALAT,UPAH_&amp;_MAT7"/>
      <sheetName val="5_Anhas7"/>
      <sheetName val="an_tek_NP7"/>
      <sheetName val="A+Supl_7"/>
      <sheetName val="PLINT_3_1_G7"/>
      <sheetName val="NS_Lanjutan7"/>
      <sheetName val="STD_Lanjutan7"/>
      <sheetName val="ANALISA_ALAT_BERAT7"/>
      <sheetName val="Analisa_RAP7"/>
      <sheetName val="Analisa_RAB7"/>
      <sheetName val="BQ_jln5"/>
      <sheetName val="BQ_jem5"/>
      <sheetName val="bhn_FINAL7"/>
      <sheetName val="MARK_UP7"/>
      <sheetName val="PRICE_LIST2"/>
      <sheetName val="Master_1_05"/>
      <sheetName val="Blk-Mnl_lt_3-lt_atap7"/>
      <sheetName val="BQ__AC7"/>
      <sheetName val="rincian_per_proyek7"/>
      <sheetName val="rek_ME7"/>
      <sheetName val="RBP-_27"/>
      <sheetName val="OP__ALAT7"/>
      <sheetName val="OP__PERJAM7"/>
      <sheetName val="B__PERSONIL7"/>
      <sheetName val="KAN__LOKAL7"/>
      <sheetName val="D6_(2)7"/>
      <sheetName val="Harga_Satuan5"/>
      <sheetName val="Analis_Tambahan5"/>
      <sheetName val="pelita_lapen5"/>
      <sheetName val="Urai__Resap_pengikat5"/>
      <sheetName val="Master_Edit7"/>
      <sheetName val="analisa_(2)5"/>
      <sheetName val="Daftar_Upah5"/>
      <sheetName val="01_FA5"/>
      <sheetName val="F_ALARM7"/>
      <sheetName val="Analisa_Harga7"/>
      <sheetName val="Hua_Yang_Quarterly5"/>
      <sheetName val="An_25"/>
      <sheetName val="On_Time5"/>
      <sheetName val="List_Material5"/>
      <sheetName val="daftar_harga_satuan5"/>
      <sheetName val="List_of_Eqp7"/>
      <sheetName val="Anl_2s_d4e7"/>
      <sheetName val="HARGA_MATERIAL7"/>
      <sheetName val="Rekap_Direct_Cost7"/>
      <sheetName val="Analisa_-Baku7"/>
      <sheetName val="S_Curve4"/>
      <sheetName val="Rekap_S_Curve_(4)4"/>
      <sheetName val="Rekap_S_Curve_(3)4"/>
      <sheetName val="Appendix_2(SatDas)5"/>
      <sheetName val="Urai___Guide_Post7"/>
      <sheetName val="Urai_Galian_Tanah7"/>
      <sheetName val="3_1_2a7"/>
      <sheetName val="3_1_1a7"/>
      <sheetName val="struktur_tdk_dipakai5"/>
      <sheetName val="Man_Power7"/>
      <sheetName val="AC_unit5"/>
      <sheetName val="EL_acc5"/>
      <sheetName val="EL_lamp5"/>
      <sheetName val="EL_outlet5"/>
      <sheetName val="Chiller_acc5"/>
      <sheetName val="Pipa_PL5"/>
      <sheetName val="PK_acc5"/>
      <sheetName val="PL_acc5"/>
      <sheetName val="PK_valve5"/>
      <sheetName val="PL_valve5"/>
      <sheetName val="AC_valve5"/>
      <sheetName val="PK_pipe5"/>
      <sheetName val="EL_kabel5"/>
      <sheetName val="AC_power5"/>
      <sheetName val="EL_tray5"/>
      <sheetName val="PL_power5"/>
      <sheetName val="PL_unit5"/>
      <sheetName val="PK_unit5"/>
      <sheetName val="EL_arde5"/>
      <sheetName val="Bill_rekap5"/>
      <sheetName val="Bill_of_Qty5"/>
      <sheetName val="HS-Divisi_35"/>
      <sheetName val="An_str5"/>
      <sheetName val="Agregat_Halus_&amp;_Kasar6"/>
      <sheetName val="Perm__Test5"/>
      <sheetName val="Hrg_Sat5"/>
      <sheetName val="H_Satuan_Dasar5"/>
      <sheetName val="an__major4"/>
      <sheetName val="Upah_Bahan4"/>
      <sheetName val="div_24"/>
      <sheetName val="div_3_Tanah4"/>
      <sheetName val="bahan_upah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ek_Tot4"/>
      <sheetName val="Lead_Schedule7"/>
      <sheetName val="DIV_75"/>
      <sheetName val="F1c_DATA_ADM65"/>
      <sheetName val="Galian_15"/>
      <sheetName val="LAL_-_PASAR_PAGI_5"/>
      <sheetName val="a_25"/>
      <sheetName val="analisa_Str5"/>
      <sheetName val="610_07A5"/>
      <sheetName val="Analisa_HSP5"/>
      <sheetName val="Rekap_Addendum5"/>
      <sheetName val="1_GasAcct5"/>
      <sheetName val="Harga_Sat_Dasar5"/>
      <sheetName val="DIVISI_34"/>
      <sheetName val="Div_7_24"/>
      <sheetName val="ANALISA_EDIT4"/>
      <sheetName val="div_4_Sirtu4"/>
      <sheetName val="div_54"/>
      <sheetName val="div_7_Beton4"/>
      <sheetName val="div_84"/>
      <sheetName val="Harga_Satuan_Bahan_4"/>
      <sheetName val="Cold_Miling4"/>
      <sheetName val="Spek_Fin_4"/>
      <sheetName val="REKAP_TOTAL4"/>
      <sheetName val="Luas_Bangunan4"/>
      <sheetName val="Spek_ME4"/>
      <sheetName val="2_24"/>
      <sheetName val="Sat__Pek_4"/>
      <sheetName val="Alat_(2)4"/>
      <sheetName val="Input_Data4"/>
      <sheetName val="4-Basic_Price4"/>
      <sheetName val="Urugan_Pasir4"/>
      <sheetName val="RAB_1_PRABUMULIH_LEMBAK_KM_3304"/>
      <sheetName val="Hal_010MUKAMC4"/>
      <sheetName val="JUMLAHAN_TOTAL_4"/>
      <sheetName val="D_&amp;_W_sizes4"/>
      <sheetName val="Hg_Sat4"/>
      <sheetName val="Har_Sat4"/>
      <sheetName val="Input_T__Schedule4"/>
      <sheetName val="Data_WI4"/>
      <sheetName val="Transfer_Pump4"/>
      <sheetName val="Data_Masukan4"/>
      <sheetName val="Fisik_20124"/>
      <sheetName val="Pek__Persiapan4"/>
      <sheetName val="Rekap_Anl_K4"/>
      <sheetName val="Rekap_Anl_SNI4"/>
      <sheetName val="an_utara4"/>
      <sheetName val="Peralatan_Utama4"/>
      <sheetName val="Analisa_K4"/>
      <sheetName val="BLM_TERBAYAR4"/>
      <sheetName val="DIV_94"/>
      <sheetName val="KEBUT_BHN4"/>
      <sheetName val="Bill_2_1_Basement_41_4"/>
      <sheetName val="bahan_SNI4"/>
      <sheetName val="Analisa_SNI4"/>
      <sheetName val="mc_adam4"/>
      <sheetName val="ps_batu&amp;brjg4"/>
      <sheetName val="Rekap_Biaya4"/>
      <sheetName val="Kuantitas_&amp;_Harga4"/>
      <sheetName val="ANAL_BOW4"/>
      <sheetName val="610_054"/>
      <sheetName val="610_064"/>
      <sheetName val="610_074"/>
      <sheetName val="610_084"/>
      <sheetName val="610_044"/>
      <sheetName val="MPU__6-3(4)_LastonAC4"/>
      <sheetName val="Data_Info4"/>
      <sheetName val="bahan_dan_upah4"/>
      <sheetName val="BQ_External4"/>
      <sheetName val="Daf_Biaya_sewa_alat4"/>
      <sheetName val="DI_Gadung-14"/>
      <sheetName val="HARGA_DSR4"/>
      <sheetName val="SAT_UPAH4"/>
      <sheetName val="SUMBER_DAYA4"/>
      <sheetName val="Rekap_Analisa4"/>
      <sheetName val="Daftar_Upah,Bhn,&amp;_alat4"/>
      <sheetName val="7_1(3)4"/>
      <sheetName val="analisa_14"/>
      <sheetName val="HARGA_DASAR4"/>
      <sheetName val="UBA_RAB4"/>
      <sheetName val="H_Sat__Pekerjaan4"/>
      <sheetName val="H__Bahan4"/>
      <sheetName val="Analisa_H_Sat_4"/>
      <sheetName val="DON_GIA4"/>
      <sheetName val="CHITIET_VL_NC4"/>
      <sheetName val="TONGKE3p_4"/>
      <sheetName val="PK-PPK_Elektrikal4"/>
      <sheetName val="ANALISA_railing4"/>
      <sheetName val="HARGA_SAT4"/>
      <sheetName val="CHART_HB_AC_-_WC4"/>
      <sheetName val="STR_&amp;_ARS4"/>
      <sheetName val="Daftar_Harga_Upah4"/>
      <sheetName val="REKAP_GROSS4"/>
      <sheetName val="KJ_20024"/>
      <sheetName val="Calculation_Sheet4"/>
      <sheetName val="Valve_PL4"/>
      <sheetName val="Peralatan_PL4"/>
      <sheetName val="ANALISA_SM4"/>
      <sheetName val="REF_HARGA_DASAR_20164"/>
      <sheetName val="Stay_Cable-14"/>
      <sheetName val="RAB_FULL4"/>
      <sheetName val="anal_rinci4"/>
      <sheetName val="5_1-5_4(1)-5_4(2)4"/>
      <sheetName val="Rekap_14"/>
      <sheetName val="D_HARGA4"/>
      <sheetName val="7_PEK-STRUKTUR4"/>
      <sheetName val="BoQ_Total_lama4"/>
      <sheetName val="Harga_Baru4"/>
      <sheetName val="PEK_ASPAL4"/>
      <sheetName val="Hrg_Readymix4"/>
      <sheetName val="HARGA_ALAT4"/>
      <sheetName val="Currency_Rate4"/>
      <sheetName val="Conn__Lib4"/>
      <sheetName val="R1__GREJA_KATHOLIK4"/>
      <sheetName val="ANLS_MPU4"/>
      <sheetName val="Metod_TWR4"/>
      <sheetName val="ANAL_RABP4"/>
      <sheetName val="BAHAN_&amp;_ALAT_4"/>
      <sheetName val="DIV_64"/>
      <sheetName val="HARGA_PEK4"/>
      <sheetName val="Rekap_RAP_real_(2)4"/>
      <sheetName val="3_Koef_Alat4"/>
      <sheetName val="GRAND_REKAP4"/>
      <sheetName val="Harga_S_Dasar4"/>
      <sheetName val="DAFTAR_HARGA_BAHAN_4"/>
      <sheetName val="bq_m&amp;e_r4"/>
      <sheetName val="R_A_B_4"/>
      <sheetName val="Floor_finishes4"/>
      <sheetName val="T__Cs_Log_P_III4"/>
      <sheetName val="Exch_rate4"/>
      <sheetName val="perkerasan_rigid4"/>
      <sheetName val="Analisa_Hourly4"/>
      <sheetName val="Rek_Analisa4"/>
      <sheetName val="Gal_Sal4"/>
      <sheetName val="gal_biasa4"/>
      <sheetName val="sheet_24"/>
      <sheetName val="RAB_ME4"/>
      <sheetName val="Summary_Sheets4"/>
      <sheetName val="anal-drainase,tanah&amp;ps_batu4"/>
      <sheetName val="REKAP_Prbndingn4"/>
      <sheetName val="BOQ_INTERN4"/>
      <sheetName val="4SM00369_&amp;_4SM00370_"/>
      <sheetName val="ahs_(doors-windows)1"/>
      <sheetName val="A_Div_21"/>
      <sheetName val="A_Div71"/>
      <sheetName val="A_Card1"/>
      <sheetName val="D_Kamar1"/>
      <sheetName val="4SM00369_&amp;_4SM00370_1"/>
      <sheetName val="ahs_(doors-windows)2"/>
      <sheetName val="ACTUAL_CHECK2"/>
      <sheetName val="REFERENCE_TABLE2"/>
      <sheetName val="SKEDUL_AV-052"/>
      <sheetName val="B_T2"/>
      <sheetName val="A_Div_22"/>
      <sheetName val="A_Div72"/>
      <sheetName val="Analisa_ME_UPT2"/>
      <sheetName val="MING_I2"/>
      <sheetName val="Bangunan_Utama2"/>
      <sheetName val="An__Alat2"/>
      <sheetName val="A_Card2"/>
      <sheetName val="D_Kamar2"/>
      <sheetName val="4SM00369_&amp;_4SM00370_2"/>
      <sheetName val="HARGA_(2)2"/>
      <sheetName val="ANAL_ALAT2"/>
      <sheetName val="Upah,_alat_&amp;_harsat2"/>
      <sheetName val="rab lt 2 bo"/>
      <sheetName val="CUACA"/>
      <sheetName val="resume Prod 15-7"/>
      <sheetName val="alat Prod 15-9"/>
      <sheetName val="BANK Prod 15-13"/>
      <sheetName val="BAU Prod 15-11"/>
      <sheetName val="SAR Prod 15-12"/>
      <sheetName val="pers Prod 15-10"/>
      <sheetName val="Prod 02"/>
      <sheetName val="Prod 01-1"/>
      <sheetName val="Prod 01-2"/>
      <sheetName val="D.2.1"/>
      <sheetName val="Stock Material"/>
      <sheetName val="KPB-Bahan"/>
      <sheetName val="rek 1 Prod 15-5"/>
      <sheetName val="anal Prod 15-8"/>
      <sheetName val="Prod 03-1"/>
      <sheetName val="KPB_Bank"/>
      <sheetName val="KPB-BUA"/>
      <sheetName val="KPB-PP"/>
      <sheetName val="WIP"/>
      <sheetName val="loaddat"/>
      <sheetName val="Upah&amp;Bahan"/>
      <sheetName val="WEEKLY"/>
      <sheetName val="Cash Flows"/>
      <sheetName val="Reference Lists"/>
      <sheetName val="Annual Baseline"/>
      <sheetName val="Expansion"/>
      <sheetName val="Facility Migration Table"/>
      <sheetName val="GL1 Construction CF"/>
      <sheetName val="Lease Migration Table"/>
      <sheetName val="Overrides"/>
      <sheetName val="Quarterly Baseline"/>
      <sheetName val="Up to GL1"/>
      <sheetName val="sliprt"/>
      <sheetName val="bidang"/>
      <sheetName val="satker"/>
      <sheetName val="Bill-2"/>
      <sheetName val="Tanggapan"/>
      <sheetName val="ELKP"/>
      <sheetName val="CAPEX"/>
      <sheetName val="산근"/>
      <sheetName val="MOTOR"/>
      <sheetName val="?0?1_x0"/>
      <sheetName val="?¯__?_x"/>
      <sheetName val="?¯?????"/>
      <sheetName val="?0_x005"/>
      <sheetName val="BëN PENƐ?JANG"/>
      <sheetName val="div 7 besi"/>
      <sheetName val="Analisa gd"/>
      <sheetName val="analisa_gedung"/>
      <sheetName val="Submission Form"/>
      <sheetName val="Kerja"/>
      <sheetName val="time schedulle"/>
      <sheetName val="Sheet1 (2)"/>
      <sheetName val="URUTAN BUKA"/>
      <sheetName val="Dftr Isi"/>
      <sheetName val="HASAT DASAR"/>
      <sheetName val="DATA_MAT"/>
      <sheetName val="Ana-ALAT"/>
      <sheetName val="directparkir"/>
      <sheetName val="Data-pendukung"/>
      <sheetName val="Daft-Hrg-Sat-Pek"/>
      <sheetName val="Analisa (ok)"/>
      <sheetName val="RPP-6"/>
      <sheetName val="PL SPP per ton"/>
      <sheetName val="BTL-Bau"/>
      <sheetName val="Management"/>
      <sheetName val="BP1_23"/>
      <sheetName val="HS Dasar "/>
      <sheetName val="rate-alat"/>
      <sheetName val="REKAP-1"/>
      <sheetName val="HD ALAT"/>
      <sheetName val="shotcrete"/>
      <sheetName val="UG Excav"/>
      <sheetName val="HD UPAH"/>
      <sheetName val="HARGA AT"/>
      <sheetName val="Strand PDMR1"/>
      <sheetName val="Post tension PDMR1"/>
      <sheetName val="Rokan 1"/>
      <sheetName val="DaftarHS"/>
      <sheetName val="Enc14"/>
      <sheetName val="div-4"/>
      <sheetName val="DIV 2"/>
      <sheetName val="DIV 8"/>
      <sheetName val="DIV 3"/>
      <sheetName val="DAPRO"/>
      <sheetName val="04.1.1 RDC"/>
      <sheetName val="04.1.2 BAHAN BP"/>
      <sheetName val="04.1.0 1B"/>
      <sheetName val="04.7 B.BANK"/>
      <sheetName val="FPWP-PDP-01-15a"/>
      <sheetName val="BTL-Persiapan"/>
      <sheetName val="BTL-alat"/>
      <sheetName val="BTL-Rupa"/>
      <sheetName val="BOQ-8"/>
      <sheetName val="BOQ-7"/>
      <sheetName val="Tambahan_anal"/>
      <sheetName val="Monthly_Budget_Summary"/>
      <sheetName val="Master_Schedule"/>
      <sheetName val="MAP_18_12_17"/>
      <sheetName val="PER_HARI"/>
      <sheetName val="H_Satuan24"/>
      <sheetName val="mob__dem23"/>
      <sheetName val="pek__tanah23"/>
      <sheetName val="k__batu_kali23"/>
      <sheetName val="NP_(4)22"/>
      <sheetName val="Analisa_ME23"/>
      <sheetName val="Analisa_&amp;_Upah23"/>
      <sheetName val="AN__TAMPL23"/>
      <sheetName val="harga_bahan23"/>
      <sheetName val="rab_me_(by_owner)_23"/>
      <sheetName val="BQ_(by_owner)23"/>
      <sheetName val="rab_me_(fisik)23"/>
      <sheetName val="01A-_RAB23"/>
      <sheetName val="HB_22"/>
      <sheetName val="Bill_Of_Quantity22"/>
      <sheetName val="BQ_AC_FAN22"/>
      <sheetName val="DRUP_(ASLI)22"/>
      <sheetName val="NS_GD_UTAMA22"/>
      <sheetName val="Analisa_222"/>
      <sheetName val="HRG_BHN22"/>
      <sheetName val="iTEM_hARSAT22"/>
      <sheetName val="NS_GD_UGD22"/>
      <sheetName val="STD_GD_UGD22"/>
      <sheetName val="_23"/>
      <sheetName val="rab_-_persiapan_&amp;_lantai-122"/>
      <sheetName val="box_culvert22"/>
      <sheetName val="MAIN_BQ22"/>
      <sheetName val="Harsat_BHN_AR,M22"/>
      <sheetName val="NP_(2)22"/>
      <sheetName val="Anl_+22"/>
      <sheetName val="Daftar_berat22"/>
      <sheetName val="ELEC_STIS22"/>
      <sheetName val="RKP_PLUMBING22"/>
      <sheetName val="Analis_Kusen_1_ESKALASI22"/>
      <sheetName val="EXTERNAL_WORK22"/>
      <sheetName val="Supl_X22"/>
      <sheetName val="DAFTAR_HARGA22"/>
      <sheetName val="data_RSUD_KIS22"/>
      <sheetName val="DRUP__ASLI_22"/>
      <sheetName val="Stden_center22"/>
      <sheetName val="RAB_AR&amp;STR22"/>
      <sheetName val="Analisa_Satuan22"/>
      <sheetName val="Fill_this_out_first___23"/>
      <sheetName val="Ahs_222"/>
      <sheetName val="Ahs_122"/>
      <sheetName val="Analisa_Harga_Satuan22"/>
      <sheetName val="Data_Upah22"/>
      <sheetName val="1_B22"/>
      <sheetName val="AHS_-_Sipil22"/>
      <sheetName val="ANLS__BETON_R__KELAS22"/>
      <sheetName val="NP_(3)22"/>
      <sheetName val="KR_Luar22"/>
      <sheetName val="Pintu_Jendela22"/>
      <sheetName val="DC-akses_bandara22"/>
      <sheetName val="GLP_200122"/>
      <sheetName val="Met_Pas_Batu22"/>
      <sheetName val="Met__Minor22"/>
      <sheetName val="REF_ONLY22"/>
      <sheetName val="meth_hsl_nego22"/>
      <sheetName val="gabungan_(2)22"/>
      <sheetName val="Isolasi_Luar_Dalam22"/>
      <sheetName val="Isolasi_Luar22"/>
      <sheetName val="BGN_PENUNJANG22"/>
      <sheetName val="Analisa_BOW22"/>
      <sheetName val="Galian_batu22"/>
      <sheetName val="Bill_of_Qty_MEP22"/>
      <sheetName val="Form_A22"/>
      <sheetName val="KONTRAK_INDUK_BULANAN22"/>
      <sheetName val="RKP__TOTAL22"/>
      <sheetName val="B_as22"/>
      <sheetName val="Alat_B22"/>
      <sheetName val="Bahan_B22"/>
      <sheetName val="Upah_B22"/>
      <sheetName val="Analisa_Upah_&amp;_Bahan_Plum22"/>
      <sheetName val="_24"/>
      <sheetName val="Fill_this_out_first___24"/>
      <sheetName val="AnalisaSIPIL_RIIL2"/>
      <sheetName val="Data_32"/>
      <sheetName val="AHS_32"/>
      <sheetName val="BOQ_32"/>
      <sheetName val="ANSAT_K'AYI2"/>
      <sheetName val="DIV_12"/>
      <sheetName val="lamp_92"/>
      <sheetName val="DAF_HRG2"/>
      <sheetName val="FIRE_FIGHTING2"/>
      <sheetName val="Man_Power_&amp;_Comp2"/>
      <sheetName val="DATA_PROYEK2"/>
      <sheetName val="TOTAL_UPAH2"/>
      <sheetName val="PRIST_LIST2"/>
      <sheetName val="D_BOARD2"/>
      <sheetName val="SUB_&amp;_mandor2"/>
      <sheetName val="Rekap_3"/>
      <sheetName val="Transfer_Master2"/>
      <sheetName val="K3-Gaji_Kontrak2"/>
      <sheetName val="Gaji_Kontrak2"/>
      <sheetName val="Kwitansi_Honor2"/>
      <sheetName val="DATA_20093"/>
      <sheetName val="DATA_20102"/>
      <sheetName val="Kinerja_Proyek2"/>
      <sheetName val="Target_Raker_TW_III2"/>
      <sheetName val="Rekap_Prelim2"/>
      <sheetName val="BQ-Marga_Tiga1"/>
      <sheetName val="DATA_22"/>
      <sheetName val="an__struktur2"/>
      <sheetName val="RAW_MATERIALS_2"/>
      <sheetName val="COST-PERSON-J_O_2"/>
      <sheetName val="Main_Office2"/>
      <sheetName val="Schedule_11a2"/>
      <sheetName val="Septick_tank2"/>
      <sheetName val="Data_Umum_Penawaran3"/>
      <sheetName val="ITB_COST3"/>
      <sheetName val="HRG_BAHAN___UPAH_okk3"/>
      <sheetName val="REKAP_ELEKTRIKAL3"/>
      <sheetName val="All_Division_by_SBU2"/>
      <sheetName val="REKAP_DINDING2"/>
      <sheetName val="Ana__PU3"/>
      <sheetName val="SD_(1)3"/>
      <sheetName val="NP__2_2"/>
      <sheetName val="PERALATAN_PROYEK_GOL_III_A2"/>
      <sheetName val="rms_remunerasi2"/>
      <sheetName val="input_data_umum2"/>
      <sheetName val="LAMP_2_22"/>
      <sheetName val="Bill_2_31"/>
      <sheetName val="Bill_2_5B1"/>
      <sheetName val="Bill_2_11"/>
      <sheetName val="H_Sat_Jembatan2"/>
      <sheetName val="S_BAHAN2"/>
      <sheetName val="S_UPAH2"/>
      <sheetName val="Re_1)2"/>
      <sheetName val="Harga_Mat_2"/>
      <sheetName val="BQ_Arsit2"/>
      <sheetName val="An_HarSatPek2"/>
      <sheetName val="Sat_Bah_&amp;_Up2"/>
      <sheetName val="Gaji_Pokok2"/>
      <sheetName val="T__Proyek-Jabatan2"/>
      <sheetName val="T__Lokasi2"/>
      <sheetName val="T__Rumah2"/>
      <sheetName val="T__Transport2"/>
      <sheetName val="lamp__122"/>
      <sheetName val="Eval__Arus_Kas2"/>
      <sheetName val="GS_Tanah_Kalimas_Baru_(2)1"/>
      <sheetName val="ENC_141"/>
      <sheetName val="Cash_Flow_bulanan2"/>
      <sheetName val="BQ_INT1"/>
      <sheetName val="Rekap_RKDK_Maret'17_1"/>
      <sheetName val="Uraian_Analisa1"/>
      <sheetName val="AHS_Aspal1"/>
      <sheetName val="rab_41"/>
      <sheetName val="RAB_VOL2"/>
      <sheetName val="ANALISA_satuan_poryek_sungai1"/>
      <sheetName val="Analisa_Quarry1"/>
      <sheetName val="bearing_PDMR11"/>
      <sheetName val="Stay_Cable_PDMR11"/>
      <sheetName val="Post_Tens-11"/>
      <sheetName val="LOKASI_RIG_Litbang1"/>
      <sheetName val="dongia_(2)1"/>
      <sheetName val="THPDMoi__(2)1"/>
      <sheetName val="k300_1231"/>
      <sheetName val="Faktor_Konversi1"/>
      <sheetName val="HS_ALAT1"/>
      <sheetName val="HS_UPAH1"/>
      <sheetName val="HS_BAHAN1"/>
      <sheetName val="HSBU_ANA1"/>
      <sheetName val="ANALIS_ALAT1"/>
      <sheetName val="HB_me1"/>
      <sheetName val="M_Pekerjaan1"/>
      <sheetName val="Harga_Bahan_&amp;_Upah1"/>
      <sheetName val="Schedule_Daan_Mogot1"/>
      <sheetName val="Schedule_Yasmin1"/>
      <sheetName val="Schedule_Lingkar_Barat1"/>
      <sheetName val="FORM_X_COST1"/>
      <sheetName val="KIB_C_GEDUNG_&amp;_BANGUNAN1"/>
      <sheetName val="ELEMENT_SUM1"/>
      <sheetName val="Daftar_No_MAPPI1"/>
      <sheetName val="3_1_(1)_CS2"/>
      <sheetName val="paving_Blok1"/>
      <sheetName val="PT_1"/>
      <sheetName val="H_DASAR1"/>
      <sheetName val="REKAP_THPIII1"/>
      <sheetName val="DAYA_PLN1"/>
      <sheetName val="HSUMUM_XLS1"/>
      <sheetName val="Risalah_KOM1"/>
      <sheetName val="D-3_(M)1"/>
      <sheetName val="D-7_(M)1"/>
      <sheetName val="2__MVAC_R11"/>
      <sheetName val="HRG_DSR_APP1"/>
      <sheetName val="Ans_SNI1"/>
      <sheetName val="BJA_TULANGAN1"/>
      <sheetName val="OP_ALAT1"/>
      <sheetName val="App__2a-11"/>
      <sheetName val="App__2a-21"/>
      <sheetName val="SCH_alat1"/>
      <sheetName val="SCH_Mat1"/>
      <sheetName val="Daf_Bahan1"/>
      <sheetName val="Daf_Sub1"/>
      <sheetName val="Daf_MPU1"/>
      <sheetName val="Lamp_6a1"/>
      <sheetName val="Lamp_6b1"/>
      <sheetName val="Basic_P1"/>
      <sheetName val="Pac_-21"/>
      <sheetName val="List_Plant1"/>
      <sheetName val="Rekap_DBAK1"/>
      <sheetName val="ME_UMY1"/>
      <sheetName val="HSBU_1"/>
      <sheetName val="beton_jembatan_dolago_abutmen_1"/>
      <sheetName val="Data_Alat1"/>
      <sheetName val="HSD_Alat2"/>
      <sheetName val="HSD_Bahan1"/>
      <sheetName val="HSD_Upah1"/>
      <sheetName val="daftar_upah,bahan,alat1"/>
      <sheetName val="RPP01_31"/>
      <sheetName val="Isian_Biodata1"/>
      <sheetName val="BL_(1)1"/>
      <sheetName val="Rekap_Anl1"/>
      <sheetName val="REKA__ANALISA1"/>
      <sheetName val="II_3_HSD1"/>
      <sheetName val="REKAP_HP1"/>
      <sheetName val="BackUp-Payment_Exs1"/>
      <sheetName val="Dft_Isi_PQ_11"/>
      <sheetName val="Master_Schedule1"/>
      <sheetName val="MAP_18_12_171"/>
      <sheetName val="Sales_Rental1"/>
      <sheetName val="HR_Detail1"/>
      <sheetName val="STOK_MAT1"/>
      <sheetName val="HD_BAHAN1"/>
      <sheetName val="BOQ_CONTRACT_WK1"/>
      <sheetName val="DIV_31"/>
      <sheetName val="UPAH_B_KAS__2_1"/>
      <sheetName val="IRNA_B1"/>
      <sheetName val="CMU_21"/>
      <sheetName val="Rekap_Bill2"/>
      <sheetName val="AHS_-_Riel2"/>
      <sheetName val="RAB_alternatif_(2)_mendekati_o1"/>
      <sheetName val="bill_qty1"/>
      <sheetName val="Telephone_&amp;_KSO_Rev1"/>
      <sheetName val="H__Sat1"/>
      <sheetName val="Ans_Kom_Precast1"/>
      <sheetName val="Material_ME1"/>
      <sheetName val="URAIAN_1"/>
      <sheetName val="Data_Kegiatan1"/>
      <sheetName val="Sales_Parameter1"/>
      <sheetName val="BS_Assumptions1"/>
      <sheetName val="Table_Array1"/>
      <sheetName val="Tambahan_anal1"/>
      <sheetName val="Monthly_Budget_Summary1"/>
      <sheetName val="RPP01_61"/>
      <sheetName val="PER_HARI1"/>
      <sheetName val="PE-F-37_Rev_00_Paym_GBP1"/>
      <sheetName val="Anal__Alat1"/>
      <sheetName val="anal_rab1"/>
      <sheetName val="ANALISA_GRS_SELATAN1"/>
      <sheetName val="agregat_abc1"/>
      <sheetName val="An-str(krgnyr)"/>
      <sheetName val="HS1"/>
      <sheetName val="SCHED"/>
      <sheetName val="_¯_____"/>
      <sheetName val="_x005f_x005f_x005f_x005F_x005f_x0000_¯___x0"/>
      <sheetName val="REKAP STRUKTUR"/>
      <sheetName val="Rate Analysis"/>
      <sheetName val="DAF-4"/>
      <sheetName val="BM"/>
      <sheetName val="Sur Site"/>
      <sheetName val="산출근거#2-3"/>
      <sheetName val="TIE-INS"/>
      <sheetName val="data-2"/>
      <sheetName val="AnPipa &amp; Acc"/>
      <sheetName val="AnSipil"/>
      <sheetName val="Rekap Analisa1"/>
      <sheetName val="AnTes &amp; Cuci pipa"/>
      <sheetName val="lamp2"/>
      <sheetName val="analisa bor _ubah"/>
      <sheetName val="ED-PMS-01 "/>
      <sheetName val="ED-PMS-02 "/>
      <sheetName val="ED-PMS-03"/>
      <sheetName val="ED-PMS-04 "/>
      <sheetName val="ED-PMS-05"/>
      <sheetName val="ED-PMS-06"/>
      <sheetName val="ES SAR-01"/>
      <sheetName val="RD 2"/>
      <sheetName val="RD 3"/>
      <sheetName val="RKAP"/>
      <sheetName val="RKAP 02"/>
      <sheetName val="CEK"/>
      <sheetName val="ESC"/>
      <sheetName val="upah_borong"/>
      <sheetName val="Formula Paket A"/>
      <sheetName val="cat-hrg"/>
      <sheetName val="Fire Alarm"/>
      <sheetName val="Telepon"/>
      <sheetName val="Tata Suara"/>
      <sheetName val="MATV "/>
      <sheetName val="tam-kur"/>
      <sheetName val="DAFMAT"/>
      <sheetName val="Metode 1"/>
      <sheetName val="data_val (2)"/>
      <sheetName val="Bab10"/>
      <sheetName val="Stressing bed"/>
      <sheetName val="-"/>
      <sheetName val="anl-b1"/>
      <sheetName val="anl-b3"/>
      <sheetName val="anl-b5"/>
      <sheetName val="6-Besi Tulang"/>
      <sheetName val="7-Beton"/>
      <sheetName val="2-Pembongkaran"/>
      <sheetName val="Sal. U-Ditch"/>
      <sheetName val="Galian Biasa&amp;Keras"/>
      <sheetName val="4-Galian Drainase"/>
      <sheetName val="11-Kanstein"/>
      <sheetName val="10-Paving"/>
      <sheetName val="3-Pengukuran"/>
      <sheetName val="9-Limestone"/>
      <sheetName val="5-Urg Pasir"/>
      <sheetName val="AN SAT"/>
      <sheetName val="har_sat_R"/>
      <sheetName val="HSPK"/>
      <sheetName val="RekapBOQ"/>
      <sheetName val="Harga Bahan &amp; Upah "/>
      <sheetName val=" INCOME STATEMENT"/>
      <sheetName val="DATA1"/>
      <sheetName val="A-Alat Sewa Standart"/>
      <sheetName val="HSPekerja"/>
      <sheetName val="HSAlat"/>
      <sheetName val="BahanAnalisa"/>
      <sheetName val="Bh &amp; Uph"/>
      <sheetName val="Bahan&amp;Upah"/>
      <sheetName val="REAL KEU"/>
      <sheetName val="HSP 2017"/>
      <sheetName val="Anls K"/>
      <sheetName val="ANALIS K"/>
      <sheetName val="3.1 (1)"/>
      <sheetName val="5.1(2)"/>
      <sheetName val="5.2(1)"/>
      <sheetName val="OH Transportasi"/>
      <sheetName val="OH Insentif"/>
      <sheetName val="Harga Dasar Sulut"/>
      <sheetName val="Solar"/>
      <sheetName val="OLI HEQ"/>
      <sheetName val="Home"/>
      <sheetName val="AN. TANAH"/>
      <sheetName val="fas"/>
      <sheetName val="Analisa Div.6"/>
      <sheetName val="Galian u Bahu"/>
      <sheetName val="Div.6"/>
      <sheetName val="Agregate.A"/>
      <sheetName val="Agregate.B"/>
      <sheetName val="Div.7"/>
      <sheetName val="Div.4"/>
      <sheetName val="BAHAN Dekat"/>
      <sheetName val="bill 3.9"/>
      <sheetName val="MAT&amp;LABOR"/>
      <sheetName val="co-no.2"/>
      <sheetName val="Cut"/>
      <sheetName val="Manpower"/>
      <sheetName val="Equipt,Tools&amp;Cons"/>
      <sheetName val="NLsimpro"/>
      <sheetName val="TH VL, NC, DDHT Thanhphuoc"/>
      <sheetName val="AnlsaTamb.Psg Pipa"/>
      <sheetName val="Sheet"/>
      <sheetName val="plan&amp;section of foundation"/>
      <sheetName val="design criteria"/>
      <sheetName val="共機J"/>
      <sheetName val="BA_ADD"/>
      <sheetName val="Gen"/>
      <sheetName val="GABLUARJAWA1 (2)"/>
      <sheetName val="Kontrol"/>
      <sheetName val="SatDas"/>
      <sheetName val="DFT BHN"/>
      <sheetName val="HRG BH"/>
      <sheetName val="RAB I"/>
      <sheetName val="agr A"/>
      <sheetName val="Basic Price (2)"/>
      <sheetName val="Rekap analis"/>
      <sheetName val="ANLIS "/>
      <sheetName val="ANALISA BANGLI"/>
      <sheetName val="ANALI.PP"/>
      <sheetName val="HARST"/>
      <sheetName val="VARIABL"/>
      <sheetName val="HARSAT-lhn"/>
      <sheetName val="HPSK"/>
      <sheetName val="A.HARSAT ARS"/>
      <sheetName val="LogNorm"/>
      <sheetName val="tgiat"/>
      <sheetName val="kppn"/>
      <sheetName val="program"/>
      <sheetName val="sfungsi"/>
      <sheetName val="h bahan"/>
      <sheetName val="HARSATALAT"/>
      <sheetName val=" HARGA UPAH, BAHAN,ALAT"/>
      <sheetName val="w7"/>
      <sheetName val="LAMP-C3"/>
      <sheetName val="Koordinat"/>
      <sheetName val="prodalt"/>
      <sheetName val="DAF.ALAT"/>
      <sheetName val="Mingguan"/>
      <sheetName val="Alat R"/>
      <sheetName val="kuantitasMC"/>
      <sheetName val="01000160¯??_x0001_?ÿ"/>
      <sheetName val="BëN PENƐJANG"/>
      <sheetName val="BBL"/>
      <sheetName val="anl-b7"/>
      <sheetName val="Lamp-4 Sat-Das"/>
      <sheetName val="HARGASATUN"/>
      <sheetName val="rekap__mc21"/>
      <sheetName val="URAIAN_ANALIS1"/>
      <sheetName val="Harga_Satuan_Upah_dan_Bahan1"/>
      <sheetName val="RAB_1"/>
      <sheetName val="Rkp_B__UP1"/>
      <sheetName val="Rekap_HSP1"/>
      <sheetName val="tng_pr_m1"/>
      <sheetName val="BëN_PENƐJANG"/>
      <sheetName val="5-daftar_Peralatan1"/>
      <sheetName val="BëN_PENƐ1"/>
      <sheetName val="HARGA_SATUAN__1"/>
      <sheetName val="_hrg_bhn1"/>
      <sheetName val="RAB_31"/>
      <sheetName val="analisa_print1"/>
      <sheetName val="Har-sat_finish1"/>
      <sheetName val="2_E1"/>
      <sheetName val="SNI_UPAH_BAHAN1"/>
      <sheetName val="UPAH_DAN_BAHAN1"/>
      <sheetName val="Data_Kontrak1"/>
      <sheetName val="UP_MINOR1"/>
      <sheetName val="rekap__mc2"/>
      <sheetName val="URAIAN_ANALIS"/>
      <sheetName val="Harga_Satuan_Upah_dan_Bahan"/>
      <sheetName val="RAB_"/>
      <sheetName val="Rkp_B__UP"/>
      <sheetName val="Rekap_HSP"/>
      <sheetName val="gALIAN_"/>
      <sheetName val="tng_pr_m"/>
      <sheetName val="5-daftar_Peralatan"/>
      <sheetName val="BëN_PENƐ"/>
      <sheetName val="_hrg_bhn"/>
      <sheetName val="analisa_print"/>
      <sheetName val="Har-sat_finish"/>
      <sheetName val="2_E"/>
      <sheetName val="SNI_UPAH_BAHAN"/>
      <sheetName val="UPAH_DAN_BAHAN"/>
      <sheetName val="Data_Kontrak"/>
      <sheetName val="Sat Jadi"/>
      <sheetName val="As"/>
      <sheetName val="Scenario&amp;Sensitivity"/>
      <sheetName val="Mine Assumptions"/>
      <sheetName val="CBTABC"/>
      <sheetName val="rinc rekap"/>
      <sheetName val="k-300"/>
      <sheetName val="Catatan"/>
      <sheetName val="3Div10a"/>
      <sheetName val="3Div10c"/>
      <sheetName val="3Div2"/>
      <sheetName val="3Div5"/>
      <sheetName val="3Div6"/>
      <sheetName val="3Div7a"/>
      <sheetName val="3Div8"/>
      <sheetName val="ANLSA"/>
      <sheetName val="M8"/>
      <sheetName val="Hrg Satuan"/>
      <sheetName val="dt"/>
      <sheetName val="SKJ Tetap"/>
      <sheetName val="Upah&amp; Bahan"/>
      <sheetName val="UPH &amp; BHN"/>
    </sheetNames>
    <sheetDataSet>
      <sheetData sheetId="0" refreshError="1">
        <row r="82">
          <cell r="CF82" t="str">
            <v>Royalties Aggregate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82">
          <cell r="CF82" t="str">
            <v>Royalties Aggregate</v>
          </cell>
        </row>
      </sheetData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>
        <row r="82">
          <cell r="CF82" t="str">
            <v>Royalties Aggregate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>
        <row r="82">
          <cell r="CF82" t="str">
            <v>Royalties Aggregate</v>
          </cell>
        </row>
      </sheetData>
      <sheetData sheetId="529">
        <row r="82">
          <cell r="CF82" t="str">
            <v>Royalties Aggregate</v>
          </cell>
        </row>
      </sheetData>
      <sheetData sheetId="530">
        <row r="82">
          <cell r="CF82" t="str">
            <v>Royalties Aggregate</v>
          </cell>
        </row>
      </sheetData>
      <sheetData sheetId="531">
        <row r="82">
          <cell r="CF82" t="str">
            <v>Royalties Aggregate</v>
          </cell>
        </row>
      </sheetData>
      <sheetData sheetId="532">
        <row r="82">
          <cell r="CF82" t="str">
            <v>Royalties Aggregate</v>
          </cell>
        </row>
      </sheetData>
      <sheetData sheetId="533" refreshError="1"/>
      <sheetData sheetId="534" refreshError="1"/>
      <sheetData sheetId="535" refreshError="1"/>
      <sheetData sheetId="536" refreshError="1"/>
      <sheetData sheetId="537">
        <row r="82">
          <cell r="CF82" t="str">
            <v>Royalties Aggregate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>
        <row r="82">
          <cell r="CF82" t="str">
            <v>Royalties Aggregate</v>
          </cell>
        </row>
      </sheetData>
      <sheetData sheetId="638" refreshError="1"/>
      <sheetData sheetId="639"/>
      <sheetData sheetId="640"/>
      <sheetData sheetId="641"/>
      <sheetData sheetId="642"/>
      <sheetData sheetId="643">
        <row r="82">
          <cell r="CF82" t="str">
            <v>Royalties Aggregate</v>
          </cell>
        </row>
      </sheetData>
      <sheetData sheetId="644" refreshError="1"/>
      <sheetData sheetId="645"/>
      <sheetData sheetId="646">
        <row r="82">
          <cell r="CF82" t="str">
            <v>Royalties Aggregate</v>
          </cell>
        </row>
      </sheetData>
      <sheetData sheetId="647">
        <row r="82">
          <cell r="CF82" t="str">
            <v>Royalties Aggregate</v>
          </cell>
        </row>
      </sheetData>
      <sheetData sheetId="648">
        <row r="82">
          <cell r="CF82" t="str">
            <v>Royalties Aggregate</v>
          </cell>
        </row>
      </sheetData>
      <sheetData sheetId="649">
        <row r="82">
          <cell r="CF82" t="str">
            <v>Royalties Aggregate</v>
          </cell>
        </row>
      </sheetData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82">
          <cell r="CF82" t="str">
            <v>Royalties Aggregate</v>
          </cell>
        </row>
      </sheetData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>
        <row r="82">
          <cell r="CF82" t="str">
            <v>Royalties Aggregate</v>
          </cell>
        </row>
      </sheetData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2">
          <cell r="CF82" t="str">
            <v>Royalties Aggregate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>
        <row r="82">
          <cell r="CF82" t="str">
            <v>Royalties Aggregate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>
        <row r="82">
          <cell r="CF82" t="str">
            <v>Royalties Aggregate</v>
          </cell>
        </row>
      </sheetData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>
        <row r="82">
          <cell r="CF82" t="str">
            <v>Royalties Aggregate</v>
          </cell>
        </row>
      </sheetData>
      <sheetData sheetId="972" refreshError="1"/>
      <sheetData sheetId="973" refreshError="1"/>
      <sheetData sheetId="974" refreshError="1"/>
      <sheetData sheetId="975" refreshError="1"/>
      <sheetData sheetId="976">
        <row r="82">
          <cell r="CF82" t="str">
            <v>Royalties Aggregate</v>
          </cell>
        </row>
      </sheetData>
      <sheetData sheetId="977">
        <row r="82">
          <cell r="CF82" t="str">
            <v>Royalties Aggregate</v>
          </cell>
        </row>
      </sheetData>
      <sheetData sheetId="978">
        <row r="82">
          <cell r="CF82" t="str">
            <v>Royalties Aggregate</v>
          </cell>
        </row>
      </sheetData>
      <sheetData sheetId="979">
        <row r="82">
          <cell r="CF82" t="str">
            <v>Royalties Aggregate</v>
          </cell>
        </row>
      </sheetData>
      <sheetData sheetId="980">
        <row r="82">
          <cell r="CF82" t="str">
            <v>Royalties Aggregate</v>
          </cell>
        </row>
      </sheetData>
      <sheetData sheetId="981">
        <row r="82">
          <cell r="CF82" t="str">
            <v>Royalties Aggregate</v>
          </cell>
        </row>
      </sheetData>
      <sheetData sheetId="982">
        <row r="82">
          <cell r="CF82" t="str">
            <v>Royalties Aggregate</v>
          </cell>
        </row>
      </sheetData>
      <sheetData sheetId="983">
        <row r="82">
          <cell r="CF82" t="str">
            <v>Royalties Aggregate</v>
          </cell>
        </row>
      </sheetData>
      <sheetData sheetId="984">
        <row r="82">
          <cell r="CF82" t="str">
            <v>Royalties Aggregate</v>
          </cell>
        </row>
      </sheetData>
      <sheetData sheetId="985">
        <row r="82">
          <cell r="CF82" t="str">
            <v>Royalties Aggregate</v>
          </cell>
        </row>
      </sheetData>
      <sheetData sheetId="986">
        <row r="82">
          <cell r="CF82" t="str">
            <v>Royalties Aggregate</v>
          </cell>
        </row>
      </sheetData>
      <sheetData sheetId="987">
        <row r="82">
          <cell r="CF82" t="str">
            <v>Royalties Aggregate</v>
          </cell>
        </row>
      </sheetData>
      <sheetData sheetId="988">
        <row r="82">
          <cell r="CF82" t="str">
            <v>Royalties Aggregate</v>
          </cell>
        </row>
      </sheetData>
      <sheetData sheetId="989">
        <row r="82">
          <cell r="CF82" t="str">
            <v>Royalties Aggregate</v>
          </cell>
        </row>
      </sheetData>
      <sheetData sheetId="990">
        <row r="82">
          <cell r="CF82" t="str">
            <v>Royalties Aggregate</v>
          </cell>
        </row>
      </sheetData>
      <sheetData sheetId="991">
        <row r="82">
          <cell r="CF82" t="str">
            <v>Royalties Aggregate</v>
          </cell>
        </row>
      </sheetData>
      <sheetData sheetId="992">
        <row r="82">
          <cell r="CF82" t="str">
            <v>Royalties Aggregate</v>
          </cell>
        </row>
      </sheetData>
      <sheetData sheetId="993">
        <row r="82">
          <cell r="CF82" t="str">
            <v>Royalties Aggregate</v>
          </cell>
        </row>
      </sheetData>
      <sheetData sheetId="994">
        <row r="82">
          <cell r="CF82" t="str">
            <v>Royalties Aggregate</v>
          </cell>
        </row>
      </sheetData>
      <sheetData sheetId="995">
        <row r="82">
          <cell r="CF82" t="str">
            <v>Royalties Aggregate</v>
          </cell>
        </row>
      </sheetData>
      <sheetData sheetId="996">
        <row r="82">
          <cell r="CF82" t="str">
            <v>Royalties Aggregate</v>
          </cell>
        </row>
      </sheetData>
      <sheetData sheetId="997">
        <row r="82">
          <cell r="CF82" t="str">
            <v>Royalties Aggregate</v>
          </cell>
        </row>
      </sheetData>
      <sheetData sheetId="998">
        <row r="82">
          <cell r="CF82" t="str">
            <v>Royalties Aggregate</v>
          </cell>
        </row>
      </sheetData>
      <sheetData sheetId="999">
        <row r="82">
          <cell r="CF82" t="str">
            <v>Royalties Aggregate</v>
          </cell>
        </row>
      </sheetData>
      <sheetData sheetId="1000">
        <row r="82">
          <cell r="CF82" t="str">
            <v>Royalties Aggregate</v>
          </cell>
        </row>
      </sheetData>
      <sheetData sheetId="1001">
        <row r="82">
          <cell r="CF82" t="str">
            <v>Royalties Aggregate</v>
          </cell>
        </row>
      </sheetData>
      <sheetData sheetId="1002">
        <row r="82">
          <cell r="CF82" t="str">
            <v>Royalties Aggregate</v>
          </cell>
        </row>
      </sheetData>
      <sheetData sheetId="1003">
        <row r="82">
          <cell r="CF82" t="str">
            <v>Royalties Aggregate</v>
          </cell>
        </row>
      </sheetData>
      <sheetData sheetId="1004">
        <row r="82">
          <cell r="CF82" t="str">
            <v>Royalties Aggregate</v>
          </cell>
        </row>
      </sheetData>
      <sheetData sheetId="1005">
        <row r="82">
          <cell r="CF82" t="str">
            <v>Royalties Aggregate</v>
          </cell>
        </row>
      </sheetData>
      <sheetData sheetId="1006">
        <row r="82">
          <cell r="CF82" t="str">
            <v>Royalties Aggregate</v>
          </cell>
        </row>
      </sheetData>
      <sheetData sheetId="1007">
        <row r="82">
          <cell r="CF82" t="str">
            <v>Royalties Aggregate</v>
          </cell>
        </row>
      </sheetData>
      <sheetData sheetId="1008">
        <row r="82">
          <cell r="CF82" t="str">
            <v>Royalties Aggregate</v>
          </cell>
        </row>
      </sheetData>
      <sheetData sheetId="1009">
        <row r="82">
          <cell r="CF82" t="str">
            <v>Royalties Aggregate</v>
          </cell>
        </row>
      </sheetData>
      <sheetData sheetId="1010">
        <row r="82">
          <cell r="CF82" t="str">
            <v>Royalties Aggregate</v>
          </cell>
        </row>
      </sheetData>
      <sheetData sheetId="1011">
        <row r="82">
          <cell r="CF82" t="str">
            <v>Royalties Aggregate</v>
          </cell>
        </row>
      </sheetData>
      <sheetData sheetId="1012">
        <row r="82">
          <cell r="CF82" t="str">
            <v>Royalties Aggregate</v>
          </cell>
        </row>
      </sheetData>
      <sheetData sheetId="1013">
        <row r="82">
          <cell r="CF82" t="str">
            <v>Royalties Aggregate</v>
          </cell>
        </row>
      </sheetData>
      <sheetData sheetId="1014">
        <row r="82">
          <cell r="CF82" t="str">
            <v>Royalties Aggregate</v>
          </cell>
        </row>
      </sheetData>
      <sheetData sheetId="1015">
        <row r="82">
          <cell r="CF82" t="str">
            <v>Royalties Aggregate</v>
          </cell>
        </row>
      </sheetData>
      <sheetData sheetId="1016">
        <row r="82">
          <cell r="CF82" t="str">
            <v>Royalties Aggregate</v>
          </cell>
        </row>
      </sheetData>
      <sheetData sheetId="1017">
        <row r="82">
          <cell r="CF82" t="str">
            <v>Royalties Aggregate</v>
          </cell>
        </row>
      </sheetData>
      <sheetData sheetId="1018">
        <row r="82">
          <cell r="CF82" t="str">
            <v>Royalties Aggregate</v>
          </cell>
        </row>
      </sheetData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>
        <row r="82">
          <cell r="CF82" t="str">
            <v>Royalties Aggregate</v>
          </cell>
        </row>
      </sheetData>
      <sheetData sheetId="1040">
        <row r="82">
          <cell r="CF82" t="str">
            <v>Royalties Aggregate</v>
          </cell>
        </row>
      </sheetData>
      <sheetData sheetId="1041">
        <row r="82">
          <cell r="CF82" t="str">
            <v>Royalties Aggregate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>
        <row r="82">
          <cell r="CF82" t="str">
            <v>Royalties Aggregate</v>
          </cell>
        </row>
      </sheetData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>
        <row r="82">
          <cell r="CF82" t="str">
            <v>Royalties Aggregate</v>
          </cell>
        </row>
      </sheetData>
      <sheetData sheetId="1118">
        <row r="82">
          <cell r="CF82" t="str">
            <v>Royalties Aggregate</v>
          </cell>
        </row>
      </sheetData>
      <sheetData sheetId="1119">
        <row r="82">
          <cell r="CF82" t="str">
            <v>Royalties Aggregate</v>
          </cell>
        </row>
      </sheetData>
      <sheetData sheetId="1120" refreshError="1"/>
      <sheetData sheetId="1121">
        <row r="82">
          <cell r="CF82" t="str">
            <v>Royalties Aggregate</v>
          </cell>
        </row>
      </sheetData>
      <sheetData sheetId="1122">
        <row r="82">
          <cell r="CF82" t="str">
            <v>Royalties Aggregate</v>
          </cell>
        </row>
      </sheetData>
      <sheetData sheetId="1123" refreshError="1"/>
      <sheetData sheetId="1124">
        <row r="82">
          <cell r="CF82" t="str">
            <v>Royalties Aggregate</v>
          </cell>
        </row>
      </sheetData>
      <sheetData sheetId="1125" refreshError="1"/>
      <sheetData sheetId="1126">
        <row r="82">
          <cell r="CF82" t="str">
            <v>Royalties Aggregate</v>
          </cell>
        </row>
      </sheetData>
      <sheetData sheetId="1127">
        <row r="82">
          <cell r="CF82" t="str">
            <v>Royalties Aggregate</v>
          </cell>
        </row>
      </sheetData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>
        <row r="82">
          <cell r="CF82" t="str">
            <v>Royalties Aggregate</v>
          </cell>
        </row>
      </sheetData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>
        <row r="82">
          <cell r="CF82" t="str">
            <v>Royalties Aggregate</v>
          </cell>
        </row>
      </sheetData>
      <sheetData sheetId="1172" refreshError="1"/>
      <sheetData sheetId="1173" refreshError="1"/>
      <sheetData sheetId="1174">
        <row r="82">
          <cell r="CF82" t="str">
            <v>Royalties Aggregate</v>
          </cell>
        </row>
      </sheetData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>
        <row r="82">
          <cell r="CF82" t="str">
            <v>Royalties Aggregate</v>
          </cell>
        </row>
      </sheetData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 refreshError="1"/>
      <sheetData sheetId="1212">
        <row r="82">
          <cell r="CF82" t="str">
            <v>Royalties Aggregate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82">
          <cell r="CF82" t="str">
            <v>Royalties Aggregate</v>
          </cell>
        </row>
      </sheetData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82">
          <cell r="CF82" t="str">
            <v>Royalties Aggregate</v>
          </cell>
        </row>
      </sheetData>
      <sheetData sheetId="1255" refreshError="1"/>
      <sheetData sheetId="1256">
        <row r="82">
          <cell r="CF82" t="str">
            <v>Royalties Aggregate</v>
          </cell>
        </row>
      </sheetData>
      <sheetData sheetId="1257">
        <row r="82">
          <cell r="CF82" t="str">
            <v>Royalties Aggregate</v>
          </cell>
        </row>
      </sheetData>
      <sheetData sheetId="1258">
        <row r="82">
          <cell r="CF82" t="str">
            <v>Royalties Aggregate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>
        <row r="82">
          <cell r="CF82" t="str">
            <v>Royalties Aggregate</v>
          </cell>
        </row>
      </sheetData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>
        <row r="82">
          <cell r="CF82" t="str">
            <v>Royalties Aggregate</v>
          </cell>
        </row>
      </sheetData>
      <sheetData sheetId="1305">
        <row r="82">
          <cell r="CF82" t="str">
            <v>Royalties Aggregate</v>
          </cell>
        </row>
      </sheetData>
      <sheetData sheetId="1306">
        <row r="82">
          <cell r="CF82" t="str">
            <v>Royalties Aggregate</v>
          </cell>
        </row>
      </sheetData>
      <sheetData sheetId="1307">
        <row r="82">
          <cell r="CF82" t="str">
            <v>Royalties Aggregate</v>
          </cell>
        </row>
      </sheetData>
      <sheetData sheetId="1308">
        <row r="82">
          <cell r="CF82" t="str">
            <v>Royalties Aggregate</v>
          </cell>
        </row>
      </sheetData>
      <sheetData sheetId="1309">
        <row r="82">
          <cell r="CF82" t="str">
            <v>Royalties Aggregate</v>
          </cell>
        </row>
      </sheetData>
      <sheetData sheetId="1310">
        <row r="82">
          <cell r="CF82" t="str">
            <v>Royalties Aggregate</v>
          </cell>
        </row>
      </sheetData>
      <sheetData sheetId="1311">
        <row r="82">
          <cell r="CF82" t="str">
            <v>Royalties Aggregate</v>
          </cell>
        </row>
      </sheetData>
      <sheetData sheetId="1312">
        <row r="82">
          <cell r="CF82" t="str">
            <v>Royalties Aggregate</v>
          </cell>
        </row>
      </sheetData>
      <sheetData sheetId="1313">
        <row r="82">
          <cell r="CF82" t="str">
            <v>Royalties Aggregate</v>
          </cell>
        </row>
      </sheetData>
      <sheetData sheetId="1314">
        <row r="82">
          <cell r="CF82" t="str">
            <v>Royalties Aggregate</v>
          </cell>
        </row>
      </sheetData>
      <sheetData sheetId="1315">
        <row r="82">
          <cell r="CF82" t="str">
            <v>Royalties Aggregate</v>
          </cell>
        </row>
      </sheetData>
      <sheetData sheetId="1316">
        <row r="82">
          <cell r="CF82" t="str">
            <v>Royalties Aggregate</v>
          </cell>
        </row>
      </sheetData>
      <sheetData sheetId="1317">
        <row r="82">
          <cell r="CF82" t="str">
            <v>Royalties Aggregate</v>
          </cell>
        </row>
      </sheetData>
      <sheetData sheetId="1318">
        <row r="82">
          <cell r="CF82" t="str">
            <v>Royalties Aggregate</v>
          </cell>
        </row>
      </sheetData>
      <sheetData sheetId="1319">
        <row r="82">
          <cell r="CF82" t="str">
            <v>Royalties Aggregate</v>
          </cell>
        </row>
      </sheetData>
      <sheetData sheetId="1320">
        <row r="82">
          <cell r="CF82" t="str">
            <v>Royalties Aggregate</v>
          </cell>
        </row>
      </sheetData>
      <sheetData sheetId="1321">
        <row r="82">
          <cell r="CF82" t="str">
            <v>Royalties Aggregate</v>
          </cell>
        </row>
      </sheetData>
      <sheetData sheetId="1322">
        <row r="82">
          <cell r="CF82" t="str">
            <v>Royalties Aggregate</v>
          </cell>
        </row>
      </sheetData>
      <sheetData sheetId="1323">
        <row r="82">
          <cell r="CF82" t="str">
            <v>Royalties Aggregate</v>
          </cell>
        </row>
      </sheetData>
      <sheetData sheetId="1324">
        <row r="82">
          <cell r="CF82" t="str">
            <v>Royalties Aggregate</v>
          </cell>
        </row>
      </sheetData>
      <sheetData sheetId="1325">
        <row r="82">
          <cell r="CF82" t="str">
            <v>Royalties Aggregate</v>
          </cell>
        </row>
      </sheetData>
      <sheetData sheetId="1326">
        <row r="82">
          <cell r="CF82" t="str">
            <v>Royalties Aggregate</v>
          </cell>
        </row>
      </sheetData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82">
          <cell r="CF82" t="str">
            <v>Royalties Aggregate</v>
          </cell>
        </row>
      </sheetData>
      <sheetData sheetId="1346">
        <row r="82">
          <cell r="CF82" t="str">
            <v>Royalties Aggregate</v>
          </cell>
        </row>
      </sheetData>
      <sheetData sheetId="1347">
        <row r="82">
          <cell r="CF82" t="str">
            <v>Royalties Aggregate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>
        <row r="82">
          <cell r="CF82" t="str">
            <v>Royalties Aggregate</v>
          </cell>
        </row>
      </sheetData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>
        <row r="82">
          <cell r="CF82" t="str">
            <v>Royalties Aggregate</v>
          </cell>
        </row>
      </sheetData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82">
          <cell r="CF82" t="str">
            <v>Royalties Aggregate</v>
          </cell>
        </row>
      </sheetData>
      <sheetData sheetId="1440">
        <row r="82">
          <cell r="CF82" t="str">
            <v>Royalties Aggregate</v>
          </cell>
        </row>
      </sheetData>
      <sheetData sheetId="1441">
        <row r="82">
          <cell r="CF82" t="str">
            <v>Royalties Aggregate</v>
          </cell>
        </row>
      </sheetData>
      <sheetData sheetId="1442">
        <row r="82">
          <cell r="CF82" t="str">
            <v>Royalties Aggregate</v>
          </cell>
        </row>
      </sheetData>
      <sheetData sheetId="1443">
        <row r="82">
          <cell r="CF82" t="str">
            <v>Royalties Aggregate</v>
          </cell>
        </row>
      </sheetData>
      <sheetData sheetId="1444">
        <row r="82">
          <cell r="CF82" t="str">
            <v>Royalties Aggregate</v>
          </cell>
        </row>
      </sheetData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>
        <row r="82">
          <cell r="CF82" t="str">
            <v>Royalties Aggregate</v>
          </cell>
        </row>
      </sheetData>
      <sheetData sheetId="1453">
        <row r="82">
          <cell r="CF82" t="str">
            <v>Royalties Aggregate</v>
          </cell>
        </row>
      </sheetData>
      <sheetData sheetId="1454">
        <row r="82">
          <cell r="CF82" t="str">
            <v>Royalties Aggregate</v>
          </cell>
        </row>
      </sheetData>
      <sheetData sheetId="1455">
        <row r="82">
          <cell r="CF82" t="str">
            <v>Royalties Aggregate</v>
          </cell>
        </row>
      </sheetData>
      <sheetData sheetId="1456" refreshError="1"/>
      <sheetData sheetId="1457" refreshError="1"/>
      <sheetData sheetId="1458" refreshError="1"/>
      <sheetData sheetId="1459" refreshError="1"/>
      <sheetData sheetId="1460">
        <row r="82">
          <cell r="CF82" t="str">
            <v>Royalties Aggregate</v>
          </cell>
        </row>
      </sheetData>
      <sheetData sheetId="1461">
        <row r="82">
          <cell r="CF82" t="str">
            <v>Royalties Aggregate</v>
          </cell>
        </row>
      </sheetData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>
        <row r="82">
          <cell r="CF82" t="str">
            <v>Royalties Aggregate</v>
          </cell>
        </row>
      </sheetData>
      <sheetData sheetId="1468">
        <row r="82">
          <cell r="CF82" t="str">
            <v>Royalties Aggregate</v>
          </cell>
        </row>
      </sheetData>
      <sheetData sheetId="1469">
        <row r="82">
          <cell r="CF82" t="str">
            <v>Royalties Aggregate</v>
          </cell>
        </row>
      </sheetData>
      <sheetData sheetId="1470">
        <row r="82">
          <cell r="CF82" t="str">
            <v>Royalties Aggregate</v>
          </cell>
        </row>
      </sheetData>
      <sheetData sheetId="1471" refreshError="1"/>
      <sheetData sheetId="1472">
        <row r="82">
          <cell r="CF82" t="str">
            <v>Royalties Aggregate</v>
          </cell>
        </row>
      </sheetData>
      <sheetData sheetId="1473">
        <row r="82">
          <cell r="CF82" t="str">
            <v>Royalties Aggregate</v>
          </cell>
        </row>
      </sheetData>
      <sheetData sheetId="1474">
        <row r="82">
          <cell r="CF82" t="str">
            <v>Royalties Aggregate</v>
          </cell>
        </row>
      </sheetData>
      <sheetData sheetId="1475">
        <row r="82">
          <cell r="CF82" t="str">
            <v>Royalties Aggregate</v>
          </cell>
        </row>
      </sheetData>
      <sheetData sheetId="1476" refreshError="1"/>
      <sheetData sheetId="1477" refreshError="1"/>
      <sheetData sheetId="1478" refreshError="1"/>
      <sheetData sheetId="1479" refreshError="1"/>
      <sheetData sheetId="1480">
        <row r="82">
          <cell r="CF82" t="str">
            <v>Royalties Aggregate</v>
          </cell>
        </row>
      </sheetData>
      <sheetData sheetId="1481">
        <row r="82">
          <cell r="CF82" t="str">
            <v>Royalties Aggregate</v>
          </cell>
        </row>
      </sheetData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82">
          <cell r="CF82" t="str">
            <v>Royalties Aggregate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>
        <row r="82">
          <cell r="CF82" t="str">
            <v>Royalties Aggregate</v>
          </cell>
        </row>
      </sheetData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>
        <row r="82">
          <cell r="CF82" t="str">
            <v>Royalties Aggregate</v>
          </cell>
        </row>
      </sheetData>
      <sheetData sheetId="1530">
        <row r="82">
          <cell r="CF82" t="str">
            <v>Royalties Aggregate</v>
          </cell>
        </row>
      </sheetData>
      <sheetData sheetId="1531">
        <row r="82">
          <cell r="CF82" t="str">
            <v>Royalties Aggregate</v>
          </cell>
        </row>
      </sheetData>
      <sheetData sheetId="1532">
        <row r="82">
          <cell r="CF82" t="str">
            <v>Royalties Aggregate</v>
          </cell>
        </row>
      </sheetData>
      <sheetData sheetId="1533">
        <row r="82">
          <cell r="CF82" t="str">
            <v>Royalties Aggregate</v>
          </cell>
        </row>
      </sheetData>
      <sheetData sheetId="1534">
        <row r="82">
          <cell r="CF82" t="str">
            <v>Royalties Aggregate</v>
          </cell>
        </row>
      </sheetData>
      <sheetData sheetId="1535">
        <row r="82">
          <cell r="CF82" t="str">
            <v>Royalties Aggregate</v>
          </cell>
        </row>
      </sheetData>
      <sheetData sheetId="1536">
        <row r="82">
          <cell r="CF82" t="str">
            <v>Royalties Aggregate</v>
          </cell>
        </row>
      </sheetData>
      <sheetData sheetId="1537">
        <row r="82">
          <cell r="CF82" t="str">
            <v>Royalties Aggregate</v>
          </cell>
        </row>
      </sheetData>
      <sheetData sheetId="1538">
        <row r="82">
          <cell r="CF82" t="str">
            <v>Royalties Aggregate</v>
          </cell>
        </row>
      </sheetData>
      <sheetData sheetId="1539">
        <row r="82">
          <cell r="CF82" t="str">
            <v>Royalties Aggregate</v>
          </cell>
        </row>
      </sheetData>
      <sheetData sheetId="1540">
        <row r="82">
          <cell r="CF82" t="str">
            <v>Royalties Aggregate</v>
          </cell>
        </row>
      </sheetData>
      <sheetData sheetId="1541">
        <row r="82">
          <cell r="CF82" t="str">
            <v>Royalties Aggregate</v>
          </cell>
        </row>
      </sheetData>
      <sheetData sheetId="1542">
        <row r="82">
          <cell r="CF82" t="str">
            <v>Royalties Aggregate</v>
          </cell>
        </row>
      </sheetData>
      <sheetData sheetId="1543">
        <row r="82">
          <cell r="CF82" t="str">
            <v>Royalties Aggregate</v>
          </cell>
        </row>
      </sheetData>
      <sheetData sheetId="1544">
        <row r="82">
          <cell r="CF82" t="str">
            <v>Royalties Aggregate</v>
          </cell>
        </row>
      </sheetData>
      <sheetData sheetId="1545">
        <row r="82">
          <cell r="CF82" t="str">
            <v>Royalties Aggregate</v>
          </cell>
        </row>
      </sheetData>
      <sheetData sheetId="1546">
        <row r="82">
          <cell r="CF82" t="str">
            <v>Royalties Aggregate</v>
          </cell>
        </row>
      </sheetData>
      <sheetData sheetId="1547">
        <row r="82">
          <cell r="CF82" t="str">
            <v>Royalties Aggregate</v>
          </cell>
        </row>
      </sheetData>
      <sheetData sheetId="1548">
        <row r="82">
          <cell r="CF82" t="str">
            <v>Royalties Aggregate</v>
          </cell>
        </row>
      </sheetData>
      <sheetData sheetId="1549">
        <row r="82">
          <cell r="CF82" t="str">
            <v>Royalties Aggregate</v>
          </cell>
        </row>
      </sheetData>
      <sheetData sheetId="1550">
        <row r="82">
          <cell r="CF82" t="str">
            <v>Royalties Aggregate</v>
          </cell>
        </row>
      </sheetData>
      <sheetData sheetId="1551">
        <row r="82">
          <cell r="CF82" t="str">
            <v>Royalties Aggregate</v>
          </cell>
        </row>
      </sheetData>
      <sheetData sheetId="1552" refreshError="1"/>
      <sheetData sheetId="1553" refreshError="1"/>
      <sheetData sheetId="1554" refreshError="1"/>
      <sheetData sheetId="1555">
        <row r="82">
          <cell r="CF82" t="str">
            <v>Royalties Aggregate</v>
          </cell>
        </row>
      </sheetData>
      <sheetData sheetId="1556">
        <row r="82">
          <cell r="CF82" t="str">
            <v>Royalties Aggregate</v>
          </cell>
        </row>
      </sheetData>
      <sheetData sheetId="1557">
        <row r="82">
          <cell r="CF82" t="str">
            <v>Royalties Aggregate</v>
          </cell>
        </row>
      </sheetData>
      <sheetData sheetId="1558">
        <row r="82">
          <cell r="CF82" t="str">
            <v>Royalties Aggregate</v>
          </cell>
        </row>
      </sheetData>
      <sheetData sheetId="1559">
        <row r="82">
          <cell r="CF82" t="str">
            <v>Royalties Aggregate</v>
          </cell>
        </row>
      </sheetData>
      <sheetData sheetId="1560">
        <row r="82">
          <cell r="CF82" t="str">
            <v>Royalties Aggregate</v>
          </cell>
        </row>
      </sheetData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>
        <row r="82">
          <cell r="CF82" t="str">
            <v>Royalties Aggregate</v>
          </cell>
        </row>
      </sheetData>
      <sheetData sheetId="1567">
        <row r="82">
          <cell r="CF82" t="str">
            <v>Royalties Aggregate</v>
          </cell>
        </row>
      </sheetData>
      <sheetData sheetId="1568">
        <row r="82">
          <cell r="CF82" t="str">
            <v>Royalties Aggregate</v>
          </cell>
        </row>
      </sheetData>
      <sheetData sheetId="1569">
        <row r="82">
          <cell r="CF82" t="str">
            <v>Royalties Aggregate</v>
          </cell>
        </row>
      </sheetData>
      <sheetData sheetId="1570">
        <row r="82">
          <cell r="CF82" t="str">
            <v>Royalties Aggregate</v>
          </cell>
        </row>
      </sheetData>
      <sheetData sheetId="1571">
        <row r="82">
          <cell r="CF82" t="str">
            <v>Royalties Aggregate</v>
          </cell>
        </row>
      </sheetData>
      <sheetData sheetId="1572">
        <row r="82">
          <cell r="CF82" t="str">
            <v>Royalties Aggregate</v>
          </cell>
        </row>
      </sheetData>
      <sheetData sheetId="1573">
        <row r="82">
          <cell r="CF82" t="str">
            <v>Royalties Aggregate</v>
          </cell>
        </row>
      </sheetData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>
        <row r="82">
          <cell r="CF82" t="str">
            <v>Royalties Aggregate</v>
          </cell>
        </row>
      </sheetData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>
        <row r="82">
          <cell r="CF82" t="str">
            <v>Royalties Aggregate</v>
          </cell>
        </row>
      </sheetData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>
        <row r="82">
          <cell r="CF82" t="str">
            <v>Royalties Aggregate</v>
          </cell>
        </row>
      </sheetData>
      <sheetData sheetId="1630">
        <row r="82">
          <cell r="CF82" t="str">
            <v>Royalties Aggregate</v>
          </cell>
        </row>
      </sheetData>
      <sheetData sheetId="1631">
        <row r="82">
          <cell r="CF82" t="str">
            <v>Royalties Aggregate</v>
          </cell>
        </row>
      </sheetData>
      <sheetData sheetId="1632">
        <row r="82">
          <cell r="CF82">
            <v>0</v>
          </cell>
        </row>
      </sheetData>
      <sheetData sheetId="1633">
        <row r="82">
          <cell r="CF82" t="str">
            <v>Royalties Aggregate</v>
          </cell>
        </row>
      </sheetData>
      <sheetData sheetId="1634">
        <row r="82">
          <cell r="CF82" t="str">
            <v>Royalties Aggregate</v>
          </cell>
        </row>
      </sheetData>
      <sheetData sheetId="1635">
        <row r="82">
          <cell r="CF82" t="str">
            <v>Royalties Aggregate</v>
          </cell>
        </row>
      </sheetData>
      <sheetData sheetId="1636">
        <row r="82">
          <cell r="CF82" t="str">
            <v>Royalties Aggregate</v>
          </cell>
        </row>
      </sheetData>
      <sheetData sheetId="1637">
        <row r="82">
          <cell r="CF82" t="str">
            <v>Royalties Aggregate</v>
          </cell>
        </row>
      </sheetData>
      <sheetData sheetId="1638">
        <row r="82">
          <cell r="CF82" t="str">
            <v>Royalties Aggregate</v>
          </cell>
        </row>
      </sheetData>
      <sheetData sheetId="1639">
        <row r="82">
          <cell r="CF82" t="str">
            <v>Royalties Aggregate</v>
          </cell>
        </row>
      </sheetData>
      <sheetData sheetId="1640">
        <row r="82">
          <cell r="CF82" t="str">
            <v>Royalties Aggregate</v>
          </cell>
        </row>
      </sheetData>
      <sheetData sheetId="1641">
        <row r="82">
          <cell r="CF82" t="str">
            <v>Royalties Aggregate</v>
          </cell>
        </row>
      </sheetData>
      <sheetData sheetId="1642">
        <row r="82">
          <cell r="CF82" t="str">
            <v>Royalties Aggregate</v>
          </cell>
        </row>
      </sheetData>
      <sheetData sheetId="1643">
        <row r="82">
          <cell r="CF82" t="str">
            <v>Royalties Aggregate</v>
          </cell>
        </row>
      </sheetData>
      <sheetData sheetId="1644">
        <row r="82">
          <cell r="CF82" t="str">
            <v>Royalties Aggregate</v>
          </cell>
        </row>
      </sheetData>
      <sheetData sheetId="1645">
        <row r="82">
          <cell r="CF82" t="str">
            <v>Royalties Aggregate</v>
          </cell>
        </row>
      </sheetData>
      <sheetData sheetId="1646">
        <row r="82">
          <cell r="CF82" t="str">
            <v>Royalties Aggregate</v>
          </cell>
        </row>
      </sheetData>
      <sheetData sheetId="1647">
        <row r="82">
          <cell r="CF82" t="str">
            <v>Royalties Aggregate</v>
          </cell>
        </row>
      </sheetData>
      <sheetData sheetId="1648">
        <row r="82">
          <cell r="CF82" t="str">
            <v>Royalties Aggregate</v>
          </cell>
        </row>
      </sheetData>
      <sheetData sheetId="1649">
        <row r="82">
          <cell r="CF82">
            <v>0</v>
          </cell>
        </row>
      </sheetData>
      <sheetData sheetId="1650">
        <row r="82">
          <cell r="CF82" t="str">
            <v>Royalties Aggregate</v>
          </cell>
        </row>
      </sheetData>
      <sheetData sheetId="1651">
        <row r="82">
          <cell r="CF82" t="str">
            <v>Royalties Aggregate</v>
          </cell>
        </row>
      </sheetData>
      <sheetData sheetId="1652">
        <row r="82">
          <cell r="CF82" t="str">
            <v>Royalties Aggregate</v>
          </cell>
        </row>
      </sheetData>
      <sheetData sheetId="1653">
        <row r="82">
          <cell r="CF82" t="str">
            <v>Royalties Aggregate</v>
          </cell>
        </row>
      </sheetData>
      <sheetData sheetId="1654">
        <row r="82">
          <cell r="CF82">
            <v>0</v>
          </cell>
        </row>
      </sheetData>
      <sheetData sheetId="1655">
        <row r="82">
          <cell r="CF82" t="str">
            <v>Royalties Aggregate</v>
          </cell>
        </row>
      </sheetData>
      <sheetData sheetId="1656">
        <row r="82">
          <cell r="CF82">
            <v>0</v>
          </cell>
        </row>
      </sheetData>
      <sheetData sheetId="1657">
        <row r="82">
          <cell r="CF82">
            <v>0</v>
          </cell>
        </row>
      </sheetData>
      <sheetData sheetId="1658">
        <row r="82">
          <cell r="CF82" t="str">
            <v>Royalties Aggregate</v>
          </cell>
        </row>
      </sheetData>
      <sheetData sheetId="1659">
        <row r="82">
          <cell r="CF82" t="str">
            <v>Royalties Aggregate</v>
          </cell>
        </row>
      </sheetData>
      <sheetData sheetId="1660">
        <row r="82">
          <cell r="CF82" t="str">
            <v>Royalties Aggregate</v>
          </cell>
        </row>
      </sheetData>
      <sheetData sheetId="1661">
        <row r="82">
          <cell r="CF82" t="str">
            <v>Royalties Aggregate</v>
          </cell>
        </row>
      </sheetData>
      <sheetData sheetId="1662">
        <row r="82">
          <cell r="CF82" t="str">
            <v>Royalties Aggregate</v>
          </cell>
        </row>
      </sheetData>
      <sheetData sheetId="1663">
        <row r="82">
          <cell r="CF82" t="str">
            <v>Royalties Aggregate</v>
          </cell>
        </row>
      </sheetData>
      <sheetData sheetId="1664">
        <row r="82">
          <cell r="CF82" t="str">
            <v>Royalties Aggregate</v>
          </cell>
        </row>
      </sheetData>
      <sheetData sheetId="1665">
        <row r="82">
          <cell r="CF82" t="str">
            <v>Royalties Aggregate</v>
          </cell>
        </row>
      </sheetData>
      <sheetData sheetId="1666">
        <row r="82">
          <cell r="CF82" t="str">
            <v>Royalties Aggregate</v>
          </cell>
        </row>
      </sheetData>
      <sheetData sheetId="1667">
        <row r="82">
          <cell r="CF82" t="str">
            <v>Royalties Aggregate</v>
          </cell>
        </row>
      </sheetData>
      <sheetData sheetId="1668">
        <row r="82">
          <cell r="CF82" t="str">
            <v>Royalties Aggregate</v>
          </cell>
        </row>
      </sheetData>
      <sheetData sheetId="1669">
        <row r="82">
          <cell r="CF82" t="str">
            <v>Royalties Aggregate</v>
          </cell>
        </row>
      </sheetData>
      <sheetData sheetId="1670">
        <row r="82">
          <cell r="CF82" t="str">
            <v>Royalties Aggregate</v>
          </cell>
        </row>
      </sheetData>
      <sheetData sheetId="1671">
        <row r="82">
          <cell r="CF82" t="str">
            <v>Royalties Aggregate</v>
          </cell>
        </row>
      </sheetData>
      <sheetData sheetId="1672">
        <row r="82">
          <cell r="CF82" t="str">
            <v>Royalties Aggregate</v>
          </cell>
        </row>
      </sheetData>
      <sheetData sheetId="1673">
        <row r="82">
          <cell r="CF82" t="str">
            <v>Royalties Aggregate</v>
          </cell>
        </row>
      </sheetData>
      <sheetData sheetId="1674">
        <row r="82">
          <cell r="CF82" t="str">
            <v>Royalties Aggregate</v>
          </cell>
        </row>
      </sheetData>
      <sheetData sheetId="1675">
        <row r="82">
          <cell r="CF82" t="str">
            <v>Royalties Aggregate</v>
          </cell>
        </row>
      </sheetData>
      <sheetData sheetId="1676">
        <row r="82">
          <cell r="CF82" t="str">
            <v>Royalties Aggregate</v>
          </cell>
        </row>
      </sheetData>
      <sheetData sheetId="1677">
        <row r="82">
          <cell r="CF82" t="str">
            <v>Royalties Aggregate</v>
          </cell>
        </row>
      </sheetData>
      <sheetData sheetId="1678">
        <row r="82">
          <cell r="CF82" t="str">
            <v>Royalties Aggregate</v>
          </cell>
        </row>
      </sheetData>
      <sheetData sheetId="1679">
        <row r="82">
          <cell r="CF82" t="str">
            <v>Royalties Aggregate</v>
          </cell>
        </row>
      </sheetData>
      <sheetData sheetId="1680">
        <row r="82">
          <cell r="CF82" t="str">
            <v>Royalties Aggregate</v>
          </cell>
        </row>
      </sheetData>
      <sheetData sheetId="1681">
        <row r="82">
          <cell r="CF82" t="str">
            <v>Royalties Aggregate</v>
          </cell>
        </row>
      </sheetData>
      <sheetData sheetId="1682">
        <row r="82">
          <cell r="CF82" t="str">
            <v>Royalties Aggregate</v>
          </cell>
        </row>
      </sheetData>
      <sheetData sheetId="1683">
        <row r="82">
          <cell r="CF82" t="str">
            <v>Royalties Aggregate</v>
          </cell>
        </row>
      </sheetData>
      <sheetData sheetId="1684">
        <row r="82">
          <cell r="CF82" t="str">
            <v>Royalties Aggregate</v>
          </cell>
        </row>
      </sheetData>
      <sheetData sheetId="1685">
        <row r="82">
          <cell r="CF82" t="str">
            <v>Royalties Aggregate</v>
          </cell>
        </row>
      </sheetData>
      <sheetData sheetId="1686">
        <row r="82">
          <cell r="CF82" t="str">
            <v>Royalties Aggregate</v>
          </cell>
        </row>
      </sheetData>
      <sheetData sheetId="1687">
        <row r="82">
          <cell r="CF82" t="str">
            <v>Royalties Aggregate</v>
          </cell>
        </row>
      </sheetData>
      <sheetData sheetId="1688">
        <row r="82">
          <cell r="CF82" t="str">
            <v>Royalties Aggregate</v>
          </cell>
        </row>
      </sheetData>
      <sheetData sheetId="1689">
        <row r="82">
          <cell r="CF82" t="str">
            <v>Royalties Aggregate</v>
          </cell>
        </row>
      </sheetData>
      <sheetData sheetId="1690">
        <row r="82">
          <cell r="CF82" t="str">
            <v>Royalties Aggregate</v>
          </cell>
        </row>
      </sheetData>
      <sheetData sheetId="1691">
        <row r="82">
          <cell r="CF82" t="str">
            <v>Royalties Aggregate</v>
          </cell>
        </row>
      </sheetData>
      <sheetData sheetId="1692">
        <row r="82">
          <cell r="CF82" t="str">
            <v>Royalties Aggregate</v>
          </cell>
        </row>
      </sheetData>
      <sheetData sheetId="1693">
        <row r="82">
          <cell r="CF82" t="str">
            <v>Royalties Aggregate</v>
          </cell>
        </row>
      </sheetData>
      <sheetData sheetId="1694">
        <row r="82">
          <cell r="CF82" t="str">
            <v>Royalties Aggregate</v>
          </cell>
        </row>
      </sheetData>
      <sheetData sheetId="1695">
        <row r="82">
          <cell r="CF82" t="str">
            <v>Royalties Aggregate</v>
          </cell>
        </row>
      </sheetData>
      <sheetData sheetId="1696">
        <row r="82">
          <cell r="CF82" t="str">
            <v>Royalties Aggregate</v>
          </cell>
        </row>
      </sheetData>
      <sheetData sheetId="1697">
        <row r="82">
          <cell r="CF82" t="str">
            <v>Royalties Aggregate</v>
          </cell>
        </row>
      </sheetData>
      <sheetData sheetId="1698">
        <row r="82">
          <cell r="CF82" t="str">
            <v>Royalties Aggregate</v>
          </cell>
        </row>
      </sheetData>
      <sheetData sheetId="1699">
        <row r="82">
          <cell r="CF82" t="str">
            <v>Royalties Aggregate</v>
          </cell>
        </row>
      </sheetData>
      <sheetData sheetId="1700">
        <row r="82">
          <cell r="CF82">
            <v>0</v>
          </cell>
        </row>
      </sheetData>
      <sheetData sheetId="1701">
        <row r="82">
          <cell r="CF82" t="str">
            <v>Royalties Aggregate</v>
          </cell>
        </row>
      </sheetData>
      <sheetData sheetId="1702">
        <row r="82">
          <cell r="CF82" t="str">
            <v>Royalties Aggregate</v>
          </cell>
        </row>
      </sheetData>
      <sheetData sheetId="1703">
        <row r="82">
          <cell r="CF82" t="str">
            <v>Royalties Aggregate</v>
          </cell>
        </row>
      </sheetData>
      <sheetData sheetId="1704">
        <row r="82">
          <cell r="CF82" t="str">
            <v>Royalties Aggregate</v>
          </cell>
        </row>
      </sheetData>
      <sheetData sheetId="1705">
        <row r="82">
          <cell r="CF82" t="str">
            <v>Royalties Aggregate</v>
          </cell>
        </row>
      </sheetData>
      <sheetData sheetId="1706">
        <row r="82">
          <cell r="CF82" t="str">
            <v>Royalties Aggregate</v>
          </cell>
        </row>
      </sheetData>
      <sheetData sheetId="1707">
        <row r="82">
          <cell r="CF82" t="str">
            <v>Royalties Aggregate</v>
          </cell>
        </row>
      </sheetData>
      <sheetData sheetId="1708">
        <row r="82">
          <cell r="CF82" t="str">
            <v>Royalties Aggregate</v>
          </cell>
        </row>
      </sheetData>
      <sheetData sheetId="1709">
        <row r="82">
          <cell r="CF82" t="str">
            <v>Royalties Aggregate</v>
          </cell>
        </row>
      </sheetData>
      <sheetData sheetId="1710">
        <row r="82">
          <cell r="CF82" t="str">
            <v>Royalties Aggregate</v>
          </cell>
        </row>
      </sheetData>
      <sheetData sheetId="1711">
        <row r="82">
          <cell r="CF82" t="str">
            <v>Royalties Aggregate</v>
          </cell>
        </row>
      </sheetData>
      <sheetData sheetId="1712">
        <row r="82">
          <cell r="CF82" t="str">
            <v>Royalties Aggregate</v>
          </cell>
        </row>
      </sheetData>
      <sheetData sheetId="1713">
        <row r="82">
          <cell r="CF82" t="str">
            <v>Royalties Aggregate</v>
          </cell>
        </row>
      </sheetData>
      <sheetData sheetId="1714">
        <row r="82">
          <cell r="CF82" t="str">
            <v>Royalties Aggregate</v>
          </cell>
        </row>
      </sheetData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>
        <row r="82">
          <cell r="CF82" t="str">
            <v>Royalties Aggregate</v>
          </cell>
        </row>
      </sheetData>
      <sheetData sheetId="1791">
        <row r="82">
          <cell r="CF82" t="str">
            <v>Royalties Aggregate</v>
          </cell>
        </row>
      </sheetData>
      <sheetData sheetId="1792">
        <row r="82">
          <cell r="CF82" t="str">
            <v>Royalties Aggregate</v>
          </cell>
        </row>
      </sheetData>
      <sheetData sheetId="1793">
        <row r="82">
          <cell r="CF82" t="str">
            <v>Royalties Aggregate</v>
          </cell>
        </row>
      </sheetData>
      <sheetData sheetId="1794">
        <row r="82">
          <cell r="CF82" t="str">
            <v>Royalties Aggregate</v>
          </cell>
        </row>
      </sheetData>
      <sheetData sheetId="1795">
        <row r="82">
          <cell r="CF82" t="str">
            <v>Royalties Aggregate</v>
          </cell>
        </row>
      </sheetData>
      <sheetData sheetId="1796">
        <row r="82">
          <cell r="CF82" t="str">
            <v>Royalties Aggregate</v>
          </cell>
        </row>
      </sheetData>
      <sheetData sheetId="1797">
        <row r="82">
          <cell r="CF82" t="str">
            <v>Royalties Aggregate</v>
          </cell>
        </row>
      </sheetData>
      <sheetData sheetId="1798">
        <row r="82">
          <cell r="CF82" t="str">
            <v>Royalties Aggregate</v>
          </cell>
        </row>
      </sheetData>
      <sheetData sheetId="1799">
        <row r="82">
          <cell r="CF82" t="str">
            <v>Royalties Aggregate</v>
          </cell>
        </row>
      </sheetData>
      <sheetData sheetId="1800">
        <row r="82">
          <cell r="CF82" t="str">
            <v>Royalties Aggregate</v>
          </cell>
        </row>
      </sheetData>
      <sheetData sheetId="1801">
        <row r="82">
          <cell r="CF82" t="str">
            <v>Royalties Aggregate</v>
          </cell>
        </row>
      </sheetData>
      <sheetData sheetId="1802">
        <row r="82">
          <cell r="CF82">
            <v>0</v>
          </cell>
        </row>
      </sheetData>
      <sheetData sheetId="1803">
        <row r="82">
          <cell r="CF82" t="str">
            <v>Royalties Aggregate</v>
          </cell>
        </row>
      </sheetData>
      <sheetData sheetId="1804">
        <row r="82">
          <cell r="CF82" t="str">
            <v>Royalties Aggregate</v>
          </cell>
        </row>
      </sheetData>
      <sheetData sheetId="1805">
        <row r="82">
          <cell r="CF82" t="str">
            <v>Royalties Aggregate</v>
          </cell>
        </row>
      </sheetData>
      <sheetData sheetId="1806">
        <row r="82">
          <cell r="CF82">
            <v>0</v>
          </cell>
        </row>
      </sheetData>
      <sheetData sheetId="1807">
        <row r="82">
          <cell r="CF82">
            <v>0</v>
          </cell>
        </row>
      </sheetData>
      <sheetData sheetId="1808">
        <row r="82">
          <cell r="CF82">
            <v>0</v>
          </cell>
        </row>
      </sheetData>
      <sheetData sheetId="1809">
        <row r="82">
          <cell r="CF82">
            <v>0</v>
          </cell>
        </row>
      </sheetData>
      <sheetData sheetId="1810">
        <row r="82">
          <cell r="CF82" t="str">
            <v>Royalties Aggregate</v>
          </cell>
        </row>
      </sheetData>
      <sheetData sheetId="1811">
        <row r="82">
          <cell r="CF82">
            <v>0</v>
          </cell>
        </row>
      </sheetData>
      <sheetData sheetId="1812">
        <row r="82">
          <cell r="CF82" t="str">
            <v>Royalties Aggregate</v>
          </cell>
        </row>
      </sheetData>
      <sheetData sheetId="1813">
        <row r="82">
          <cell r="CF82">
            <v>0</v>
          </cell>
        </row>
      </sheetData>
      <sheetData sheetId="1814">
        <row r="82">
          <cell r="CF82" t="str">
            <v>Royalties Aggregate</v>
          </cell>
        </row>
      </sheetData>
      <sheetData sheetId="1815">
        <row r="82">
          <cell r="CF82" t="str">
            <v>Royalties Aggregate</v>
          </cell>
        </row>
      </sheetData>
      <sheetData sheetId="1816">
        <row r="82">
          <cell r="CF82" t="str">
            <v>Royalties Aggregate</v>
          </cell>
        </row>
      </sheetData>
      <sheetData sheetId="1817">
        <row r="82">
          <cell r="CF82" t="str">
            <v>Royalties Aggregate</v>
          </cell>
        </row>
      </sheetData>
      <sheetData sheetId="1818">
        <row r="82">
          <cell r="CF82" t="str">
            <v>Royalties Aggregate</v>
          </cell>
        </row>
      </sheetData>
      <sheetData sheetId="1819">
        <row r="82">
          <cell r="CF82" t="str">
            <v>Royalties Aggregate</v>
          </cell>
        </row>
      </sheetData>
      <sheetData sheetId="1820">
        <row r="82">
          <cell r="CF82" t="str">
            <v>Royalties Aggregate</v>
          </cell>
        </row>
      </sheetData>
      <sheetData sheetId="1821">
        <row r="82">
          <cell r="CF82" t="str">
            <v>Royalties Aggregate</v>
          </cell>
        </row>
      </sheetData>
      <sheetData sheetId="1822">
        <row r="82">
          <cell r="CF82" t="str">
            <v>Royalties Aggregate</v>
          </cell>
        </row>
      </sheetData>
      <sheetData sheetId="1823">
        <row r="82">
          <cell r="CF82" t="str">
            <v>Royalties Aggregate</v>
          </cell>
        </row>
      </sheetData>
      <sheetData sheetId="1824">
        <row r="82">
          <cell r="CF82" t="str">
            <v>Royalties Aggregate</v>
          </cell>
        </row>
      </sheetData>
      <sheetData sheetId="1825">
        <row r="82">
          <cell r="CF82">
            <v>0</v>
          </cell>
        </row>
      </sheetData>
      <sheetData sheetId="1826">
        <row r="82">
          <cell r="CF82" t="str">
            <v>Royalties Aggregate</v>
          </cell>
        </row>
      </sheetData>
      <sheetData sheetId="1827">
        <row r="82">
          <cell r="CF82" t="str">
            <v>Royalties Aggregate</v>
          </cell>
        </row>
      </sheetData>
      <sheetData sheetId="1828">
        <row r="82">
          <cell r="CF82" t="str">
            <v>Royalties Aggregate</v>
          </cell>
        </row>
      </sheetData>
      <sheetData sheetId="1829">
        <row r="82">
          <cell r="CF82">
            <v>0</v>
          </cell>
        </row>
      </sheetData>
      <sheetData sheetId="1830">
        <row r="82">
          <cell r="CF82">
            <v>0</v>
          </cell>
        </row>
      </sheetData>
      <sheetData sheetId="1831">
        <row r="82">
          <cell r="CF82" t="str">
            <v>Royalties Aggregate</v>
          </cell>
        </row>
      </sheetData>
      <sheetData sheetId="1832">
        <row r="82">
          <cell r="CF82" t="str">
            <v>Royalties Aggregate</v>
          </cell>
        </row>
      </sheetData>
      <sheetData sheetId="1833">
        <row r="82">
          <cell r="CF82" t="str">
            <v>Royalties Aggregate</v>
          </cell>
        </row>
      </sheetData>
      <sheetData sheetId="1834">
        <row r="82">
          <cell r="CF82" t="str">
            <v>Royalties Aggregate</v>
          </cell>
        </row>
      </sheetData>
      <sheetData sheetId="1835">
        <row r="82">
          <cell r="CF82">
            <v>0</v>
          </cell>
        </row>
      </sheetData>
      <sheetData sheetId="1836">
        <row r="82">
          <cell r="CF82" t="str">
            <v>Royalties Aggregate</v>
          </cell>
        </row>
      </sheetData>
      <sheetData sheetId="1837">
        <row r="82">
          <cell r="CF82" t="str">
            <v>Royalties Aggregate</v>
          </cell>
        </row>
      </sheetData>
      <sheetData sheetId="1838">
        <row r="82">
          <cell r="CF82" t="str">
            <v>Royalties Aggregate</v>
          </cell>
        </row>
      </sheetData>
      <sheetData sheetId="1839">
        <row r="82">
          <cell r="CF82" t="str">
            <v>Royalties Aggregate</v>
          </cell>
        </row>
      </sheetData>
      <sheetData sheetId="1840">
        <row r="82">
          <cell r="CF82" t="str">
            <v>Royalties Aggregate</v>
          </cell>
        </row>
      </sheetData>
      <sheetData sheetId="1841">
        <row r="82">
          <cell r="CF82" t="str">
            <v>Royalties Aggregate</v>
          </cell>
        </row>
      </sheetData>
      <sheetData sheetId="1842">
        <row r="82">
          <cell r="CF82" t="str">
            <v>Royalties Aggregate</v>
          </cell>
        </row>
      </sheetData>
      <sheetData sheetId="1843">
        <row r="82">
          <cell r="CF82" t="str">
            <v>Royalties Aggregate</v>
          </cell>
        </row>
      </sheetData>
      <sheetData sheetId="1844">
        <row r="82">
          <cell r="CF82" t="str">
            <v>Royalties Aggregate</v>
          </cell>
        </row>
      </sheetData>
      <sheetData sheetId="1845">
        <row r="82">
          <cell r="CF82" t="str">
            <v>Royalties Aggregate</v>
          </cell>
        </row>
      </sheetData>
      <sheetData sheetId="1846">
        <row r="82">
          <cell r="CF82" t="str">
            <v>Royalties Aggregate</v>
          </cell>
        </row>
      </sheetData>
      <sheetData sheetId="1847">
        <row r="82">
          <cell r="CF82" t="str">
            <v>Royalties Aggregate</v>
          </cell>
        </row>
      </sheetData>
      <sheetData sheetId="1848">
        <row r="82">
          <cell r="CF82" t="str">
            <v>Royalties Aggregate</v>
          </cell>
        </row>
      </sheetData>
      <sheetData sheetId="1849">
        <row r="82">
          <cell r="CF82" t="str">
            <v>Royalties Aggregate</v>
          </cell>
        </row>
      </sheetData>
      <sheetData sheetId="1850">
        <row r="82">
          <cell r="CF82" t="str">
            <v>Royalties Aggregate</v>
          </cell>
        </row>
      </sheetData>
      <sheetData sheetId="1851">
        <row r="82">
          <cell r="CF82" t="str">
            <v>Royalties Aggregate</v>
          </cell>
        </row>
      </sheetData>
      <sheetData sheetId="1852">
        <row r="82">
          <cell r="CF82" t="str">
            <v>Royalties Aggregate</v>
          </cell>
        </row>
      </sheetData>
      <sheetData sheetId="1853">
        <row r="82">
          <cell r="CF82" t="str">
            <v>Royalties Aggregate</v>
          </cell>
        </row>
      </sheetData>
      <sheetData sheetId="1854">
        <row r="82">
          <cell r="CF82" t="str">
            <v>Royalties Aggregate</v>
          </cell>
        </row>
      </sheetData>
      <sheetData sheetId="1855">
        <row r="82">
          <cell r="CF82" t="str">
            <v>Royalties Aggregate</v>
          </cell>
        </row>
      </sheetData>
      <sheetData sheetId="1856">
        <row r="82">
          <cell r="CF82" t="str">
            <v>Royalties Aggregate</v>
          </cell>
        </row>
      </sheetData>
      <sheetData sheetId="1857">
        <row r="82">
          <cell r="CF82" t="str">
            <v>Royalties Aggregate</v>
          </cell>
        </row>
      </sheetData>
      <sheetData sheetId="1858">
        <row r="82">
          <cell r="CF82" t="str">
            <v>Royalties Aggregate</v>
          </cell>
        </row>
      </sheetData>
      <sheetData sheetId="1859">
        <row r="82">
          <cell r="CF82" t="str">
            <v>Royalties Aggregate</v>
          </cell>
        </row>
      </sheetData>
      <sheetData sheetId="1860">
        <row r="82">
          <cell r="CF82" t="str">
            <v>Royalties Aggregate</v>
          </cell>
        </row>
      </sheetData>
      <sheetData sheetId="1861">
        <row r="82">
          <cell r="CF82" t="str">
            <v>Royalties Aggregate</v>
          </cell>
        </row>
      </sheetData>
      <sheetData sheetId="1862">
        <row r="82">
          <cell r="CF82" t="str">
            <v>Royalties Aggregate</v>
          </cell>
        </row>
      </sheetData>
      <sheetData sheetId="1863">
        <row r="82">
          <cell r="CF82" t="str">
            <v>Royalties Aggregate</v>
          </cell>
        </row>
      </sheetData>
      <sheetData sheetId="1864">
        <row r="82">
          <cell r="CF82" t="str">
            <v>Royalties Aggregate</v>
          </cell>
        </row>
      </sheetData>
      <sheetData sheetId="1865">
        <row r="82">
          <cell r="CF82" t="str">
            <v>Royalties Aggregate</v>
          </cell>
        </row>
      </sheetData>
      <sheetData sheetId="1866">
        <row r="82">
          <cell r="CF82" t="str">
            <v>Royalties Aggregate</v>
          </cell>
        </row>
      </sheetData>
      <sheetData sheetId="1867">
        <row r="82">
          <cell r="CF82" t="str">
            <v>Royalties Aggregate</v>
          </cell>
        </row>
      </sheetData>
      <sheetData sheetId="1868">
        <row r="82">
          <cell r="CF82" t="str">
            <v>Royalties Aggregate</v>
          </cell>
        </row>
      </sheetData>
      <sheetData sheetId="1869">
        <row r="82">
          <cell r="CF82" t="str">
            <v>Royalties Aggregate</v>
          </cell>
        </row>
      </sheetData>
      <sheetData sheetId="1870">
        <row r="82">
          <cell r="CF82" t="str">
            <v>Royalties Aggregate</v>
          </cell>
        </row>
      </sheetData>
      <sheetData sheetId="1871">
        <row r="82">
          <cell r="CF82" t="str">
            <v>Royalties Aggregate</v>
          </cell>
        </row>
      </sheetData>
      <sheetData sheetId="1872">
        <row r="82">
          <cell r="CF82" t="str">
            <v>Royalties Aggregate</v>
          </cell>
        </row>
      </sheetData>
      <sheetData sheetId="1873">
        <row r="82">
          <cell r="CF82" t="str">
            <v>Royalties Aggregate</v>
          </cell>
        </row>
      </sheetData>
      <sheetData sheetId="1874">
        <row r="82">
          <cell r="CF82" t="str">
            <v>Royalties Aggregate</v>
          </cell>
        </row>
      </sheetData>
      <sheetData sheetId="1875">
        <row r="82">
          <cell r="CF82" t="str">
            <v>Royalties Aggregate</v>
          </cell>
        </row>
      </sheetData>
      <sheetData sheetId="1876">
        <row r="82">
          <cell r="CF82" t="str">
            <v>Royalties Aggregate</v>
          </cell>
        </row>
      </sheetData>
      <sheetData sheetId="1877">
        <row r="82">
          <cell r="CF82" t="str">
            <v>Royalties Aggregate</v>
          </cell>
        </row>
      </sheetData>
      <sheetData sheetId="1878">
        <row r="82">
          <cell r="CF82" t="str">
            <v>Royalties Aggregate</v>
          </cell>
        </row>
      </sheetData>
      <sheetData sheetId="1879">
        <row r="82">
          <cell r="CF82" t="str">
            <v>Royalties Aggregate</v>
          </cell>
        </row>
      </sheetData>
      <sheetData sheetId="1880">
        <row r="82">
          <cell r="CF82" t="str">
            <v>Royalties Aggregate</v>
          </cell>
        </row>
      </sheetData>
      <sheetData sheetId="1881">
        <row r="82">
          <cell r="CF82" t="str">
            <v>Royalties Aggregate</v>
          </cell>
        </row>
      </sheetData>
      <sheetData sheetId="1882">
        <row r="82">
          <cell r="CF82" t="str">
            <v>Royalties Aggregate</v>
          </cell>
        </row>
      </sheetData>
      <sheetData sheetId="1883">
        <row r="82">
          <cell r="CF82" t="str">
            <v>Royalties Aggregate</v>
          </cell>
        </row>
      </sheetData>
      <sheetData sheetId="1884">
        <row r="82">
          <cell r="CF82" t="str">
            <v>Royalties Aggregate</v>
          </cell>
        </row>
      </sheetData>
      <sheetData sheetId="1885">
        <row r="82">
          <cell r="CF82" t="str">
            <v>Royalties Aggregate</v>
          </cell>
        </row>
      </sheetData>
      <sheetData sheetId="1886">
        <row r="82">
          <cell r="CF82" t="str">
            <v>Royalties Aggregate</v>
          </cell>
        </row>
      </sheetData>
      <sheetData sheetId="1887">
        <row r="82">
          <cell r="CF82" t="str">
            <v>Royalties Aggregate</v>
          </cell>
        </row>
      </sheetData>
      <sheetData sheetId="1888">
        <row r="82">
          <cell r="CF82" t="str">
            <v>Royalties Aggregate</v>
          </cell>
        </row>
      </sheetData>
      <sheetData sheetId="1889">
        <row r="82">
          <cell r="CF82" t="str">
            <v>Royalties Aggregate</v>
          </cell>
        </row>
      </sheetData>
      <sheetData sheetId="1890">
        <row r="82">
          <cell r="CF82" t="str">
            <v>Royalties Aggregate</v>
          </cell>
        </row>
      </sheetData>
      <sheetData sheetId="1891">
        <row r="82">
          <cell r="CF82" t="str">
            <v>Royalties Aggregate</v>
          </cell>
        </row>
      </sheetData>
      <sheetData sheetId="1892">
        <row r="82">
          <cell r="CF82" t="str">
            <v>Royalties Aggregate</v>
          </cell>
        </row>
      </sheetData>
      <sheetData sheetId="1893">
        <row r="82">
          <cell r="CF82" t="str">
            <v>Royalties Aggregate</v>
          </cell>
        </row>
      </sheetData>
      <sheetData sheetId="1894">
        <row r="82">
          <cell r="CF82" t="str">
            <v>Royalties Aggregate</v>
          </cell>
        </row>
      </sheetData>
      <sheetData sheetId="1895">
        <row r="82">
          <cell r="CF82" t="str">
            <v>Royalties Aggregate</v>
          </cell>
        </row>
      </sheetData>
      <sheetData sheetId="1896">
        <row r="82">
          <cell r="CF82" t="str">
            <v>Royalties Aggregate</v>
          </cell>
        </row>
      </sheetData>
      <sheetData sheetId="1897">
        <row r="82">
          <cell r="CF82" t="str">
            <v>Royalties Aggregate</v>
          </cell>
        </row>
      </sheetData>
      <sheetData sheetId="1898">
        <row r="82">
          <cell r="CF82" t="str">
            <v>Royalties Aggregate</v>
          </cell>
        </row>
      </sheetData>
      <sheetData sheetId="1899">
        <row r="82">
          <cell r="CF82" t="str">
            <v>Royalties Aggregate</v>
          </cell>
        </row>
      </sheetData>
      <sheetData sheetId="1900">
        <row r="82">
          <cell r="CF82" t="str">
            <v>Royalties Aggregate</v>
          </cell>
        </row>
      </sheetData>
      <sheetData sheetId="1901"/>
      <sheetData sheetId="1902">
        <row r="82">
          <cell r="CF82" t="str">
            <v>Royalties Aggregate</v>
          </cell>
        </row>
      </sheetData>
      <sheetData sheetId="1903"/>
      <sheetData sheetId="1904">
        <row r="82">
          <cell r="CF82" t="str">
            <v>Royalties Aggregate</v>
          </cell>
        </row>
      </sheetData>
      <sheetData sheetId="1905">
        <row r="82">
          <cell r="CF82" t="str">
            <v>Royalties Aggregate</v>
          </cell>
        </row>
      </sheetData>
      <sheetData sheetId="1906">
        <row r="82">
          <cell r="CF82" t="str">
            <v>Royalties Aggregate</v>
          </cell>
        </row>
      </sheetData>
      <sheetData sheetId="1907">
        <row r="82">
          <cell r="CF82" t="str">
            <v>Royalties Aggregate</v>
          </cell>
        </row>
      </sheetData>
      <sheetData sheetId="1908">
        <row r="82">
          <cell r="CF82" t="str">
            <v>Royalties Aggregate</v>
          </cell>
        </row>
      </sheetData>
      <sheetData sheetId="1909">
        <row r="82">
          <cell r="CF82" t="str">
            <v>Royalties Aggregate</v>
          </cell>
        </row>
      </sheetData>
      <sheetData sheetId="1910"/>
      <sheetData sheetId="1911"/>
      <sheetData sheetId="1912">
        <row r="82">
          <cell r="CF82" t="str">
            <v>Royalties Aggregate</v>
          </cell>
        </row>
      </sheetData>
      <sheetData sheetId="1913">
        <row r="82">
          <cell r="CF82" t="str">
            <v>Royalties Aggregate</v>
          </cell>
        </row>
      </sheetData>
      <sheetData sheetId="1914"/>
      <sheetData sheetId="1915"/>
      <sheetData sheetId="1916">
        <row r="82">
          <cell r="CF82" t="str">
            <v>Royalties Aggregate</v>
          </cell>
        </row>
      </sheetData>
      <sheetData sheetId="1917">
        <row r="82">
          <cell r="CF82" t="str">
            <v>Royalties Aggregate</v>
          </cell>
        </row>
      </sheetData>
      <sheetData sheetId="1918">
        <row r="82">
          <cell r="CF82" t="str">
            <v>Royalties Aggregate</v>
          </cell>
        </row>
      </sheetData>
      <sheetData sheetId="1919">
        <row r="82">
          <cell r="CF82" t="str">
            <v>Royalties Aggregate</v>
          </cell>
        </row>
      </sheetData>
      <sheetData sheetId="1920">
        <row r="82">
          <cell r="CF82" t="str">
            <v>Royalties Aggregate</v>
          </cell>
        </row>
      </sheetData>
      <sheetData sheetId="1921">
        <row r="82">
          <cell r="CF82" t="str">
            <v>Royalties Aggregate</v>
          </cell>
        </row>
      </sheetData>
      <sheetData sheetId="1922">
        <row r="82">
          <cell r="CF82" t="str">
            <v>Royalties Aggregate</v>
          </cell>
        </row>
      </sheetData>
      <sheetData sheetId="1923"/>
      <sheetData sheetId="1924"/>
      <sheetData sheetId="1925">
        <row r="82">
          <cell r="CF82" t="str">
            <v>Royalties Aggregate</v>
          </cell>
        </row>
      </sheetData>
      <sheetData sheetId="1926">
        <row r="82">
          <cell r="CF82" t="str">
            <v>Royalties Aggregate</v>
          </cell>
        </row>
      </sheetData>
      <sheetData sheetId="1927">
        <row r="82">
          <cell r="CF82" t="str">
            <v>Royalties Aggregate</v>
          </cell>
        </row>
      </sheetData>
      <sheetData sheetId="1928"/>
      <sheetData sheetId="1929"/>
      <sheetData sheetId="1930">
        <row r="82">
          <cell r="CF82" t="str">
            <v>Royalties Aggregate</v>
          </cell>
        </row>
      </sheetData>
      <sheetData sheetId="1931">
        <row r="82">
          <cell r="CF82" t="str">
            <v>Royalties Aggregate</v>
          </cell>
        </row>
      </sheetData>
      <sheetData sheetId="1932"/>
      <sheetData sheetId="1933">
        <row r="82">
          <cell r="CF82" t="str">
            <v>Royalties Aggregate</v>
          </cell>
        </row>
      </sheetData>
      <sheetData sheetId="1934">
        <row r="82">
          <cell r="CF82" t="str">
            <v>Royalties Aggregate</v>
          </cell>
        </row>
      </sheetData>
      <sheetData sheetId="1935">
        <row r="82">
          <cell r="CF82" t="str">
            <v>Royalties Aggregate</v>
          </cell>
        </row>
      </sheetData>
      <sheetData sheetId="1936">
        <row r="82">
          <cell r="CF82" t="str">
            <v>Royalties Aggregate</v>
          </cell>
        </row>
      </sheetData>
      <sheetData sheetId="1937">
        <row r="82">
          <cell r="CF82" t="str">
            <v>Royalties Aggregate</v>
          </cell>
        </row>
      </sheetData>
      <sheetData sheetId="1938">
        <row r="82">
          <cell r="CF82" t="str">
            <v>Royalties Aggregate</v>
          </cell>
        </row>
      </sheetData>
      <sheetData sheetId="1939">
        <row r="82">
          <cell r="CF82" t="str">
            <v>Royalties Aggregate</v>
          </cell>
        </row>
      </sheetData>
      <sheetData sheetId="1940"/>
      <sheetData sheetId="1941">
        <row r="82">
          <cell r="CF82" t="str">
            <v>Royalties Aggregate</v>
          </cell>
        </row>
      </sheetData>
      <sheetData sheetId="1942">
        <row r="82">
          <cell r="CF82" t="str">
            <v>Royalties Aggregate</v>
          </cell>
        </row>
      </sheetData>
      <sheetData sheetId="1943">
        <row r="82">
          <cell r="CF82" t="str">
            <v>Royalties Aggregate</v>
          </cell>
        </row>
      </sheetData>
      <sheetData sheetId="1944">
        <row r="82">
          <cell r="CF82" t="str">
            <v>Royalties Aggregate</v>
          </cell>
        </row>
      </sheetData>
      <sheetData sheetId="1945">
        <row r="82">
          <cell r="CF82" t="str">
            <v>Royalties Aggregate</v>
          </cell>
        </row>
      </sheetData>
      <sheetData sheetId="1946">
        <row r="82">
          <cell r="CF82" t="str">
            <v>Royalties Aggregate</v>
          </cell>
        </row>
      </sheetData>
      <sheetData sheetId="1947">
        <row r="82">
          <cell r="CF82" t="str">
            <v>Royalties Aggregate</v>
          </cell>
        </row>
      </sheetData>
      <sheetData sheetId="1948">
        <row r="82">
          <cell r="CF82" t="str">
            <v>Royalties Aggregate</v>
          </cell>
        </row>
      </sheetData>
      <sheetData sheetId="1949">
        <row r="82">
          <cell r="CF82" t="str">
            <v>Royalties Aggregate</v>
          </cell>
        </row>
      </sheetData>
      <sheetData sheetId="1950">
        <row r="82">
          <cell r="CF82" t="str">
            <v>Royalties Aggregate</v>
          </cell>
        </row>
      </sheetData>
      <sheetData sheetId="1951">
        <row r="82">
          <cell r="CF82" t="str">
            <v>Royalties Aggregate</v>
          </cell>
        </row>
      </sheetData>
      <sheetData sheetId="1952">
        <row r="82">
          <cell r="CF82" t="str">
            <v>Royalties Aggregate</v>
          </cell>
        </row>
      </sheetData>
      <sheetData sheetId="1953">
        <row r="82">
          <cell r="CF82" t="str">
            <v>Royalties Aggregate</v>
          </cell>
        </row>
      </sheetData>
      <sheetData sheetId="1954">
        <row r="82">
          <cell r="CF82" t="str">
            <v>Royalties Aggregate</v>
          </cell>
        </row>
      </sheetData>
      <sheetData sheetId="1955">
        <row r="82">
          <cell r="CF82" t="str">
            <v>Royalties Aggregate</v>
          </cell>
        </row>
      </sheetData>
      <sheetData sheetId="1956"/>
      <sheetData sheetId="1957">
        <row r="82">
          <cell r="CF82" t="str">
            <v>Royalties Aggregate</v>
          </cell>
        </row>
      </sheetData>
      <sheetData sheetId="1958">
        <row r="82">
          <cell r="CF82" t="str">
            <v>Royalties Aggregate</v>
          </cell>
        </row>
      </sheetData>
      <sheetData sheetId="1959">
        <row r="82">
          <cell r="CF82" t="str">
            <v>Royalties Aggregate</v>
          </cell>
        </row>
      </sheetData>
      <sheetData sheetId="1960">
        <row r="82">
          <cell r="CF82" t="str">
            <v>Royalties Aggregate</v>
          </cell>
        </row>
      </sheetData>
      <sheetData sheetId="1961">
        <row r="82">
          <cell r="CF82" t="str">
            <v>Royalties Aggregate</v>
          </cell>
        </row>
      </sheetData>
      <sheetData sheetId="1962">
        <row r="82">
          <cell r="CF82" t="str">
            <v>Royalties Aggregate</v>
          </cell>
        </row>
      </sheetData>
      <sheetData sheetId="1963">
        <row r="82">
          <cell r="CF82" t="str">
            <v>Royalties Aggregate</v>
          </cell>
        </row>
      </sheetData>
      <sheetData sheetId="1964">
        <row r="82">
          <cell r="CF82" t="str">
            <v>Royalties Aggregate</v>
          </cell>
        </row>
      </sheetData>
      <sheetData sheetId="1965">
        <row r="82">
          <cell r="CF82" t="str">
            <v>Royalties Aggregate</v>
          </cell>
        </row>
      </sheetData>
      <sheetData sheetId="1966">
        <row r="82">
          <cell r="CF82" t="str">
            <v>Royalties Aggregate</v>
          </cell>
        </row>
      </sheetData>
      <sheetData sheetId="1967">
        <row r="82">
          <cell r="CF82" t="str">
            <v>Royalties Aggregate</v>
          </cell>
        </row>
      </sheetData>
      <sheetData sheetId="1968">
        <row r="82">
          <cell r="CF82" t="str">
            <v>Royalties Aggregate</v>
          </cell>
        </row>
      </sheetData>
      <sheetData sheetId="1969">
        <row r="82">
          <cell r="CF82" t="str">
            <v>Royalties Aggregate</v>
          </cell>
        </row>
      </sheetData>
      <sheetData sheetId="1970">
        <row r="82">
          <cell r="CF82" t="str">
            <v>Royalties Aggregate</v>
          </cell>
        </row>
      </sheetData>
      <sheetData sheetId="1971">
        <row r="82">
          <cell r="CF82" t="str">
            <v>Royalties Aggregate</v>
          </cell>
        </row>
      </sheetData>
      <sheetData sheetId="1972">
        <row r="82">
          <cell r="CF82" t="str">
            <v>Royalties Aggregate</v>
          </cell>
        </row>
      </sheetData>
      <sheetData sheetId="1973">
        <row r="82">
          <cell r="CF82" t="str">
            <v>Royalties Aggregate</v>
          </cell>
        </row>
      </sheetData>
      <sheetData sheetId="1974">
        <row r="82">
          <cell r="CF82" t="str">
            <v>Royalties Aggregate</v>
          </cell>
        </row>
      </sheetData>
      <sheetData sheetId="1975">
        <row r="82">
          <cell r="CF82" t="str">
            <v>Royalties Aggregate</v>
          </cell>
        </row>
      </sheetData>
      <sheetData sheetId="1976">
        <row r="82">
          <cell r="CF82" t="str">
            <v>Royalties Aggregate</v>
          </cell>
        </row>
      </sheetData>
      <sheetData sheetId="1977">
        <row r="82">
          <cell r="CF82" t="str">
            <v>Royalties Aggregate</v>
          </cell>
        </row>
      </sheetData>
      <sheetData sheetId="1978">
        <row r="82">
          <cell r="CF82">
            <v>0</v>
          </cell>
        </row>
      </sheetData>
      <sheetData sheetId="1979">
        <row r="82">
          <cell r="CF82">
            <v>0</v>
          </cell>
        </row>
      </sheetData>
      <sheetData sheetId="1980">
        <row r="82">
          <cell r="CF82">
            <v>0</v>
          </cell>
        </row>
      </sheetData>
      <sheetData sheetId="1981">
        <row r="82">
          <cell r="CF82" t="str">
            <v>Royalties Aggregate</v>
          </cell>
        </row>
      </sheetData>
      <sheetData sheetId="1982">
        <row r="82">
          <cell r="CF82" t="str">
            <v>Royalties Aggregate</v>
          </cell>
        </row>
      </sheetData>
      <sheetData sheetId="1983">
        <row r="82">
          <cell r="CF82" t="str">
            <v>Royalties Aggregate</v>
          </cell>
        </row>
      </sheetData>
      <sheetData sheetId="1984">
        <row r="82">
          <cell r="CF82" t="str">
            <v>Royalties Aggregate</v>
          </cell>
        </row>
      </sheetData>
      <sheetData sheetId="1985"/>
      <sheetData sheetId="1986">
        <row r="82">
          <cell r="CF82" t="str">
            <v>Royalties Aggregate</v>
          </cell>
        </row>
      </sheetData>
      <sheetData sheetId="1987">
        <row r="82">
          <cell r="CF82">
            <v>0</v>
          </cell>
        </row>
      </sheetData>
      <sheetData sheetId="1988">
        <row r="82">
          <cell r="CF82">
            <v>0</v>
          </cell>
        </row>
      </sheetData>
      <sheetData sheetId="1989">
        <row r="82">
          <cell r="CF82" t="str">
            <v>Royalties Aggregate</v>
          </cell>
        </row>
      </sheetData>
      <sheetData sheetId="1990">
        <row r="82">
          <cell r="CF82" t="str">
            <v>Royalties Aggregate</v>
          </cell>
        </row>
      </sheetData>
      <sheetData sheetId="1991"/>
      <sheetData sheetId="1992">
        <row r="82">
          <cell r="CF82" t="str">
            <v>Royalties Aggregate</v>
          </cell>
        </row>
      </sheetData>
      <sheetData sheetId="1993">
        <row r="82">
          <cell r="CF82" t="str">
            <v>Royalties Aggregate</v>
          </cell>
        </row>
      </sheetData>
      <sheetData sheetId="1994">
        <row r="82">
          <cell r="CF82" t="str">
            <v>Royalties Aggregate</v>
          </cell>
        </row>
      </sheetData>
      <sheetData sheetId="1995">
        <row r="82">
          <cell r="CF82" t="str">
            <v>Royalties Aggregate</v>
          </cell>
        </row>
      </sheetData>
      <sheetData sheetId="1996">
        <row r="82">
          <cell r="CF82" t="str">
            <v>Royalties Aggregate</v>
          </cell>
        </row>
      </sheetData>
      <sheetData sheetId="1997">
        <row r="82">
          <cell r="CF82" t="str">
            <v>Royalties Aggregate</v>
          </cell>
        </row>
      </sheetData>
      <sheetData sheetId="1998">
        <row r="82">
          <cell r="CF82" t="str">
            <v>Royalties Aggregate</v>
          </cell>
        </row>
      </sheetData>
      <sheetData sheetId="1999">
        <row r="82">
          <cell r="CF82" t="str">
            <v>Royalties Aggregate</v>
          </cell>
        </row>
      </sheetData>
      <sheetData sheetId="2000">
        <row r="82">
          <cell r="CF82" t="str">
            <v>Royalties Aggregate</v>
          </cell>
        </row>
      </sheetData>
      <sheetData sheetId="2001">
        <row r="82">
          <cell r="CF82" t="str">
            <v>Royalties Aggregate</v>
          </cell>
        </row>
      </sheetData>
      <sheetData sheetId="2002">
        <row r="82">
          <cell r="CF82" t="str">
            <v>Royalties Aggregate</v>
          </cell>
        </row>
      </sheetData>
      <sheetData sheetId="2003">
        <row r="82">
          <cell r="CF82" t="str">
            <v>Royalties Aggregate</v>
          </cell>
        </row>
      </sheetData>
      <sheetData sheetId="2004"/>
      <sheetData sheetId="2005">
        <row r="82">
          <cell r="CF82" t="str">
            <v>Royalties Aggregate</v>
          </cell>
        </row>
      </sheetData>
      <sheetData sheetId="2006">
        <row r="82">
          <cell r="CF82" t="str">
            <v>Royalties Aggregate</v>
          </cell>
        </row>
      </sheetData>
      <sheetData sheetId="2007"/>
      <sheetData sheetId="2008">
        <row r="82">
          <cell r="CF82" t="str">
            <v>Royalties Aggregate</v>
          </cell>
        </row>
      </sheetData>
      <sheetData sheetId="2009">
        <row r="82">
          <cell r="CF82" t="str">
            <v>Royalties Aggregate</v>
          </cell>
        </row>
      </sheetData>
      <sheetData sheetId="2010">
        <row r="82">
          <cell r="CF82" t="str">
            <v>Royalties Aggregate</v>
          </cell>
        </row>
      </sheetData>
      <sheetData sheetId="2011">
        <row r="82">
          <cell r="CF82" t="str">
            <v>Royalties Aggregate</v>
          </cell>
        </row>
      </sheetData>
      <sheetData sheetId="2012"/>
      <sheetData sheetId="2013"/>
      <sheetData sheetId="2014"/>
      <sheetData sheetId="2015">
        <row r="82">
          <cell r="CF82" t="str">
            <v>Royalties Aggregate</v>
          </cell>
        </row>
      </sheetData>
      <sheetData sheetId="2016"/>
      <sheetData sheetId="2017">
        <row r="82">
          <cell r="CF82" t="str">
            <v>Royalties Aggregate</v>
          </cell>
        </row>
      </sheetData>
      <sheetData sheetId="2018">
        <row r="82">
          <cell r="CF82" t="str">
            <v>Royalties Aggregate</v>
          </cell>
        </row>
      </sheetData>
      <sheetData sheetId="2019">
        <row r="82">
          <cell r="CF82" t="str">
            <v>Royalties Aggregate</v>
          </cell>
        </row>
      </sheetData>
      <sheetData sheetId="2020">
        <row r="82">
          <cell r="CF82" t="str">
            <v>Royalties Aggregate</v>
          </cell>
        </row>
      </sheetData>
      <sheetData sheetId="2021">
        <row r="82">
          <cell r="CF82" t="str">
            <v>Royalties Aggregate</v>
          </cell>
        </row>
      </sheetData>
      <sheetData sheetId="2022">
        <row r="82">
          <cell r="CF82" t="str">
            <v>Royalties Aggregate</v>
          </cell>
        </row>
      </sheetData>
      <sheetData sheetId="2023">
        <row r="82">
          <cell r="CF82" t="str">
            <v>Royalties Aggregate</v>
          </cell>
        </row>
      </sheetData>
      <sheetData sheetId="2024"/>
      <sheetData sheetId="2025"/>
      <sheetData sheetId="2026">
        <row r="82">
          <cell r="CF82" t="str">
            <v>Royalties Aggregate</v>
          </cell>
        </row>
      </sheetData>
      <sheetData sheetId="2027"/>
      <sheetData sheetId="2028">
        <row r="82">
          <cell r="CF82" t="str">
            <v>Royalties Aggregate</v>
          </cell>
        </row>
      </sheetData>
      <sheetData sheetId="2029"/>
      <sheetData sheetId="2030">
        <row r="82">
          <cell r="CF82" t="str">
            <v>Royalties Aggregate</v>
          </cell>
        </row>
      </sheetData>
      <sheetData sheetId="2031"/>
      <sheetData sheetId="2032">
        <row r="82">
          <cell r="CF82" t="str">
            <v>Royalties Aggregate</v>
          </cell>
        </row>
      </sheetData>
      <sheetData sheetId="2033">
        <row r="82">
          <cell r="CF82" t="str">
            <v>Royalties Aggregate</v>
          </cell>
        </row>
      </sheetData>
      <sheetData sheetId="2034"/>
      <sheetData sheetId="2035">
        <row r="82">
          <cell r="CF82" t="str">
            <v>Royalties Aggregate</v>
          </cell>
        </row>
      </sheetData>
      <sheetData sheetId="2036">
        <row r="82">
          <cell r="CF82" t="str">
            <v>Royalties Aggregate</v>
          </cell>
        </row>
      </sheetData>
      <sheetData sheetId="2037">
        <row r="82">
          <cell r="CF82" t="str">
            <v>Royalties Aggregate</v>
          </cell>
        </row>
      </sheetData>
      <sheetData sheetId="2038">
        <row r="82">
          <cell r="CF82" t="str">
            <v>Royalties Aggregate</v>
          </cell>
        </row>
      </sheetData>
      <sheetData sheetId="2039">
        <row r="82">
          <cell r="CF82" t="str">
            <v>Royalties Aggregate</v>
          </cell>
        </row>
      </sheetData>
      <sheetData sheetId="2040">
        <row r="82">
          <cell r="CF82" t="str">
            <v>Royalties Aggregate</v>
          </cell>
        </row>
      </sheetData>
      <sheetData sheetId="2041">
        <row r="82">
          <cell r="CF82" t="str">
            <v>Royalties Aggregate</v>
          </cell>
        </row>
      </sheetData>
      <sheetData sheetId="2042">
        <row r="82">
          <cell r="CF82" t="str">
            <v>Royalties Aggregate</v>
          </cell>
        </row>
      </sheetData>
      <sheetData sheetId="2043"/>
      <sheetData sheetId="2044">
        <row r="82">
          <cell r="CF82" t="str">
            <v>Royalties Aggregate</v>
          </cell>
        </row>
      </sheetData>
      <sheetData sheetId="2045">
        <row r="82">
          <cell r="CF82" t="str">
            <v>Royalties Aggregate</v>
          </cell>
        </row>
      </sheetData>
      <sheetData sheetId="2046">
        <row r="82">
          <cell r="CF82" t="str">
            <v>Royalties Aggregate</v>
          </cell>
        </row>
      </sheetData>
      <sheetData sheetId="2047">
        <row r="82">
          <cell r="CF82" t="str">
            <v>Royalties Aggregate</v>
          </cell>
        </row>
      </sheetData>
      <sheetData sheetId="2048">
        <row r="82">
          <cell r="CF82" t="str">
            <v>Royalties Aggregate</v>
          </cell>
        </row>
      </sheetData>
      <sheetData sheetId="2049">
        <row r="82">
          <cell r="CF82" t="str">
            <v>Royalties Aggregate</v>
          </cell>
        </row>
      </sheetData>
      <sheetData sheetId="2050">
        <row r="82">
          <cell r="CF82" t="str">
            <v>Royalties Aggregate</v>
          </cell>
        </row>
      </sheetData>
      <sheetData sheetId="2051">
        <row r="82">
          <cell r="CF82" t="str">
            <v>Royalties Aggregate</v>
          </cell>
        </row>
      </sheetData>
      <sheetData sheetId="2052"/>
      <sheetData sheetId="2053">
        <row r="82">
          <cell r="CF82" t="str">
            <v>Royalties Aggregate</v>
          </cell>
        </row>
      </sheetData>
      <sheetData sheetId="2054">
        <row r="82">
          <cell r="CF82" t="str">
            <v>Royalties Aggregate</v>
          </cell>
        </row>
      </sheetData>
      <sheetData sheetId="2055"/>
      <sheetData sheetId="2056">
        <row r="82">
          <cell r="CF82" t="str">
            <v>Royalties Aggregate</v>
          </cell>
        </row>
      </sheetData>
      <sheetData sheetId="2057">
        <row r="82">
          <cell r="CF82" t="str">
            <v>Royalties Aggregate</v>
          </cell>
        </row>
      </sheetData>
      <sheetData sheetId="2058">
        <row r="82">
          <cell r="CF82" t="str">
            <v>Royalties Aggregate</v>
          </cell>
        </row>
      </sheetData>
      <sheetData sheetId="2059">
        <row r="82">
          <cell r="CF82" t="str">
            <v>Royalties Aggregate</v>
          </cell>
        </row>
      </sheetData>
      <sheetData sheetId="2060">
        <row r="82">
          <cell r="CF82" t="str">
            <v>Royalties Aggregate</v>
          </cell>
        </row>
      </sheetData>
      <sheetData sheetId="2061">
        <row r="82">
          <cell r="CF82" t="str">
            <v>Royalties Aggregate</v>
          </cell>
        </row>
      </sheetData>
      <sheetData sheetId="2062">
        <row r="82">
          <cell r="CF82" t="str">
            <v>Royalties Aggregate</v>
          </cell>
        </row>
      </sheetData>
      <sheetData sheetId="2063">
        <row r="82">
          <cell r="CF82" t="str">
            <v>Royalties Aggregate</v>
          </cell>
        </row>
      </sheetData>
      <sheetData sheetId="2064"/>
      <sheetData sheetId="2065"/>
      <sheetData sheetId="2066">
        <row r="82">
          <cell r="CF82" t="str">
            <v>Royalties Aggregate</v>
          </cell>
        </row>
      </sheetData>
      <sheetData sheetId="2067"/>
      <sheetData sheetId="2068"/>
      <sheetData sheetId="2069"/>
      <sheetData sheetId="2070">
        <row r="82">
          <cell r="CF82" t="str">
            <v>Royalties Aggregate</v>
          </cell>
        </row>
      </sheetData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>
        <row r="82">
          <cell r="CF82" t="str">
            <v>Royalties Aggregate</v>
          </cell>
        </row>
      </sheetData>
      <sheetData sheetId="2087"/>
      <sheetData sheetId="2088">
        <row r="82">
          <cell r="CF82" t="str">
            <v>Royalties Aggregate</v>
          </cell>
        </row>
      </sheetData>
      <sheetData sheetId="2089"/>
      <sheetData sheetId="2090"/>
      <sheetData sheetId="2091"/>
      <sheetData sheetId="2092"/>
      <sheetData sheetId="2093"/>
      <sheetData sheetId="2094"/>
      <sheetData sheetId="2095">
        <row r="82">
          <cell r="CF82" t="str">
            <v>Royalties Aggregate</v>
          </cell>
        </row>
      </sheetData>
      <sheetData sheetId="2096"/>
      <sheetData sheetId="2097"/>
      <sheetData sheetId="2098"/>
      <sheetData sheetId="2099"/>
      <sheetData sheetId="2100"/>
      <sheetData sheetId="2101"/>
      <sheetData sheetId="2102">
        <row r="82">
          <cell r="CF82" t="str">
            <v>Royalties Aggregate</v>
          </cell>
        </row>
      </sheetData>
      <sheetData sheetId="2103"/>
      <sheetData sheetId="2104"/>
      <sheetData sheetId="2105"/>
      <sheetData sheetId="2106">
        <row r="82">
          <cell r="CF82" t="str">
            <v>Royalties Aggregate</v>
          </cell>
        </row>
      </sheetData>
      <sheetData sheetId="2107">
        <row r="82">
          <cell r="CF82" t="str">
            <v>Royalties Aggregate</v>
          </cell>
        </row>
      </sheetData>
      <sheetData sheetId="2108"/>
      <sheetData sheetId="2109"/>
      <sheetData sheetId="2110"/>
      <sheetData sheetId="2111">
        <row r="82">
          <cell r="CF82" t="str">
            <v>Royalties Aggregate</v>
          </cell>
        </row>
      </sheetData>
      <sheetData sheetId="2112"/>
      <sheetData sheetId="2113"/>
      <sheetData sheetId="2114"/>
      <sheetData sheetId="2115">
        <row r="82">
          <cell r="CF82" t="str">
            <v>Royalties Aggregate</v>
          </cell>
        </row>
      </sheetData>
      <sheetData sheetId="2116"/>
      <sheetData sheetId="2117">
        <row r="82">
          <cell r="CF82" t="str">
            <v>Royalties Aggregate</v>
          </cell>
        </row>
      </sheetData>
      <sheetData sheetId="2118"/>
      <sheetData sheetId="2119"/>
      <sheetData sheetId="2120"/>
      <sheetData sheetId="2121"/>
      <sheetData sheetId="2122"/>
      <sheetData sheetId="2123">
        <row r="82">
          <cell r="CF82" t="str">
            <v>Royalties Aggregate</v>
          </cell>
        </row>
      </sheetData>
      <sheetData sheetId="2124"/>
      <sheetData sheetId="2125"/>
      <sheetData sheetId="2126"/>
      <sheetData sheetId="2127">
        <row r="82">
          <cell r="CF82" t="str">
            <v>Royalties Aggregate</v>
          </cell>
        </row>
      </sheetData>
      <sheetData sheetId="2128"/>
      <sheetData sheetId="2129"/>
      <sheetData sheetId="2130"/>
      <sheetData sheetId="2131">
        <row r="82">
          <cell r="CF82" t="str">
            <v>Royalties Aggregate</v>
          </cell>
        </row>
      </sheetData>
      <sheetData sheetId="2132"/>
      <sheetData sheetId="2133"/>
      <sheetData sheetId="2134"/>
      <sheetData sheetId="2135"/>
      <sheetData sheetId="2136"/>
      <sheetData sheetId="2137"/>
      <sheetData sheetId="2138"/>
      <sheetData sheetId="2139">
        <row r="82">
          <cell r="CF82" t="str">
            <v>Royalties Aggregate</v>
          </cell>
        </row>
      </sheetData>
      <sheetData sheetId="2140">
        <row r="82">
          <cell r="CF82" t="str">
            <v>Royalties Aggregate</v>
          </cell>
        </row>
      </sheetData>
      <sheetData sheetId="2141"/>
      <sheetData sheetId="2142">
        <row r="82">
          <cell r="CF82" t="str">
            <v>Royalties Aggregate</v>
          </cell>
        </row>
      </sheetData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>
        <row r="82">
          <cell r="CF82" t="str">
            <v>Royalties Aggregate</v>
          </cell>
        </row>
      </sheetData>
      <sheetData sheetId="2153">
        <row r="82">
          <cell r="CF82" t="str">
            <v>Royalties Aggregate</v>
          </cell>
        </row>
      </sheetData>
      <sheetData sheetId="2154"/>
      <sheetData sheetId="2155"/>
      <sheetData sheetId="2156"/>
      <sheetData sheetId="2157">
        <row r="82">
          <cell r="CF82" t="str">
            <v>Royalties Aggregate</v>
          </cell>
        </row>
      </sheetData>
      <sheetData sheetId="2158">
        <row r="82">
          <cell r="CF82" t="str">
            <v>Royalties Aggregate</v>
          </cell>
        </row>
      </sheetData>
      <sheetData sheetId="2159">
        <row r="82">
          <cell r="CF82" t="str">
            <v>Royalties Aggregate</v>
          </cell>
        </row>
      </sheetData>
      <sheetData sheetId="2160"/>
      <sheetData sheetId="2161"/>
      <sheetData sheetId="2162">
        <row r="82">
          <cell r="CF82" t="str">
            <v>Royalties Aggregate</v>
          </cell>
        </row>
      </sheetData>
      <sheetData sheetId="2163"/>
      <sheetData sheetId="2164"/>
      <sheetData sheetId="2165"/>
      <sheetData sheetId="2166">
        <row r="82">
          <cell r="CF82" t="str">
            <v>Royalties Aggregate</v>
          </cell>
        </row>
      </sheetData>
      <sheetData sheetId="2167">
        <row r="82">
          <cell r="CF82" t="str">
            <v>Royalties Aggregate</v>
          </cell>
        </row>
      </sheetData>
      <sheetData sheetId="2168">
        <row r="82">
          <cell r="CF82" t="str">
            <v>Royalties Aggregate</v>
          </cell>
        </row>
      </sheetData>
      <sheetData sheetId="2169"/>
      <sheetData sheetId="2170"/>
      <sheetData sheetId="2171"/>
      <sheetData sheetId="2172">
        <row r="82">
          <cell r="CF82" t="str">
            <v>Royalties Aggregate</v>
          </cell>
        </row>
      </sheetData>
      <sheetData sheetId="2173">
        <row r="82">
          <cell r="CF82" t="str">
            <v>Royalties Aggregate</v>
          </cell>
        </row>
      </sheetData>
      <sheetData sheetId="2174">
        <row r="82">
          <cell r="CF82" t="str">
            <v>Royalties Aggregate</v>
          </cell>
        </row>
      </sheetData>
      <sheetData sheetId="2175">
        <row r="82">
          <cell r="CF82" t="str">
            <v>Royalties Aggregate</v>
          </cell>
        </row>
      </sheetData>
      <sheetData sheetId="2176">
        <row r="82">
          <cell r="CF82" t="str">
            <v>Royalties Aggregate</v>
          </cell>
        </row>
      </sheetData>
      <sheetData sheetId="2177">
        <row r="82">
          <cell r="CF82" t="str">
            <v>Royalties Aggregate</v>
          </cell>
        </row>
      </sheetData>
      <sheetData sheetId="2178">
        <row r="82">
          <cell r="CF82" t="str">
            <v>Royalties Aggregate</v>
          </cell>
        </row>
      </sheetData>
      <sheetData sheetId="2179">
        <row r="82">
          <cell r="CF82" t="str">
            <v>Royalties Aggregate</v>
          </cell>
        </row>
      </sheetData>
      <sheetData sheetId="2180">
        <row r="82">
          <cell r="CF82" t="str">
            <v>Royalties Aggregate</v>
          </cell>
        </row>
      </sheetData>
      <sheetData sheetId="2181">
        <row r="82">
          <cell r="CF82" t="str">
            <v>Royalties Aggregate</v>
          </cell>
        </row>
      </sheetData>
      <sheetData sheetId="2182">
        <row r="82">
          <cell r="CF82" t="str">
            <v>Royalties Aggregate</v>
          </cell>
        </row>
      </sheetData>
      <sheetData sheetId="2183">
        <row r="82">
          <cell r="CF82" t="str">
            <v>Royalties Aggregate</v>
          </cell>
        </row>
      </sheetData>
      <sheetData sheetId="2184">
        <row r="82">
          <cell r="CF82" t="str">
            <v>Royalties Aggregate</v>
          </cell>
        </row>
      </sheetData>
      <sheetData sheetId="2185">
        <row r="82">
          <cell r="CF82" t="str">
            <v>Royalties Aggregate</v>
          </cell>
        </row>
      </sheetData>
      <sheetData sheetId="2186">
        <row r="82">
          <cell r="CF82" t="str">
            <v>Royalties Aggregate</v>
          </cell>
        </row>
      </sheetData>
      <sheetData sheetId="2187">
        <row r="82">
          <cell r="CF82" t="str">
            <v>Royalties Aggregate</v>
          </cell>
        </row>
      </sheetData>
      <sheetData sheetId="2188">
        <row r="82">
          <cell r="CF82" t="str">
            <v>Royalties Aggregate</v>
          </cell>
        </row>
      </sheetData>
      <sheetData sheetId="2189">
        <row r="82">
          <cell r="CF82" t="str">
            <v>Royalties Aggregate</v>
          </cell>
        </row>
      </sheetData>
      <sheetData sheetId="2190">
        <row r="82">
          <cell r="CF82" t="str">
            <v>Royalties Aggregate</v>
          </cell>
        </row>
      </sheetData>
      <sheetData sheetId="2191">
        <row r="82">
          <cell r="CF82" t="str">
            <v>Royalties Aggregate</v>
          </cell>
        </row>
      </sheetData>
      <sheetData sheetId="2192">
        <row r="82">
          <cell r="CF82" t="str">
            <v>Royalties Aggregate</v>
          </cell>
        </row>
      </sheetData>
      <sheetData sheetId="2193">
        <row r="82">
          <cell r="CF82" t="str">
            <v>Royalties Aggregate</v>
          </cell>
        </row>
      </sheetData>
      <sheetData sheetId="2194">
        <row r="82">
          <cell r="CF82" t="str">
            <v>Royalties Aggregate</v>
          </cell>
        </row>
      </sheetData>
      <sheetData sheetId="2195">
        <row r="82">
          <cell r="CF82" t="str">
            <v>Royalties Aggregate</v>
          </cell>
        </row>
      </sheetData>
      <sheetData sheetId="2196">
        <row r="82">
          <cell r="CF82" t="str">
            <v>Royalties Aggregate</v>
          </cell>
        </row>
      </sheetData>
      <sheetData sheetId="2197">
        <row r="82">
          <cell r="CF82" t="str">
            <v>Royalties Aggregate</v>
          </cell>
        </row>
      </sheetData>
      <sheetData sheetId="2198">
        <row r="82">
          <cell r="CF82" t="str">
            <v>Royalties Aggregate</v>
          </cell>
        </row>
      </sheetData>
      <sheetData sheetId="2199">
        <row r="82">
          <cell r="CF82" t="str">
            <v>Royalties Aggregate</v>
          </cell>
        </row>
      </sheetData>
      <sheetData sheetId="2200">
        <row r="82">
          <cell r="CF82" t="str">
            <v>Royalties Aggregate</v>
          </cell>
        </row>
      </sheetData>
      <sheetData sheetId="2201">
        <row r="82">
          <cell r="CF82" t="str">
            <v>Royalties Aggregate</v>
          </cell>
        </row>
      </sheetData>
      <sheetData sheetId="2202">
        <row r="82">
          <cell r="CF82" t="str">
            <v>Royalties Aggregate</v>
          </cell>
        </row>
      </sheetData>
      <sheetData sheetId="2203">
        <row r="82">
          <cell r="CF82" t="str">
            <v>Royalties Aggregate</v>
          </cell>
        </row>
      </sheetData>
      <sheetData sheetId="2204">
        <row r="82">
          <cell r="CF82" t="str">
            <v>Royalties Aggregate</v>
          </cell>
        </row>
      </sheetData>
      <sheetData sheetId="2205">
        <row r="82">
          <cell r="CF82" t="str">
            <v>Royalties Aggregate</v>
          </cell>
        </row>
      </sheetData>
      <sheetData sheetId="2206">
        <row r="82">
          <cell r="CF82" t="str">
            <v>Royalties Aggregate</v>
          </cell>
        </row>
      </sheetData>
      <sheetData sheetId="2207">
        <row r="82">
          <cell r="CF82" t="str">
            <v>Royalties Aggregate</v>
          </cell>
        </row>
      </sheetData>
      <sheetData sheetId="2208">
        <row r="82">
          <cell r="CF82" t="str">
            <v>Royalties Aggregate</v>
          </cell>
        </row>
      </sheetData>
      <sheetData sheetId="2209">
        <row r="82">
          <cell r="CF82" t="str">
            <v>Royalties Aggregate</v>
          </cell>
        </row>
      </sheetData>
      <sheetData sheetId="2210">
        <row r="82">
          <cell r="CF82" t="str">
            <v>Royalties Aggregate</v>
          </cell>
        </row>
      </sheetData>
      <sheetData sheetId="2211">
        <row r="82">
          <cell r="CF82" t="str">
            <v>Royalties Aggregate</v>
          </cell>
        </row>
      </sheetData>
      <sheetData sheetId="2212">
        <row r="82">
          <cell r="CF82" t="str">
            <v>Royalties Aggregate</v>
          </cell>
        </row>
      </sheetData>
      <sheetData sheetId="2213">
        <row r="82">
          <cell r="CF82" t="str">
            <v>Royalties Aggregate</v>
          </cell>
        </row>
      </sheetData>
      <sheetData sheetId="2214">
        <row r="82">
          <cell r="CF82" t="str">
            <v>Royalties Aggregate</v>
          </cell>
        </row>
      </sheetData>
      <sheetData sheetId="2215">
        <row r="82">
          <cell r="CF82" t="str">
            <v>Royalties Aggregate</v>
          </cell>
        </row>
      </sheetData>
      <sheetData sheetId="2216">
        <row r="82">
          <cell r="CF82" t="str">
            <v>Royalties Aggregate</v>
          </cell>
        </row>
      </sheetData>
      <sheetData sheetId="2217">
        <row r="82">
          <cell r="CF82" t="str">
            <v>Royalties Aggregate</v>
          </cell>
        </row>
      </sheetData>
      <sheetData sheetId="2218">
        <row r="82">
          <cell r="CF82" t="str">
            <v>Royalties Aggregate</v>
          </cell>
        </row>
      </sheetData>
      <sheetData sheetId="2219">
        <row r="82">
          <cell r="CF82" t="str">
            <v>Royalties Aggregate</v>
          </cell>
        </row>
      </sheetData>
      <sheetData sheetId="2220">
        <row r="82">
          <cell r="CF82" t="str">
            <v>Royalties Aggregate</v>
          </cell>
        </row>
      </sheetData>
      <sheetData sheetId="2221">
        <row r="82">
          <cell r="CF82" t="str">
            <v>Royalties Aggregate</v>
          </cell>
        </row>
      </sheetData>
      <sheetData sheetId="2222">
        <row r="82">
          <cell r="CF82" t="str">
            <v>Royalties Aggregate</v>
          </cell>
        </row>
      </sheetData>
      <sheetData sheetId="2223">
        <row r="82">
          <cell r="CF82" t="str">
            <v>Royalties Aggregate</v>
          </cell>
        </row>
      </sheetData>
      <sheetData sheetId="2224">
        <row r="82">
          <cell r="CF82" t="str">
            <v>Royalties Aggregate</v>
          </cell>
        </row>
      </sheetData>
      <sheetData sheetId="2225">
        <row r="82">
          <cell r="CF82" t="str">
            <v>Royalties Aggregate</v>
          </cell>
        </row>
      </sheetData>
      <sheetData sheetId="2226">
        <row r="82">
          <cell r="CF82" t="str">
            <v>Royalties Aggregate</v>
          </cell>
        </row>
      </sheetData>
      <sheetData sheetId="2227">
        <row r="82">
          <cell r="CF82" t="str">
            <v>Royalties Aggregate</v>
          </cell>
        </row>
      </sheetData>
      <sheetData sheetId="2228">
        <row r="82">
          <cell r="CF82" t="str">
            <v>Royalties Aggregate</v>
          </cell>
        </row>
      </sheetData>
      <sheetData sheetId="2229">
        <row r="82">
          <cell r="CF82" t="str">
            <v>Royalties Aggregate</v>
          </cell>
        </row>
      </sheetData>
      <sheetData sheetId="2230">
        <row r="82">
          <cell r="CF82" t="str">
            <v>Royalties Aggregate</v>
          </cell>
        </row>
      </sheetData>
      <sheetData sheetId="2231">
        <row r="82">
          <cell r="CF82" t="str">
            <v>Royalties Aggregate</v>
          </cell>
        </row>
      </sheetData>
      <sheetData sheetId="2232">
        <row r="82">
          <cell r="CF82" t="str">
            <v>Royalties Aggregate</v>
          </cell>
        </row>
      </sheetData>
      <sheetData sheetId="2233">
        <row r="82">
          <cell r="CF82" t="str">
            <v>Royalties Aggregate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>
        <row r="82">
          <cell r="CF82" t="str">
            <v>Royalties Aggregate</v>
          </cell>
        </row>
      </sheetData>
      <sheetData sheetId="2622" refreshError="1"/>
      <sheetData sheetId="2623" refreshError="1"/>
      <sheetData sheetId="2624">
        <row r="82">
          <cell r="CF82" t="str">
            <v>Royalties Aggregate</v>
          </cell>
        </row>
      </sheetData>
      <sheetData sheetId="2625">
        <row r="82">
          <cell r="CF82" t="str">
            <v>Royalties Aggregate</v>
          </cell>
        </row>
      </sheetData>
      <sheetData sheetId="2626" refreshError="1"/>
      <sheetData sheetId="2627"/>
      <sheetData sheetId="2628">
        <row r="82">
          <cell r="CF82" t="str">
            <v>Royalties Aggregate</v>
          </cell>
        </row>
      </sheetData>
      <sheetData sheetId="2629">
        <row r="82">
          <cell r="CF82" t="str">
            <v>Royalties Aggregate</v>
          </cell>
        </row>
      </sheetData>
      <sheetData sheetId="2630">
        <row r="82">
          <cell r="CF82" t="str">
            <v>Royalties Aggregate</v>
          </cell>
        </row>
      </sheetData>
      <sheetData sheetId="2631" refreshError="1"/>
      <sheetData sheetId="2632" refreshError="1"/>
      <sheetData sheetId="2633">
        <row r="82">
          <cell r="CF82" t="str">
            <v>Royalties Aggregate</v>
          </cell>
        </row>
      </sheetData>
      <sheetData sheetId="2634"/>
      <sheetData sheetId="2635" refreshError="1"/>
      <sheetData sheetId="2636" refreshError="1"/>
      <sheetData sheetId="2637" refreshError="1"/>
      <sheetData sheetId="2638"/>
      <sheetData sheetId="2639">
        <row r="82">
          <cell r="CF82" t="str">
            <v>Royalties Aggregate</v>
          </cell>
        </row>
      </sheetData>
      <sheetData sheetId="2640"/>
      <sheetData sheetId="2641"/>
      <sheetData sheetId="2642" refreshError="1"/>
      <sheetData sheetId="2643"/>
      <sheetData sheetId="2644"/>
      <sheetData sheetId="2645" refreshError="1"/>
      <sheetData sheetId="2646" refreshError="1"/>
      <sheetData sheetId="2647">
        <row r="82">
          <cell r="CF82" t="str">
            <v>Royalties Aggregate</v>
          </cell>
        </row>
      </sheetData>
      <sheetData sheetId="2648">
        <row r="82">
          <cell r="CF82" t="str">
            <v>Royalties Aggregate</v>
          </cell>
        </row>
      </sheetData>
      <sheetData sheetId="2649">
        <row r="82">
          <cell r="CF82" t="str">
            <v>Royalties Aggregate</v>
          </cell>
        </row>
      </sheetData>
      <sheetData sheetId="2650">
        <row r="82">
          <cell r="CF82" t="str">
            <v>Royalties Aggregate</v>
          </cell>
        </row>
      </sheetData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>
        <row r="82">
          <cell r="CF82" t="str">
            <v>Royalties Aggregate</v>
          </cell>
        </row>
      </sheetData>
      <sheetData sheetId="2721">
        <row r="82">
          <cell r="CF82" t="str">
            <v>Royalties Aggregate</v>
          </cell>
        </row>
      </sheetData>
      <sheetData sheetId="2722">
        <row r="82">
          <cell r="CF82" t="str">
            <v>Royalties Aggregate</v>
          </cell>
        </row>
      </sheetData>
      <sheetData sheetId="2723">
        <row r="82">
          <cell r="CF82" t="str">
            <v>Royalties Aggregate</v>
          </cell>
        </row>
      </sheetData>
      <sheetData sheetId="2724">
        <row r="82">
          <cell r="CF82" t="str">
            <v>Royalties Aggregate</v>
          </cell>
        </row>
      </sheetData>
      <sheetData sheetId="2725">
        <row r="82">
          <cell r="CF82" t="str">
            <v>Royalties Aggregate</v>
          </cell>
        </row>
      </sheetData>
      <sheetData sheetId="2726">
        <row r="82">
          <cell r="CF82" t="str">
            <v>Royalties Aggregate</v>
          </cell>
        </row>
      </sheetData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>
        <row r="82">
          <cell r="CF82" t="str">
            <v>Royalties Aggregate</v>
          </cell>
        </row>
      </sheetData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82">
          <cell r="CF82" t="str">
            <v>Royalties Aggregate</v>
          </cell>
        </row>
      </sheetData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82">
          <cell r="CF82" t="str">
            <v>Royalties Aggregate</v>
          </cell>
        </row>
      </sheetData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>
        <row r="82">
          <cell r="CF82" t="str">
            <v>Royalties Aggregate</v>
          </cell>
        </row>
      </sheetData>
      <sheetData sheetId="2836">
        <row r="82">
          <cell r="CF82" t="str">
            <v>Royalties Aggregate</v>
          </cell>
        </row>
      </sheetData>
      <sheetData sheetId="2837">
        <row r="82">
          <cell r="CF82" t="str">
            <v>Royalties Aggregate</v>
          </cell>
        </row>
      </sheetData>
      <sheetData sheetId="2838">
        <row r="82">
          <cell r="CF82" t="str">
            <v>Royalties Aggregate</v>
          </cell>
        </row>
      </sheetData>
      <sheetData sheetId="2839">
        <row r="82">
          <cell r="CF82" t="str">
            <v>Royalties Aggregate</v>
          </cell>
        </row>
      </sheetData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>
        <row r="82">
          <cell r="CF82" t="str">
            <v>Royalties Aggregate</v>
          </cell>
        </row>
      </sheetData>
      <sheetData sheetId="2862"/>
      <sheetData sheetId="2863"/>
      <sheetData sheetId="2864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>
        <row r="82">
          <cell r="CF82" t="str">
            <v>Royalties Aggregate</v>
          </cell>
        </row>
      </sheetData>
      <sheetData sheetId="2883">
        <row r="82">
          <cell r="CF82" t="str">
            <v>Royalties Aggregate</v>
          </cell>
        </row>
      </sheetData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>
        <row r="82">
          <cell r="CF82" t="str">
            <v>Royalties Aggregate</v>
          </cell>
        </row>
      </sheetData>
      <sheetData sheetId="2890">
        <row r="82">
          <cell r="CF82" t="str">
            <v>Royalties Aggregate</v>
          </cell>
        </row>
      </sheetData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>
        <row r="82">
          <cell r="CF82" t="str">
            <v>Royalties Aggregate</v>
          </cell>
        </row>
      </sheetData>
      <sheetData sheetId="2912">
        <row r="82">
          <cell r="CF82" t="str">
            <v>Royalties Aggregate</v>
          </cell>
        </row>
      </sheetData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>
        <row r="82">
          <cell r="CF82" t="str">
            <v>Royalties Aggregate</v>
          </cell>
        </row>
      </sheetData>
      <sheetData sheetId="2979">
        <row r="82">
          <cell r="CF82" t="str">
            <v>Royalties Aggregate</v>
          </cell>
        </row>
      </sheetData>
      <sheetData sheetId="2980">
        <row r="82">
          <cell r="CF82" t="str">
            <v>Royalties Aggregate</v>
          </cell>
        </row>
      </sheetData>
      <sheetData sheetId="2981">
        <row r="82">
          <cell r="CF82" t="str">
            <v>Royalties Aggregate</v>
          </cell>
        </row>
      </sheetData>
      <sheetData sheetId="2982">
        <row r="82">
          <cell r="CF82" t="str">
            <v>Royalties Aggregate</v>
          </cell>
        </row>
      </sheetData>
      <sheetData sheetId="2983">
        <row r="82">
          <cell r="CF82" t="str">
            <v>Royalties Aggregate</v>
          </cell>
        </row>
      </sheetData>
      <sheetData sheetId="2984">
        <row r="82">
          <cell r="CF82" t="str">
            <v>Royalties Aggregate</v>
          </cell>
        </row>
      </sheetData>
      <sheetData sheetId="2985">
        <row r="82">
          <cell r="CF82" t="str">
            <v>Royalties Aggregate</v>
          </cell>
        </row>
      </sheetData>
      <sheetData sheetId="2986">
        <row r="82">
          <cell r="CF82">
            <v>0</v>
          </cell>
        </row>
      </sheetData>
      <sheetData sheetId="2987">
        <row r="82">
          <cell r="CF82" t="str">
            <v>Royalties Aggregate</v>
          </cell>
        </row>
      </sheetData>
      <sheetData sheetId="2988">
        <row r="82">
          <cell r="CF82" t="str">
            <v>Royalties Aggregate</v>
          </cell>
        </row>
      </sheetData>
      <sheetData sheetId="2989">
        <row r="82">
          <cell r="CF82" t="str">
            <v>Royalties Aggregate</v>
          </cell>
        </row>
      </sheetData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>
        <row r="82">
          <cell r="CF82" t="str">
            <v>Royalties Aggregate</v>
          </cell>
        </row>
      </sheetData>
      <sheetData sheetId="3015">
        <row r="82">
          <cell r="CF82" t="str">
            <v>Royalties Aggregate</v>
          </cell>
        </row>
      </sheetData>
      <sheetData sheetId="3016">
        <row r="82">
          <cell r="CF82" t="str">
            <v>Royalties Aggregate</v>
          </cell>
        </row>
      </sheetData>
      <sheetData sheetId="3017">
        <row r="82">
          <cell r="CF82" t="str">
            <v>Royalties Aggregate</v>
          </cell>
        </row>
      </sheetData>
      <sheetData sheetId="3018">
        <row r="82">
          <cell r="CF82" t="str">
            <v>Royalties Aggregate</v>
          </cell>
        </row>
      </sheetData>
      <sheetData sheetId="3019">
        <row r="82">
          <cell r="CF82" t="str">
            <v>Royalties Aggregate</v>
          </cell>
        </row>
      </sheetData>
      <sheetData sheetId="3020">
        <row r="82">
          <cell r="CF82" t="str">
            <v>Royalties Aggregate</v>
          </cell>
        </row>
      </sheetData>
      <sheetData sheetId="3021" refreshError="1"/>
      <sheetData sheetId="3022" refreshError="1"/>
      <sheetData sheetId="3023" refreshError="1"/>
      <sheetData sheetId="3024">
        <row r="82">
          <cell r="CF82" t="str">
            <v>Royalties Aggregate</v>
          </cell>
        </row>
      </sheetData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>
        <row r="82">
          <cell r="CF82" t="str">
            <v>Royalties Aggregate</v>
          </cell>
        </row>
      </sheetData>
      <sheetData sheetId="3132">
        <row r="82">
          <cell r="CF82" t="str">
            <v>Royalties Aggregate</v>
          </cell>
        </row>
      </sheetData>
      <sheetData sheetId="3133">
        <row r="82">
          <cell r="CF82" t="str">
            <v>Royalties Aggregate</v>
          </cell>
        </row>
      </sheetData>
      <sheetData sheetId="3134">
        <row r="82">
          <cell r="CF82" t="str">
            <v>Royalties Aggregate</v>
          </cell>
        </row>
      </sheetData>
      <sheetData sheetId="3135">
        <row r="82">
          <cell r="CF82" t="str">
            <v>Royalties Aggregate</v>
          </cell>
        </row>
      </sheetData>
      <sheetData sheetId="3136">
        <row r="82">
          <cell r="CF82" t="str">
            <v>Royalties Aggregate</v>
          </cell>
        </row>
      </sheetData>
      <sheetData sheetId="3137">
        <row r="82">
          <cell r="CF82" t="str">
            <v>Royalties Aggregate</v>
          </cell>
        </row>
      </sheetData>
      <sheetData sheetId="3138">
        <row r="82">
          <cell r="CF82" t="str">
            <v>Royalties Aggregate</v>
          </cell>
        </row>
      </sheetData>
      <sheetData sheetId="3139">
        <row r="82">
          <cell r="CF82" t="str">
            <v>Royalties Aggregate</v>
          </cell>
        </row>
      </sheetData>
      <sheetData sheetId="3140">
        <row r="82">
          <cell r="CF82" t="str">
            <v>Royalties Aggregate</v>
          </cell>
        </row>
      </sheetData>
      <sheetData sheetId="3141">
        <row r="82">
          <cell r="CF82" t="str">
            <v>Royalties Aggregate</v>
          </cell>
        </row>
      </sheetData>
      <sheetData sheetId="3142" refreshError="1"/>
      <sheetData sheetId="3143">
        <row r="82">
          <cell r="CF82" t="str">
            <v>Royalties Aggregate</v>
          </cell>
        </row>
      </sheetData>
      <sheetData sheetId="3144">
        <row r="82">
          <cell r="CF82">
            <v>0</v>
          </cell>
        </row>
      </sheetData>
      <sheetData sheetId="3145">
        <row r="82">
          <cell r="CF82" t="str">
            <v>Royalties Aggregate</v>
          </cell>
        </row>
      </sheetData>
      <sheetData sheetId="3146" refreshError="1"/>
      <sheetData sheetId="3147">
        <row r="82">
          <cell r="CF82" t="str">
            <v>Royalties Aggregate</v>
          </cell>
        </row>
      </sheetData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>
        <row r="82">
          <cell r="CF82" t="str">
            <v>Royalties Aggregate</v>
          </cell>
        </row>
      </sheetData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>
        <row r="82">
          <cell r="CF82" t="str">
            <v>Royalties Aggregate</v>
          </cell>
        </row>
      </sheetData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/>
      <sheetData sheetId="3199">
        <row r="82">
          <cell r="CF82" t="str">
            <v>Royalties Aggregate</v>
          </cell>
        </row>
      </sheetData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>
        <row r="82">
          <cell r="CF82" t="str">
            <v>Royalties Aggregate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/>
      <sheetData sheetId="3238">
        <row r="82">
          <cell r="CF82" t="str">
            <v>Royalties Aggregate</v>
          </cell>
        </row>
      </sheetData>
      <sheetData sheetId="3239">
        <row r="82">
          <cell r="CF82" t="str">
            <v>Royalties Aggregate</v>
          </cell>
        </row>
      </sheetData>
      <sheetData sheetId="3240">
        <row r="82">
          <cell r="CF82" t="str">
            <v>Royalties Aggregate</v>
          </cell>
        </row>
      </sheetData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/>
      <sheetData sheetId="3258" refreshError="1"/>
      <sheetData sheetId="3259" refreshError="1"/>
      <sheetData sheetId="3260" refreshError="1"/>
      <sheetData sheetId="3261">
        <row r="82">
          <cell r="CF82" t="str">
            <v>Royalties Aggregate</v>
          </cell>
        </row>
      </sheetData>
      <sheetData sheetId="3262">
        <row r="82">
          <cell r="CF82" t="str">
            <v>Royalties Aggregate</v>
          </cell>
        </row>
      </sheetData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>
        <row r="82">
          <cell r="CF82" t="str">
            <v>Royalties Aggregate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>
        <row r="82">
          <cell r="CF82" t="str">
            <v>Royalties Aggregate</v>
          </cell>
        </row>
      </sheetData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>
        <row r="82">
          <cell r="CF82" t="str">
            <v>Royalties Aggregate</v>
          </cell>
        </row>
      </sheetData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>
        <row r="82">
          <cell r="CF82" t="str">
            <v>Royalties Aggregate</v>
          </cell>
        </row>
      </sheetData>
      <sheetData sheetId="3382">
        <row r="82">
          <cell r="CF82" t="str">
            <v>Royalties Aggregate</v>
          </cell>
        </row>
      </sheetData>
      <sheetData sheetId="3383">
        <row r="82">
          <cell r="CF82" t="str">
            <v>Royalties Aggregate</v>
          </cell>
        </row>
      </sheetData>
      <sheetData sheetId="3384">
        <row r="82">
          <cell r="CF82" t="str">
            <v>Royalties Aggregate</v>
          </cell>
        </row>
      </sheetData>
      <sheetData sheetId="3385">
        <row r="82">
          <cell r="CF82" t="str">
            <v>Royalties Aggregate</v>
          </cell>
        </row>
      </sheetData>
      <sheetData sheetId="3386">
        <row r="82">
          <cell r="CF82" t="str">
            <v>Royalties Aggregate</v>
          </cell>
        </row>
      </sheetData>
      <sheetData sheetId="3387">
        <row r="82">
          <cell r="CF82" t="str">
            <v>Royalties Aggregate</v>
          </cell>
        </row>
      </sheetData>
      <sheetData sheetId="3388">
        <row r="82">
          <cell r="CF82" t="str">
            <v>Royalties Aggregate</v>
          </cell>
        </row>
      </sheetData>
      <sheetData sheetId="3389">
        <row r="82">
          <cell r="CF82">
            <v>0</v>
          </cell>
        </row>
      </sheetData>
      <sheetData sheetId="3390">
        <row r="82">
          <cell r="CF82">
            <v>0</v>
          </cell>
        </row>
      </sheetData>
      <sheetData sheetId="3391">
        <row r="82">
          <cell r="CF82">
            <v>0</v>
          </cell>
        </row>
      </sheetData>
      <sheetData sheetId="3392">
        <row r="82">
          <cell r="CF82" t="str">
            <v>Royalties Aggregate</v>
          </cell>
        </row>
      </sheetData>
      <sheetData sheetId="3393">
        <row r="82">
          <cell r="CF82" t="str">
            <v>Royalties Aggregate</v>
          </cell>
        </row>
      </sheetData>
      <sheetData sheetId="3394">
        <row r="82">
          <cell r="CF82" t="str">
            <v>Royalties Aggregate</v>
          </cell>
        </row>
      </sheetData>
      <sheetData sheetId="3395">
        <row r="82">
          <cell r="CF82">
            <v>0</v>
          </cell>
        </row>
      </sheetData>
      <sheetData sheetId="3396">
        <row r="82">
          <cell r="CF82" t="str">
            <v>Royalties Aggregate</v>
          </cell>
        </row>
      </sheetData>
      <sheetData sheetId="3397">
        <row r="82">
          <cell r="CF82">
            <v>0</v>
          </cell>
        </row>
      </sheetData>
      <sheetData sheetId="3398">
        <row r="82">
          <cell r="CF82">
            <v>0</v>
          </cell>
        </row>
      </sheetData>
      <sheetData sheetId="3399">
        <row r="82">
          <cell r="CF82" t="str">
            <v>Royalties Aggregate</v>
          </cell>
        </row>
      </sheetData>
      <sheetData sheetId="3400">
        <row r="82">
          <cell r="CF82" t="str">
            <v>Royalties Aggregate</v>
          </cell>
        </row>
      </sheetData>
      <sheetData sheetId="3401">
        <row r="82">
          <cell r="CF82" t="str">
            <v>Royalties Aggregate</v>
          </cell>
        </row>
      </sheetData>
      <sheetData sheetId="3402">
        <row r="82">
          <cell r="CF82" t="str">
            <v>Royalties Aggregate</v>
          </cell>
        </row>
      </sheetData>
      <sheetData sheetId="3403">
        <row r="82">
          <cell r="CF82" t="str">
            <v>Royalties Aggregate</v>
          </cell>
        </row>
      </sheetData>
      <sheetData sheetId="3404">
        <row r="82">
          <cell r="CF82" t="str">
            <v>Royalties Aggregate</v>
          </cell>
        </row>
      </sheetData>
      <sheetData sheetId="3405">
        <row r="82">
          <cell r="CF82" t="str">
            <v>Royalties Aggregate</v>
          </cell>
        </row>
      </sheetData>
      <sheetData sheetId="3406">
        <row r="82">
          <cell r="CF82" t="str">
            <v>Royalties Aggregate</v>
          </cell>
        </row>
      </sheetData>
      <sheetData sheetId="3407">
        <row r="82">
          <cell r="CF82" t="str">
            <v>Royalties Aggregate</v>
          </cell>
        </row>
      </sheetData>
      <sheetData sheetId="3408">
        <row r="82">
          <cell r="CF82" t="str">
            <v>Royalties Aggregate</v>
          </cell>
        </row>
      </sheetData>
      <sheetData sheetId="3409">
        <row r="82">
          <cell r="CF82" t="str">
            <v>Royalties Aggregate</v>
          </cell>
        </row>
      </sheetData>
      <sheetData sheetId="3410">
        <row r="82">
          <cell r="CF82" t="str">
            <v>Royalties Aggregate</v>
          </cell>
        </row>
      </sheetData>
      <sheetData sheetId="3411">
        <row r="82">
          <cell r="CF82" t="str">
            <v>Royalties Aggregate</v>
          </cell>
        </row>
      </sheetData>
      <sheetData sheetId="3412">
        <row r="82">
          <cell r="CF82" t="str">
            <v>Royalties Aggregate</v>
          </cell>
        </row>
      </sheetData>
      <sheetData sheetId="3413">
        <row r="82">
          <cell r="CF82" t="str">
            <v>Royalties Aggregate</v>
          </cell>
        </row>
      </sheetData>
      <sheetData sheetId="3414">
        <row r="82">
          <cell r="CF82" t="str">
            <v>Royalties Aggregate</v>
          </cell>
        </row>
      </sheetData>
      <sheetData sheetId="3415">
        <row r="82">
          <cell r="CF82" t="str">
            <v>Royalties Aggregate</v>
          </cell>
        </row>
      </sheetData>
      <sheetData sheetId="3416">
        <row r="82">
          <cell r="CF82" t="str">
            <v>Royalties Aggregate</v>
          </cell>
        </row>
      </sheetData>
      <sheetData sheetId="3417">
        <row r="82">
          <cell r="CF82" t="str">
            <v>Royalties Aggregate</v>
          </cell>
        </row>
      </sheetData>
      <sheetData sheetId="3418">
        <row r="82">
          <cell r="CF82" t="str">
            <v>Royalties Aggregate</v>
          </cell>
        </row>
      </sheetData>
      <sheetData sheetId="3419">
        <row r="82">
          <cell r="CF82" t="str">
            <v>Royalties Aggregate</v>
          </cell>
        </row>
      </sheetData>
      <sheetData sheetId="3420">
        <row r="82">
          <cell r="CF82">
            <v>0</v>
          </cell>
        </row>
      </sheetData>
      <sheetData sheetId="3421">
        <row r="82">
          <cell r="CF82" t="str">
            <v>Royalties Aggregate</v>
          </cell>
        </row>
      </sheetData>
      <sheetData sheetId="3422">
        <row r="82">
          <cell r="CF82" t="str">
            <v>Royalties Aggregate</v>
          </cell>
        </row>
      </sheetData>
      <sheetData sheetId="3423">
        <row r="82">
          <cell r="CF82" t="str">
            <v>Royalties Aggregate</v>
          </cell>
        </row>
      </sheetData>
      <sheetData sheetId="3424">
        <row r="82">
          <cell r="CF82" t="str">
            <v>Royalties Aggregate</v>
          </cell>
        </row>
      </sheetData>
      <sheetData sheetId="3425">
        <row r="82">
          <cell r="CF82" t="str">
            <v>Royalties Aggregate</v>
          </cell>
        </row>
      </sheetData>
      <sheetData sheetId="3426">
        <row r="82">
          <cell r="CF82" t="str">
            <v>Royalties Aggregate</v>
          </cell>
        </row>
      </sheetData>
      <sheetData sheetId="3427">
        <row r="82">
          <cell r="CF82" t="str">
            <v>Royalties Aggregate</v>
          </cell>
        </row>
      </sheetData>
      <sheetData sheetId="3428">
        <row r="82">
          <cell r="CF82" t="str">
            <v>Royalties Aggregate</v>
          </cell>
        </row>
      </sheetData>
      <sheetData sheetId="3429">
        <row r="82">
          <cell r="CF82" t="str">
            <v>Royalties Aggregate</v>
          </cell>
        </row>
      </sheetData>
      <sheetData sheetId="3430">
        <row r="82">
          <cell r="CF82">
            <v>0</v>
          </cell>
        </row>
      </sheetData>
      <sheetData sheetId="3431">
        <row r="82">
          <cell r="CF82">
            <v>0</v>
          </cell>
        </row>
      </sheetData>
      <sheetData sheetId="3432">
        <row r="82">
          <cell r="CF82">
            <v>0</v>
          </cell>
        </row>
      </sheetData>
      <sheetData sheetId="3433">
        <row r="82">
          <cell r="CF82">
            <v>0</v>
          </cell>
        </row>
      </sheetData>
      <sheetData sheetId="3434">
        <row r="82">
          <cell r="CF82" t="str">
            <v>Royalties Aggregate</v>
          </cell>
        </row>
      </sheetData>
      <sheetData sheetId="3435">
        <row r="82">
          <cell r="CF82" t="str">
            <v>Royalties Aggregate</v>
          </cell>
        </row>
      </sheetData>
      <sheetData sheetId="3436">
        <row r="82">
          <cell r="CF82" t="str">
            <v>Royalties Aggregate</v>
          </cell>
        </row>
      </sheetData>
      <sheetData sheetId="3437">
        <row r="82">
          <cell r="CF82" t="str">
            <v>Royalties Aggregate</v>
          </cell>
        </row>
      </sheetData>
      <sheetData sheetId="3438">
        <row r="82">
          <cell r="CF82" t="str">
            <v>Royalties Aggregate</v>
          </cell>
        </row>
      </sheetData>
      <sheetData sheetId="3439">
        <row r="82">
          <cell r="CF82" t="str">
            <v>Royalties Aggregate</v>
          </cell>
        </row>
      </sheetData>
      <sheetData sheetId="3440">
        <row r="82">
          <cell r="CF82" t="str">
            <v>Royalties Aggregate</v>
          </cell>
        </row>
      </sheetData>
      <sheetData sheetId="3441">
        <row r="82">
          <cell r="CF82" t="str">
            <v>Royalties Aggregate</v>
          </cell>
        </row>
      </sheetData>
      <sheetData sheetId="3442">
        <row r="82">
          <cell r="CF82" t="str">
            <v>Royalties Aggregate</v>
          </cell>
        </row>
      </sheetData>
      <sheetData sheetId="3443">
        <row r="82">
          <cell r="CF82" t="str">
            <v>Royalties Aggregate</v>
          </cell>
        </row>
      </sheetData>
      <sheetData sheetId="3444">
        <row r="82">
          <cell r="CF82" t="str">
            <v>Royalties Aggregate</v>
          </cell>
        </row>
      </sheetData>
      <sheetData sheetId="3445">
        <row r="82">
          <cell r="CF82" t="str">
            <v>Royalties Aggregate</v>
          </cell>
        </row>
      </sheetData>
      <sheetData sheetId="3446">
        <row r="82">
          <cell r="CF82" t="str">
            <v>Royalties Aggregate</v>
          </cell>
        </row>
      </sheetData>
      <sheetData sheetId="3447">
        <row r="82">
          <cell r="CF82" t="str">
            <v>Royalties Aggregate</v>
          </cell>
        </row>
      </sheetData>
      <sheetData sheetId="3448">
        <row r="82">
          <cell r="CF82" t="str">
            <v>Royalties Aggregate</v>
          </cell>
        </row>
      </sheetData>
      <sheetData sheetId="3449">
        <row r="82">
          <cell r="CF82" t="str">
            <v>Royalties Aggregate</v>
          </cell>
        </row>
      </sheetData>
      <sheetData sheetId="3450">
        <row r="82">
          <cell r="CF82" t="str">
            <v>Royalties Aggregate</v>
          </cell>
        </row>
      </sheetData>
      <sheetData sheetId="3451">
        <row r="82">
          <cell r="CF82" t="str">
            <v>Royalties Aggregate</v>
          </cell>
        </row>
      </sheetData>
      <sheetData sheetId="3452">
        <row r="82">
          <cell r="CF82" t="str">
            <v>Royalties Aggregate</v>
          </cell>
        </row>
      </sheetData>
      <sheetData sheetId="3453">
        <row r="82">
          <cell r="CF82" t="str">
            <v>Royalties Aggregate</v>
          </cell>
        </row>
      </sheetData>
      <sheetData sheetId="3454">
        <row r="82">
          <cell r="CF82">
            <v>0</v>
          </cell>
        </row>
      </sheetData>
      <sheetData sheetId="3455">
        <row r="82">
          <cell r="CF82">
            <v>0</v>
          </cell>
        </row>
      </sheetData>
      <sheetData sheetId="3456">
        <row r="82">
          <cell r="CF82" t="str">
            <v>Royalties Aggregate</v>
          </cell>
        </row>
      </sheetData>
      <sheetData sheetId="3457">
        <row r="82">
          <cell r="CF82" t="str">
            <v>Royalties Aggregate</v>
          </cell>
        </row>
      </sheetData>
      <sheetData sheetId="3458">
        <row r="82">
          <cell r="CF82" t="str">
            <v>Royalties Aggregate</v>
          </cell>
        </row>
      </sheetData>
      <sheetData sheetId="3459">
        <row r="82">
          <cell r="CF82" t="str">
            <v>Royalties Aggregate</v>
          </cell>
        </row>
      </sheetData>
      <sheetData sheetId="3460">
        <row r="82">
          <cell r="CF82" t="str">
            <v>Royalties Aggregate</v>
          </cell>
        </row>
      </sheetData>
      <sheetData sheetId="3461">
        <row r="82">
          <cell r="CF82" t="str">
            <v>Royalties Aggregate</v>
          </cell>
        </row>
      </sheetData>
      <sheetData sheetId="3462">
        <row r="82">
          <cell r="CF82" t="str">
            <v>Royalties Aggregate</v>
          </cell>
        </row>
      </sheetData>
      <sheetData sheetId="3463">
        <row r="82">
          <cell r="CF82">
            <v>0</v>
          </cell>
        </row>
      </sheetData>
      <sheetData sheetId="3464">
        <row r="82">
          <cell r="CF82" t="str">
            <v>Royalties Aggregate</v>
          </cell>
        </row>
      </sheetData>
      <sheetData sheetId="3465">
        <row r="82">
          <cell r="CF82" t="str">
            <v>Royalties Aggregate</v>
          </cell>
        </row>
      </sheetData>
      <sheetData sheetId="3466">
        <row r="82">
          <cell r="CF82">
            <v>0</v>
          </cell>
        </row>
      </sheetData>
      <sheetData sheetId="3467">
        <row r="82">
          <cell r="CF82">
            <v>0</v>
          </cell>
        </row>
      </sheetData>
      <sheetData sheetId="3468">
        <row r="82">
          <cell r="CF82">
            <v>0</v>
          </cell>
        </row>
      </sheetData>
      <sheetData sheetId="3469">
        <row r="82">
          <cell r="CF82" t="str">
            <v>Royalties Aggregate</v>
          </cell>
        </row>
      </sheetData>
      <sheetData sheetId="3470">
        <row r="82">
          <cell r="CF82" t="str">
            <v>Royalties Aggregate</v>
          </cell>
        </row>
      </sheetData>
      <sheetData sheetId="3471">
        <row r="82">
          <cell r="CF82" t="str">
            <v>Royalties Aggregate</v>
          </cell>
        </row>
      </sheetData>
      <sheetData sheetId="3472">
        <row r="82">
          <cell r="CF82" t="str">
            <v>Royalties Aggregate</v>
          </cell>
        </row>
      </sheetData>
      <sheetData sheetId="3473">
        <row r="82">
          <cell r="CF82" t="str">
            <v>Royalties Aggregate</v>
          </cell>
        </row>
      </sheetData>
      <sheetData sheetId="3474">
        <row r="82">
          <cell r="CF82" t="str">
            <v>Royalties Aggregate</v>
          </cell>
        </row>
      </sheetData>
      <sheetData sheetId="3475">
        <row r="82">
          <cell r="CF82" t="str">
            <v>Royalties Aggregate</v>
          </cell>
        </row>
      </sheetData>
      <sheetData sheetId="3476">
        <row r="82">
          <cell r="CF82" t="str">
            <v>Royalties Aggregate</v>
          </cell>
        </row>
      </sheetData>
      <sheetData sheetId="3477">
        <row r="82">
          <cell r="CF82" t="str">
            <v>Royalties Aggregate</v>
          </cell>
        </row>
      </sheetData>
      <sheetData sheetId="3478">
        <row r="82">
          <cell r="CF82" t="str">
            <v>Royalties Aggregate</v>
          </cell>
        </row>
      </sheetData>
      <sheetData sheetId="3479">
        <row r="82">
          <cell r="CF82" t="str">
            <v>Royalties Aggregate</v>
          </cell>
        </row>
      </sheetData>
      <sheetData sheetId="3480">
        <row r="82">
          <cell r="CF82" t="str">
            <v>Royalties Aggregate</v>
          </cell>
        </row>
      </sheetData>
      <sheetData sheetId="3481">
        <row r="82">
          <cell r="CF82">
            <v>0</v>
          </cell>
        </row>
      </sheetData>
      <sheetData sheetId="3482">
        <row r="82">
          <cell r="CF82" t="str">
            <v>Royalties Aggregate</v>
          </cell>
        </row>
      </sheetData>
      <sheetData sheetId="3483">
        <row r="82">
          <cell r="CF82" t="str">
            <v>Royalties Aggregate</v>
          </cell>
        </row>
      </sheetData>
      <sheetData sheetId="3484">
        <row r="82">
          <cell r="CF82" t="str">
            <v>Royalties Aggregate</v>
          </cell>
        </row>
      </sheetData>
      <sheetData sheetId="3485">
        <row r="82">
          <cell r="CF82">
            <v>0</v>
          </cell>
        </row>
      </sheetData>
      <sheetData sheetId="3486">
        <row r="82">
          <cell r="CF82" t="str">
            <v>Royalties Aggregate</v>
          </cell>
        </row>
      </sheetData>
      <sheetData sheetId="3487">
        <row r="82">
          <cell r="CF82" t="str">
            <v>Royalties Aggregate</v>
          </cell>
        </row>
      </sheetData>
      <sheetData sheetId="3488">
        <row r="82">
          <cell r="CF82" t="str">
            <v>Royalties Aggregate</v>
          </cell>
        </row>
      </sheetData>
      <sheetData sheetId="3489">
        <row r="82">
          <cell r="CF82" t="str">
            <v>Royalties Aggregate</v>
          </cell>
        </row>
      </sheetData>
      <sheetData sheetId="3490">
        <row r="82">
          <cell r="CF82" t="str">
            <v>Royalties Aggregate</v>
          </cell>
        </row>
      </sheetData>
      <sheetData sheetId="3491" refreshError="1"/>
      <sheetData sheetId="3492">
        <row r="82">
          <cell r="CF82">
            <v>0</v>
          </cell>
        </row>
      </sheetData>
      <sheetData sheetId="3493">
        <row r="82">
          <cell r="CF82" t="str">
            <v>Royalties Aggregate</v>
          </cell>
        </row>
      </sheetData>
      <sheetData sheetId="3494">
        <row r="82">
          <cell r="CF82" t="str">
            <v>Royalties Aggregate</v>
          </cell>
        </row>
      </sheetData>
      <sheetData sheetId="3495">
        <row r="82">
          <cell r="CF82" t="str">
            <v>Royalties Aggregate</v>
          </cell>
        </row>
      </sheetData>
      <sheetData sheetId="3496">
        <row r="82">
          <cell r="CF82" t="str">
            <v>Royalties Aggregate</v>
          </cell>
        </row>
      </sheetData>
      <sheetData sheetId="3497">
        <row r="82">
          <cell r="CF82" t="str">
            <v>Royalties Aggregate</v>
          </cell>
        </row>
      </sheetData>
      <sheetData sheetId="3498">
        <row r="82">
          <cell r="CF82" t="str">
            <v>Royalties Aggregate</v>
          </cell>
        </row>
      </sheetData>
      <sheetData sheetId="3499">
        <row r="82">
          <cell r="CF82" t="str">
            <v>Royalties Aggregate</v>
          </cell>
        </row>
      </sheetData>
      <sheetData sheetId="3500" refreshError="1"/>
      <sheetData sheetId="3501" refreshError="1"/>
      <sheetData sheetId="3502" refreshError="1"/>
      <sheetData sheetId="3503">
        <row r="82">
          <cell r="CF82">
            <v>0</v>
          </cell>
        </row>
      </sheetData>
      <sheetData sheetId="3504">
        <row r="82">
          <cell r="CF82" t="str">
            <v>Royalties Aggregate</v>
          </cell>
        </row>
      </sheetData>
      <sheetData sheetId="3505">
        <row r="82">
          <cell r="CF82" t="str">
            <v>Royalties Aggregate</v>
          </cell>
        </row>
      </sheetData>
      <sheetData sheetId="3506">
        <row r="82">
          <cell r="CF82" t="str">
            <v>Royalties Aggregate</v>
          </cell>
        </row>
      </sheetData>
      <sheetData sheetId="3507">
        <row r="82">
          <cell r="CF82" t="str">
            <v>Royalties Aggregate</v>
          </cell>
        </row>
      </sheetData>
      <sheetData sheetId="3508">
        <row r="82">
          <cell r="CF82" t="str">
            <v>Royalties Aggregate</v>
          </cell>
        </row>
      </sheetData>
      <sheetData sheetId="3509">
        <row r="82">
          <cell r="CF82" t="str">
            <v>Royalties Aggregate</v>
          </cell>
        </row>
      </sheetData>
      <sheetData sheetId="3510">
        <row r="82">
          <cell r="CF82" t="str">
            <v>Royalties Aggregate</v>
          </cell>
        </row>
      </sheetData>
      <sheetData sheetId="3511">
        <row r="82">
          <cell r="CF82" t="str">
            <v>Royalties Aggregate</v>
          </cell>
        </row>
      </sheetData>
      <sheetData sheetId="3512">
        <row r="82">
          <cell r="CF82">
            <v>0</v>
          </cell>
        </row>
      </sheetData>
      <sheetData sheetId="3513">
        <row r="82">
          <cell r="CF82" t="str">
            <v>Royalties Aggregate</v>
          </cell>
        </row>
      </sheetData>
      <sheetData sheetId="3514">
        <row r="82">
          <cell r="CF82" t="str">
            <v>Royalties Aggregate</v>
          </cell>
        </row>
      </sheetData>
      <sheetData sheetId="3515">
        <row r="82">
          <cell r="CF82" t="str">
            <v>Royalties Aggregate</v>
          </cell>
        </row>
      </sheetData>
      <sheetData sheetId="3516">
        <row r="82">
          <cell r="CF82" t="str">
            <v>Royalties Aggregate</v>
          </cell>
        </row>
      </sheetData>
      <sheetData sheetId="3517">
        <row r="82">
          <cell r="CF82" t="str">
            <v>Royalties Aggregate</v>
          </cell>
        </row>
      </sheetData>
      <sheetData sheetId="3518">
        <row r="82">
          <cell r="CF82" t="str">
            <v>Royalties Aggregate</v>
          </cell>
        </row>
      </sheetData>
      <sheetData sheetId="3519">
        <row r="82">
          <cell r="CF82" t="str">
            <v>Royalties Aggregate</v>
          </cell>
        </row>
      </sheetData>
      <sheetData sheetId="3520">
        <row r="82">
          <cell r="CF82" t="str">
            <v>Royalties Aggregate</v>
          </cell>
        </row>
      </sheetData>
      <sheetData sheetId="3521">
        <row r="82">
          <cell r="CF82" t="str">
            <v>Royalties Aggregate</v>
          </cell>
        </row>
      </sheetData>
      <sheetData sheetId="3522">
        <row r="82">
          <cell r="CF82" t="str">
            <v>Royalties Aggregate</v>
          </cell>
        </row>
      </sheetData>
      <sheetData sheetId="3523">
        <row r="82">
          <cell r="CF82" t="str">
            <v>Royalties Aggregate</v>
          </cell>
        </row>
      </sheetData>
      <sheetData sheetId="3524">
        <row r="82">
          <cell r="CF82" t="str">
            <v>Royalties Aggregate</v>
          </cell>
        </row>
      </sheetData>
      <sheetData sheetId="3525">
        <row r="82">
          <cell r="CF82" t="str">
            <v>Royalties Aggregate</v>
          </cell>
        </row>
      </sheetData>
      <sheetData sheetId="3526">
        <row r="82">
          <cell r="CF82" t="str">
            <v>Royalties Aggregate</v>
          </cell>
        </row>
      </sheetData>
      <sheetData sheetId="3527">
        <row r="82">
          <cell r="CF82" t="str">
            <v>Royalties Aggregate</v>
          </cell>
        </row>
      </sheetData>
      <sheetData sheetId="3528">
        <row r="82">
          <cell r="CF82" t="str">
            <v>Royalties Aggregate</v>
          </cell>
        </row>
      </sheetData>
      <sheetData sheetId="3529">
        <row r="82">
          <cell r="CF82">
            <v>0</v>
          </cell>
        </row>
      </sheetData>
      <sheetData sheetId="3530">
        <row r="82">
          <cell r="CF82" t="str">
            <v>Royalties Aggregate</v>
          </cell>
        </row>
      </sheetData>
      <sheetData sheetId="3531">
        <row r="82">
          <cell r="CF82" t="str">
            <v>Royalties Aggregate</v>
          </cell>
        </row>
      </sheetData>
      <sheetData sheetId="3532">
        <row r="82">
          <cell r="CF82">
            <v>0</v>
          </cell>
        </row>
      </sheetData>
      <sheetData sheetId="3533">
        <row r="82">
          <cell r="CF82" t="str">
            <v>Royalties Aggregate</v>
          </cell>
        </row>
      </sheetData>
      <sheetData sheetId="3534">
        <row r="82">
          <cell r="CF82" t="str">
            <v>Royalties Aggregate</v>
          </cell>
        </row>
      </sheetData>
      <sheetData sheetId="3535">
        <row r="82">
          <cell r="CF82" t="str">
            <v>Royalties Aggregate</v>
          </cell>
        </row>
      </sheetData>
      <sheetData sheetId="3536">
        <row r="82">
          <cell r="CF82" t="str">
            <v>Royalties Aggregate</v>
          </cell>
        </row>
      </sheetData>
      <sheetData sheetId="3537">
        <row r="82">
          <cell r="CF82" t="str">
            <v>Royalties Aggregate</v>
          </cell>
        </row>
      </sheetData>
      <sheetData sheetId="3538">
        <row r="82">
          <cell r="CF82" t="str">
            <v>Royalties Aggregate</v>
          </cell>
        </row>
      </sheetData>
      <sheetData sheetId="3539">
        <row r="82">
          <cell r="CF82" t="str">
            <v>Royalties Aggregate</v>
          </cell>
        </row>
      </sheetData>
      <sheetData sheetId="3540" refreshError="1"/>
      <sheetData sheetId="3541" refreshError="1"/>
      <sheetData sheetId="3542" refreshError="1"/>
      <sheetData sheetId="3543">
        <row r="82">
          <cell r="CF82" t="str">
            <v>Royalties Aggregate</v>
          </cell>
        </row>
      </sheetData>
      <sheetData sheetId="3544">
        <row r="82">
          <cell r="CF82" t="str">
            <v>Royalties Aggregate</v>
          </cell>
        </row>
      </sheetData>
      <sheetData sheetId="3545">
        <row r="82">
          <cell r="CF82" t="str">
            <v>Royalties Aggregate</v>
          </cell>
        </row>
      </sheetData>
      <sheetData sheetId="3546">
        <row r="82">
          <cell r="CF82" t="str">
            <v>Royalties Aggregate</v>
          </cell>
        </row>
      </sheetData>
      <sheetData sheetId="3547" refreshError="1"/>
      <sheetData sheetId="3548" refreshError="1"/>
      <sheetData sheetId="3549">
        <row r="82">
          <cell r="CF82">
            <v>0</v>
          </cell>
        </row>
      </sheetData>
      <sheetData sheetId="3550">
        <row r="82">
          <cell r="CF82" t="str">
            <v>Royalties Aggregate</v>
          </cell>
        </row>
      </sheetData>
      <sheetData sheetId="3551">
        <row r="82">
          <cell r="CF82" t="str">
            <v>Royalties Aggregate</v>
          </cell>
        </row>
      </sheetData>
      <sheetData sheetId="3552">
        <row r="82">
          <cell r="CF82" t="str">
            <v>Royalties Aggregate</v>
          </cell>
        </row>
      </sheetData>
      <sheetData sheetId="3553">
        <row r="82">
          <cell r="CF82">
            <v>0</v>
          </cell>
        </row>
      </sheetData>
      <sheetData sheetId="3554">
        <row r="82">
          <cell r="CF82">
            <v>0</v>
          </cell>
        </row>
      </sheetData>
      <sheetData sheetId="3555">
        <row r="82">
          <cell r="CF82" t="str">
            <v>Royalties Aggregate</v>
          </cell>
        </row>
      </sheetData>
      <sheetData sheetId="3556">
        <row r="82">
          <cell r="CF82" t="str">
            <v>Royalties Aggregate</v>
          </cell>
        </row>
      </sheetData>
      <sheetData sheetId="3557">
        <row r="82">
          <cell r="CF82" t="str">
            <v>Royalties Aggregate</v>
          </cell>
        </row>
      </sheetData>
      <sheetData sheetId="3558" refreshError="1"/>
      <sheetData sheetId="3559">
        <row r="82">
          <cell r="CF82" t="str">
            <v>Royalties Aggregate</v>
          </cell>
        </row>
      </sheetData>
      <sheetData sheetId="3560">
        <row r="82">
          <cell r="CF82" t="str">
            <v>Royalties Aggregate</v>
          </cell>
        </row>
      </sheetData>
      <sheetData sheetId="3561">
        <row r="82">
          <cell r="CF82" t="str">
            <v>Royalties Aggregate</v>
          </cell>
        </row>
      </sheetData>
      <sheetData sheetId="3562">
        <row r="82">
          <cell r="CF82" t="str">
            <v>Royalties Aggregate</v>
          </cell>
        </row>
      </sheetData>
      <sheetData sheetId="3563">
        <row r="82">
          <cell r="CF82" t="str">
            <v>Royalties Aggregate</v>
          </cell>
        </row>
      </sheetData>
      <sheetData sheetId="3564">
        <row r="82">
          <cell r="CF82" t="str">
            <v>Royalties Aggregate</v>
          </cell>
        </row>
      </sheetData>
      <sheetData sheetId="3565">
        <row r="82">
          <cell r="CF82" t="str">
            <v>Royalties Aggregate</v>
          </cell>
        </row>
      </sheetData>
      <sheetData sheetId="3566">
        <row r="82">
          <cell r="CF82" t="str">
            <v>Royalties Aggregate</v>
          </cell>
        </row>
      </sheetData>
      <sheetData sheetId="3567">
        <row r="82">
          <cell r="CF82" t="str">
            <v>Royalties Aggregate</v>
          </cell>
        </row>
      </sheetData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>
        <row r="82">
          <cell r="CF82" t="str">
            <v>Royalties Aggregate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>
        <row r="82">
          <cell r="CF82" t="str">
            <v>Royalties Aggregate</v>
          </cell>
        </row>
      </sheetData>
      <sheetData sheetId="3586">
        <row r="82">
          <cell r="CF82" t="str">
            <v>Royalties Aggregate</v>
          </cell>
        </row>
      </sheetData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>
        <row r="82">
          <cell r="CF82" t="str">
            <v>Royalties Aggregate</v>
          </cell>
        </row>
      </sheetData>
      <sheetData sheetId="3703">
        <row r="82">
          <cell r="CF82" t="str">
            <v>Royalties Aggregate</v>
          </cell>
        </row>
      </sheetData>
      <sheetData sheetId="3704">
        <row r="82">
          <cell r="CF82" t="str">
            <v>Royalties Aggregate</v>
          </cell>
        </row>
      </sheetData>
      <sheetData sheetId="3705">
        <row r="82">
          <cell r="CF82" t="str">
            <v>Royalties Aggregate</v>
          </cell>
        </row>
      </sheetData>
      <sheetData sheetId="3706">
        <row r="82">
          <cell r="CF82" t="str">
            <v>Royalties Aggregate</v>
          </cell>
        </row>
      </sheetData>
      <sheetData sheetId="3707">
        <row r="82">
          <cell r="CF82" t="str">
            <v>Royalties Aggregate</v>
          </cell>
        </row>
      </sheetData>
      <sheetData sheetId="3708">
        <row r="82">
          <cell r="CF82" t="str">
            <v>Royalties Aggregate</v>
          </cell>
        </row>
      </sheetData>
      <sheetData sheetId="3709">
        <row r="82">
          <cell r="CF82" t="str">
            <v>Royalties Aggregate</v>
          </cell>
        </row>
      </sheetData>
      <sheetData sheetId="3710">
        <row r="82">
          <cell r="CF82" t="str">
            <v>Royalties Aggregate</v>
          </cell>
        </row>
      </sheetData>
      <sheetData sheetId="3711">
        <row r="82">
          <cell r="CF82" t="str">
            <v>Royalties Aggregate</v>
          </cell>
        </row>
      </sheetData>
      <sheetData sheetId="3712">
        <row r="82">
          <cell r="CF82" t="str">
            <v>Royalties Aggregate</v>
          </cell>
        </row>
      </sheetData>
      <sheetData sheetId="3713">
        <row r="82">
          <cell r="CF82" t="str">
            <v>Royalties Aggregate</v>
          </cell>
        </row>
      </sheetData>
      <sheetData sheetId="3714">
        <row r="82">
          <cell r="CF82" t="str">
            <v>Royalties Aggregate</v>
          </cell>
        </row>
      </sheetData>
      <sheetData sheetId="3715">
        <row r="82">
          <cell r="CF82" t="str">
            <v>Royalties Aggregate</v>
          </cell>
        </row>
      </sheetData>
      <sheetData sheetId="3716">
        <row r="82">
          <cell r="CF82" t="str">
            <v>Royalties Aggregate</v>
          </cell>
        </row>
      </sheetData>
      <sheetData sheetId="3717">
        <row r="82">
          <cell r="CF82" t="str">
            <v>Royalties Aggregate</v>
          </cell>
        </row>
      </sheetData>
      <sheetData sheetId="3718">
        <row r="82">
          <cell r="CF82" t="str">
            <v>Royalties Aggregate</v>
          </cell>
        </row>
      </sheetData>
      <sheetData sheetId="3719">
        <row r="82">
          <cell r="CF82" t="str">
            <v>Royalties Aggregate</v>
          </cell>
        </row>
      </sheetData>
      <sheetData sheetId="3720">
        <row r="82">
          <cell r="CF82" t="str">
            <v>Royalties Aggregate</v>
          </cell>
        </row>
      </sheetData>
      <sheetData sheetId="3721">
        <row r="82">
          <cell r="CF82" t="str">
            <v>Royalties Aggregate</v>
          </cell>
        </row>
      </sheetData>
      <sheetData sheetId="3722">
        <row r="82">
          <cell r="CF82" t="str">
            <v>Royalties Aggregate</v>
          </cell>
        </row>
      </sheetData>
      <sheetData sheetId="3723">
        <row r="82">
          <cell r="CF82" t="str">
            <v>Royalties Aggregate</v>
          </cell>
        </row>
      </sheetData>
      <sheetData sheetId="3724">
        <row r="82">
          <cell r="CF82" t="str">
            <v>Royalties Aggregate</v>
          </cell>
        </row>
      </sheetData>
      <sheetData sheetId="3725">
        <row r="82">
          <cell r="CF82">
            <v>0</v>
          </cell>
        </row>
      </sheetData>
      <sheetData sheetId="3726">
        <row r="82">
          <cell r="CF82" t="str">
            <v>Royalties Aggregate</v>
          </cell>
        </row>
      </sheetData>
      <sheetData sheetId="3727">
        <row r="82">
          <cell r="CF82" t="str">
            <v>Royalties Aggregate</v>
          </cell>
        </row>
      </sheetData>
      <sheetData sheetId="3728">
        <row r="82">
          <cell r="CF82" t="str">
            <v>Royalties Aggregate</v>
          </cell>
        </row>
      </sheetData>
      <sheetData sheetId="3729">
        <row r="82">
          <cell r="CF82" t="str">
            <v>Royalties Aggregate</v>
          </cell>
        </row>
      </sheetData>
      <sheetData sheetId="3730">
        <row r="82">
          <cell r="CF82">
            <v>0</v>
          </cell>
        </row>
      </sheetData>
      <sheetData sheetId="3731">
        <row r="82">
          <cell r="CF82" t="str">
            <v>Royalties Aggregate</v>
          </cell>
        </row>
      </sheetData>
      <sheetData sheetId="3732">
        <row r="82">
          <cell r="CF82" t="str">
            <v>Royalties Aggregate</v>
          </cell>
        </row>
      </sheetData>
      <sheetData sheetId="3733">
        <row r="82">
          <cell r="CF82" t="str">
            <v>Royalties Aggregate</v>
          </cell>
        </row>
      </sheetData>
      <sheetData sheetId="3734">
        <row r="82">
          <cell r="CF82">
            <v>0</v>
          </cell>
        </row>
      </sheetData>
      <sheetData sheetId="3735">
        <row r="82">
          <cell r="CF82" t="str">
            <v>Royalties Aggregate</v>
          </cell>
        </row>
      </sheetData>
      <sheetData sheetId="3736">
        <row r="82">
          <cell r="CF82" t="str">
            <v>Royalties Aggregate</v>
          </cell>
        </row>
      </sheetData>
      <sheetData sheetId="3737">
        <row r="82">
          <cell r="CF82" t="str">
            <v>Royalties Aggregate</v>
          </cell>
        </row>
      </sheetData>
      <sheetData sheetId="3738">
        <row r="82">
          <cell r="CF82" t="str">
            <v>Royalties Aggregate</v>
          </cell>
        </row>
      </sheetData>
      <sheetData sheetId="3739">
        <row r="82">
          <cell r="CF82" t="str">
            <v>Royalties Aggregate</v>
          </cell>
        </row>
      </sheetData>
      <sheetData sheetId="3740">
        <row r="82">
          <cell r="CF82" t="str">
            <v>Royalties Aggregate</v>
          </cell>
        </row>
      </sheetData>
      <sheetData sheetId="3741">
        <row r="82">
          <cell r="CF82" t="str">
            <v>Royalties Aggregate</v>
          </cell>
        </row>
      </sheetData>
      <sheetData sheetId="3742">
        <row r="82">
          <cell r="CF82" t="str">
            <v>Royalties Aggregate</v>
          </cell>
        </row>
      </sheetData>
      <sheetData sheetId="3743">
        <row r="82">
          <cell r="CF82" t="str">
            <v>Royalties Aggregate</v>
          </cell>
        </row>
      </sheetData>
      <sheetData sheetId="3744">
        <row r="82">
          <cell r="CF82" t="str">
            <v>Royalties Aggregate</v>
          </cell>
        </row>
      </sheetData>
      <sheetData sheetId="3745">
        <row r="82">
          <cell r="CF82" t="str">
            <v>Royalties Aggregate</v>
          </cell>
        </row>
      </sheetData>
      <sheetData sheetId="3746">
        <row r="82">
          <cell r="CF82">
            <v>0</v>
          </cell>
        </row>
      </sheetData>
      <sheetData sheetId="3747">
        <row r="82">
          <cell r="CF82" t="str">
            <v>Royalties Aggregate</v>
          </cell>
        </row>
      </sheetData>
      <sheetData sheetId="3748">
        <row r="82">
          <cell r="CF82" t="str">
            <v>Royalties Aggregate</v>
          </cell>
        </row>
      </sheetData>
      <sheetData sheetId="3749">
        <row r="82">
          <cell r="CF82" t="str">
            <v>Royalties Aggregate</v>
          </cell>
        </row>
      </sheetData>
      <sheetData sheetId="3750">
        <row r="82">
          <cell r="CF82">
            <v>0</v>
          </cell>
        </row>
      </sheetData>
      <sheetData sheetId="3751">
        <row r="82">
          <cell r="CF82" t="str">
            <v>Royalties Aggregate</v>
          </cell>
        </row>
      </sheetData>
      <sheetData sheetId="3752">
        <row r="82">
          <cell r="CF82" t="str">
            <v>Royalties Aggregate</v>
          </cell>
        </row>
      </sheetData>
      <sheetData sheetId="3753">
        <row r="82">
          <cell r="CF82" t="str">
            <v>Royalties Aggregate</v>
          </cell>
        </row>
      </sheetData>
      <sheetData sheetId="3754">
        <row r="82">
          <cell r="CF82" t="str">
            <v>Royalties Aggregate</v>
          </cell>
        </row>
      </sheetData>
      <sheetData sheetId="3755">
        <row r="82">
          <cell r="CF82" t="str">
            <v>Royalties Aggregate</v>
          </cell>
        </row>
      </sheetData>
      <sheetData sheetId="3756">
        <row r="82">
          <cell r="CF82" t="str">
            <v>Royalties Aggregate</v>
          </cell>
        </row>
      </sheetData>
      <sheetData sheetId="3757">
        <row r="82">
          <cell r="CF82" t="str">
            <v>Royalties Aggregate</v>
          </cell>
        </row>
      </sheetData>
      <sheetData sheetId="3758">
        <row r="82">
          <cell r="CF82" t="str">
            <v>Royalties Aggregate</v>
          </cell>
        </row>
      </sheetData>
      <sheetData sheetId="3759">
        <row r="82">
          <cell r="CF82" t="str">
            <v>Royalties Aggregate</v>
          </cell>
        </row>
      </sheetData>
      <sheetData sheetId="3760">
        <row r="82">
          <cell r="CF82" t="str">
            <v>Royalties Aggregate</v>
          </cell>
        </row>
      </sheetData>
      <sheetData sheetId="3761">
        <row r="82">
          <cell r="CF82" t="str">
            <v>Royalties Aggregate</v>
          </cell>
        </row>
      </sheetData>
      <sheetData sheetId="3762">
        <row r="82">
          <cell r="CF82" t="str">
            <v>Royalties Aggregate</v>
          </cell>
        </row>
      </sheetData>
      <sheetData sheetId="3763">
        <row r="82">
          <cell r="CF82" t="str">
            <v>Royalties Aggregate</v>
          </cell>
        </row>
      </sheetData>
      <sheetData sheetId="3764">
        <row r="82">
          <cell r="CF82" t="str">
            <v>Royalties Aggregate</v>
          </cell>
        </row>
      </sheetData>
      <sheetData sheetId="3765">
        <row r="82">
          <cell r="CF82" t="str">
            <v>Royalties Aggregate</v>
          </cell>
        </row>
      </sheetData>
      <sheetData sheetId="3766">
        <row r="82">
          <cell r="CF82" t="str">
            <v>Royalties Aggregate</v>
          </cell>
        </row>
      </sheetData>
      <sheetData sheetId="3767">
        <row r="82">
          <cell r="CF82" t="str">
            <v>Royalties Aggregate</v>
          </cell>
        </row>
      </sheetData>
      <sheetData sheetId="3768">
        <row r="82">
          <cell r="CF82" t="str">
            <v>Royalties Aggregate</v>
          </cell>
        </row>
      </sheetData>
      <sheetData sheetId="3769">
        <row r="82">
          <cell r="CF82" t="str">
            <v>Royalties Aggregate</v>
          </cell>
        </row>
      </sheetData>
      <sheetData sheetId="3770">
        <row r="82">
          <cell r="CF82" t="str">
            <v>Royalties Aggregate</v>
          </cell>
        </row>
      </sheetData>
      <sheetData sheetId="3771">
        <row r="82">
          <cell r="CF82">
            <v>0</v>
          </cell>
        </row>
      </sheetData>
      <sheetData sheetId="3772">
        <row r="82">
          <cell r="CF82" t="str">
            <v>Royalties Aggregate</v>
          </cell>
        </row>
      </sheetData>
      <sheetData sheetId="3773">
        <row r="82">
          <cell r="CF82" t="str">
            <v>Royalties Aggregate</v>
          </cell>
        </row>
      </sheetData>
      <sheetData sheetId="3774">
        <row r="82">
          <cell r="CF82" t="str">
            <v>Royalties Aggregate</v>
          </cell>
        </row>
      </sheetData>
      <sheetData sheetId="3775">
        <row r="82">
          <cell r="CF82" t="str">
            <v>Royalties Aggregate</v>
          </cell>
        </row>
      </sheetData>
      <sheetData sheetId="3776">
        <row r="82">
          <cell r="CF82" t="str">
            <v>Royalties Aggregate</v>
          </cell>
        </row>
      </sheetData>
      <sheetData sheetId="3777">
        <row r="82">
          <cell r="CF82" t="str">
            <v>Royalties Aggregate</v>
          </cell>
        </row>
      </sheetData>
      <sheetData sheetId="3778">
        <row r="82">
          <cell r="CF82" t="str">
            <v>Royalties Aggregate</v>
          </cell>
        </row>
      </sheetData>
      <sheetData sheetId="3779">
        <row r="82">
          <cell r="CF82" t="str">
            <v>Royalties Aggregate</v>
          </cell>
        </row>
      </sheetData>
      <sheetData sheetId="3780">
        <row r="82">
          <cell r="CF82">
            <v>0</v>
          </cell>
        </row>
      </sheetData>
      <sheetData sheetId="3781">
        <row r="82">
          <cell r="CF82" t="str">
            <v>Royalties Aggregate</v>
          </cell>
        </row>
      </sheetData>
      <sheetData sheetId="3782">
        <row r="82">
          <cell r="CF82" t="str">
            <v>Royalties Aggregate</v>
          </cell>
        </row>
      </sheetData>
      <sheetData sheetId="3783">
        <row r="82">
          <cell r="CF82" t="str">
            <v>Royalties Aggregate</v>
          </cell>
        </row>
      </sheetData>
      <sheetData sheetId="3784">
        <row r="82">
          <cell r="CF82" t="str">
            <v>Royalties Aggregate</v>
          </cell>
        </row>
      </sheetData>
      <sheetData sheetId="3785">
        <row r="82">
          <cell r="CF82" t="str">
            <v>Royalties Aggregate</v>
          </cell>
        </row>
      </sheetData>
      <sheetData sheetId="3786">
        <row r="82">
          <cell r="CF82" t="str">
            <v>Royalties Aggregate</v>
          </cell>
        </row>
      </sheetData>
      <sheetData sheetId="3787">
        <row r="82">
          <cell r="CF82" t="str">
            <v>Royalties Aggregate</v>
          </cell>
        </row>
      </sheetData>
      <sheetData sheetId="3788">
        <row r="82">
          <cell r="CF82" t="str">
            <v>Royalties Aggregate</v>
          </cell>
        </row>
      </sheetData>
      <sheetData sheetId="3789">
        <row r="82">
          <cell r="CF82" t="str">
            <v>Royalties Aggregate</v>
          </cell>
        </row>
      </sheetData>
      <sheetData sheetId="3790">
        <row r="82">
          <cell r="CF82">
            <v>0</v>
          </cell>
        </row>
      </sheetData>
      <sheetData sheetId="3791">
        <row r="82">
          <cell r="CF82" t="str">
            <v>Royalties Aggregate</v>
          </cell>
        </row>
      </sheetData>
      <sheetData sheetId="3792">
        <row r="82">
          <cell r="CF82" t="str">
            <v>Royalties Aggregate</v>
          </cell>
        </row>
      </sheetData>
      <sheetData sheetId="3793">
        <row r="82">
          <cell r="CF82">
            <v>0</v>
          </cell>
        </row>
      </sheetData>
      <sheetData sheetId="3794">
        <row r="82">
          <cell r="CF82" t="str">
            <v>Royalties Aggregate</v>
          </cell>
        </row>
      </sheetData>
      <sheetData sheetId="3795">
        <row r="82">
          <cell r="CF82" t="str">
            <v>Royalties Aggregate</v>
          </cell>
        </row>
      </sheetData>
      <sheetData sheetId="3796">
        <row r="82">
          <cell r="CF82" t="str">
            <v>Royalties Aggregate</v>
          </cell>
        </row>
      </sheetData>
      <sheetData sheetId="3797">
        <row r="82">
          <cell r="CF82" t="str">
            <v>Royalties Aggregate</v>
          </cell>
        </row>
      </sheetData>
      <sheetData sheetId="3798">
        <row r="82">
          <cell r="CF82">
            <v>0</v>
          </cell>
        </row>
      </sheetData>
      <sheetData sheetId="3799">
        <row r="82">
          <cell r="CF82" t="str">
            <v>Royalties Aggregate</v>
          </cell>
        </row>
      </sheetData>
      <sheetData sheetId="3800">
        <row r="82">
          <cell r="CF82" t="str">
            <v>Royalties Aggregate</v>
          </cell>
        </row>
      </sheetData>
      <sheetData sheetId="3801">
        <row r="82">
          <cell r="CF82" t="str">
            <v>Royalties Aggregate</v>
          </cell>
        </row>
      </sheetData>
      <sheetData sheetId="3802">
        <row r="82">
          <cell r="CF82" t="str">
            <v>Royalties Aggregate</v>
          </cell>
        </row>
      </sheetData>
      <sheetData sheetId="3803">
        <row r="82">
          <cell r="CF82" t="str">
            <v>Royalties Aggregate</v>
          </cell>
        </row>
      </sheetData>
      <sheetData sheetId="3804">
        <row r="82">
          <cell r="CF82" t="str">
            <v>Royalties Aggregate</v>
          </cell>
        </row>
      </sheetData>
      <sheetData sheetId="3805">
        <row r="82">
          <cell r="CF82" t="str">
            <v>Royalties Aggregate</v>
          </cell>
        </row>
      </sheetData>
      <sheetData sheetId="3806">
        <row r="82">
          <cell r="CF82" t="str">
            <v>Royalties Aggregate</v>
          </cell>
        </row>
      </sheetData>
      <sheetData sheetId="3807">
        <row r="82">
          <cell r="CF82" t="str">
            <v>Royalties Aggregate</v>
          </cell>
        </row>
      </sheetData>
      <sheetData sheetId="3808">
        <row r="82">
          <cell r="CF82" t="str">
            <v>Royalties Aggregate</v>
          </cell>
        </row>
      </sheetData>
      <sheetData sheetId="3809">
        <row r="82">
          <cell r="CF82">
            <v>0</v>
          </cell>
        </row>
      </sheetData>
      <sheetData sheetId="3810">
        <row r="82">
          <cell r="CF82" t="str">
            <v>Royalties Aggregate</v>
          </cell>
        </row>
      </sheetData>
      <sheetData sheetId="3811">
        <row r="82">
          <cell r="CF82" t="str">
            <v>Royalties Aggregate</v>
          </cell>
        </row>
      </sheetData>
      <sheetData sheetId="3812">
        <row r="82">
          <cell r="CF82" t="str">
            <v>Royalties Aggregate</v>
          </cell>
        </row>
      </sheetData>
      <sheetData sheetId="3813">
        <row r="82">
          <cell r="CF82" t="str">
            <v>Royalties Aggregate</v>
          </cell>
        </row>
      </sheetData>
      <sheetData sheetId="3814">
        <row r="82">
          <cell r="CF82" t="str">
            <v>Royalties Aggregate</v>
          </cell>
        </row>
      </sheetData>
      <sheetData sheetId="3815">
        <row r="82">
          <cell r="CF82" t="str">
            <v>Royalties Aggregate</v>
          </cell>
        </row>
      </sheetData>
      <sheetData sheetId="3816">
        <row r="82">
          <cell r="CF82" t="str">
            <v>Royalties Aggregate</v>
          </cell>
        </row>
      </sheetData>
      <sheetData sheetId="3817">
        <row r="82">
          <cell r="CF82" t="str">
            <v>Royalties Aggregate</v>
          </cell>
        </row>
      </sheetData>
      <sheetData sheetId="3818">
        <row r="82">
          <cell r="CF82" t="str">
            <v>Royalties Aggregate</v>
          </cell>
        </row>
      </sheetData>
      <sheetData sheetId="3819">
        <row r="82">
          <cell r="CF82" t="str">
            <v>Royalties Aggregate</v>
          </cell>
        </row>
      </sheetData>
      <sheetData sheetId="3820">
        <row r="82">
          <cell r="CF82" t="str">
            <v>Royalties Aggregate</v>
          </cell>
        </row>
      </sheetData>
      <sheetData sheetId="3821">
        <row r="82">
          <cell r="CF82" t="str">
            <v>Royalties Aggregate</v>
          </cell>
        </row>
      </sheetData>
      <sheetData sheetId="3822">
        <row r="82">
          <cell r="CF82" t="str">
            <v>Royalties Aggregate</v>
          </cell>
        </row>
      </sheetData>
      <sheetData sheetId="3823">
        <row r="82">
          <cell r="CF82" t="str">
            <v>Royalties Aggregate</v>
          </cell>
        </row>
      </sheetData>
      <sheetData sheetId="3824">
        <row r="82">
          <cell r="CF82" t="str">
            <v>Royalties Aggregate</v>
          </cell>
        </row>
      </sheetData>
      <sheetData sheetId="3825">
        <row r="82">
          <cell r="CF82" t="str">
            <v>Royalties Aggregate</v>
          </cell>
        </row>
      </sheetData>
      <sheetData sheetId="3826">
        <row r="82">
          <cell r="CF82" t="str">
            <v>Royalties Aggregate</v>
          </cell>
        </row>
      </sheetData>
      <sheetData sheetId="3827">
        <row r="82">
          <cell r="CF82" t="str">
            <v>Royalties Aggregate</v>
          </cell>
        </row>
      </sheetData>
      <sheetData sheetId="3828">
        <row r="82">
          <cell r="CF82" t="str">
            <v>Royalties Aggregate</v>
          </cell>
        </row>
      </sheetData>
      <sheetData sheetId="3829">
        <row r="82">
          <cell r="CF82" t="str">
            <v>Royalties Aggregate</v>
          </cell>
        </row>
      </sheetData>
      <sheetData sheetId="3830">
        <row r="82">
          <cell r="CF82" t="str">
            <v>Royalties Aggregate</v>
          </cell>
        </row>
      </sheetData>
      <sheetData sheetId="3831">
        <row r="82">
          <cell r="CF82" t="str">
            <v>Royalties Aggregate</v>
          </cell>
        </row>
      </sheetData>
      <sheetData sheetId="3832">
        <row r="82">
          <cell r="CF82" t="str">
            <v>Royalties Aggregate</v>
          </cell>
        </row>
      </sheetData>
      <sheetData sheetId="3833">
        <row r="82">
          <cell r="CF82" t="str">
            <v>Royalties Aggregate</v>
          </cell>
        </row>
      </sheetData>
      <sheetData sheetId="3834">
        <row r="82">
          <cell r="CF82" t="str">
            <v>Royalties Aggregate</v>
          </cell>
        </row>
      </sheetData>
      <sheetData sheetId="3835">
        <row r="82">
          <cell r="CF82" t="str">
            <v>Royalties Aggregate</v>
          </cell>
        </row>
      </sheetData>
      <sheetData sheetId="3836">
        <row r="82">
          <cell r="CF82" t="str">
            <v>Royalties Aggregate</v>
          </cell>
        </row>
      </sheetData>
      <sheetData sheetId="3837">
        <row r="82">
          <cell r="CF82" t="str">
            <v>Royalties Aggregate</v>
          </cell>
        </row>
      </sheetData>
      <sheetData sheetId="3838">
        <row r="82">
          <cell r="CF82">
            <v>0</v>
          </cell>
        </row>
      </sheetData>
      <sheetData sheetId="3839">
        <row r="82">
          <cell r="CF82" t="str">
            <v>Royalties Aggregate</v>
          </cell>
        </row>
      </sheetData>
      <sheetData sheetId="3840">
        <row r="82">
          <cell r="CF82" t="str">
            <v>Royalties Aggregate</v>
          </cell>
        </row>
      </sheetData>
      <sheetData sheetId="3841">
        <row r="82">
          <cell r="CF82" t="str">
            <v>Royalties Aggregate</v>
          </cell>
        </row>
      </sheetData>
      <sheetData sheetId="3842">
        <row r="82">
          <cell r="CF82" t="str">
            <v>Royalties Aggregate</v>
          </cell>
        </row>
      </sheetData>
      <sheetData sheetId="3843">
        <row r="82">
          <cell r="CF82" t="str">
            <v>Royalties Aggregate</v>
          </cell>
        </row>
      </sheetData>
      <sheetData sheetId="3844">
        <row r="82">
          <cell r="CF82" t="str">
            <v>Royalties Aggregate</v>
          </cell>
        </row>
      </sheetData>
      <sheetData sheetId="3845">
        <row r="82">
          <cell r="CF82" t="str">
            <v>Royalties Aggregate</v>
          </cell>
        </row>
      </sheetData>
      <sheetData sheetId="3846">
        <row r="82">
          <cell r="CF82" t="str">
            <v>Royalties Aggregate</v>
          </cell>
        </row>
      </sheetData>
      <sheetData sheetId="3847">
        <row r="82">
          <cell r="CF82" t="str">
            <v>Royalties Aggregate</v>
          </cell>
        </row>
      </sheetData>
      <sheetData sheetId="3848">
        <row r="82">
          <cell r="CF82" t="str">
            <v>Royalties Aggregate</v>
          </cell>
        </row>
      </sheetData>
      <sheetData sheetId="3849">
        <row r="82">
          <cell r="CF82" t="str">
            <v>Royalties Aggregate</v>
          </cell>
        </row>
      </sheetData>
      <sheetData sheetId="3850">
        <row r="82">
          <cell r="CF82">
            <v>0</v>
          </cell>
        </row>
      </sheetData>
      <sheetData sheetId="3851">
        <row r="82">
          <cell r="CF82" t="str">
            <v>Royalties Aggregate</v>
          </cell>
        </row>
      </sheetData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>
        <row r="82">
          <cell r="CF82" t="str">
            <v>Royalties Aggregate</v>
          </cell>
        </row>
      </sheetData>
      <sheetData sheetId="3867">
        <row r="82">
          <cell r="CF82" t="str">
            <v>Royalties Aggregate</v>
          </cell>
        </row>
      </sheetData>
      <sheetData sheetId="3868">
        <row r="82">
          <cell r="CF82" t="str">
            <v>Royalties Aggregate</v>
          </cell>
        </row>
      </sheetData>
      <sheetData sheetId="3869">
        <row r="82">
          <cell r="CF82" t="str">
            <v>Royalties Aggregate</v>
          </cell>
        </row>
      </sheetData>
      <sheetData sheetId="3870">
        <row r="82">
          <cell r="CF82" t="str">
            <v>Royalties Aggregate</v>
          </cell>
        </row>
      </sheetData>
      <sheetData sheetId="3871">
        <row r="82">
          <cell r="CF82" t="str">
            <v>Royalties Aggregate</v>
          </cell>
        </row>
      </sheetData>
      <sheetData sheetId="3872">
        <row r="82">
          <cell r="CF82" t="str">
            <v>Royalties Aggregate</v>
          </cell>
        </row>
      </sheetData>
      <sheetData sheetId="3873">
        <row r="82">
          <cell r="CF82" t="str">
            <v>Royalties Aggregate</v>
          </cell>
        </row>
      </sheetData>
      <sheetData sheetId="3874">
        <row r="82">
          <cell r="CF82" t="str">
            <v>Royalties Aggregate</v>
          </cell>
        </row>
      </sheetData>
      <sheetData sheetId="3875">
        <row r="82">
          <cell r="CF82" t="str">
            <v>Royalties Aggregate</v>
          </cell>
        </row>
      </sheetData>
      <sheetData sheetId="3876">
        <row r="82">
          <cell r="CF82" t="str">
            <v>Royalties Aggregate</v>
          </cell>
        </row>
      </sheetData>
      <sheetData sheetId="3877">
        <row r="82">
          <cell r="CF82" t="str">
            <v>Royalties Aggregate</v>
          </cell>
        </row>
      </sheetData>
      <sheetData sheetId="3878">
        <row r="82">
          <cell r="CF82" t="str">
            <v>Royalties Aggregate</v>
          </cell>
        </row>
      </sheetData>
      <sheetData sheetId="3879">
        <row r="82">
          <cell r="CF82" t="str">
            <v>Royalties Aggregate</v>
          </cell>
        </row>
      </sheetData>
      <sheetData sheetId="3880">
        <row r="82">
          <cell r="CF82" t="str">
            <v>Royalties Aggregate</v>
          </cell>
        </row>
      </sheetData>
      <sheetData sheetId="3881">
        <row r="82">
          <cell r="CF82" t="str">
            <v>Royalties Aggregate</v>
          </cell>
        </row>
      </sheetData>
      <sheetData sheetId="3882">
        <row r="82">
          <cell r="CF82" t="str">
            <v>Royalties Aggregate</v>
          </cell>
        </row>
      </sheetData>
      <sheetData sheetId="3883">
        <row r="82">
          <cell r="CF82" t="str">
            <v>Royalties Aggregate</v>
          </cell>
        </row>
      </sheetData>
      <sheetData sheetId="3884">
        <row r="82">
          <cell r="CF82" t="str">
            <v>Royalties Aggregate</v>
          </cell>
        </row>
      </sheetData>
      <sheetData sheetId="3885">
        <row r="82">
          <cell r="CF82" t="str">
            <v>Royalties Aggregate</v>
          </cell>
        </row>
      </sheetData>
      <sheetData sheetId="3886">
        <row r="82">
          <cell r="CF82" t="str">
            <v>Royalties Aggregate</v>
          </cell>
        </row>
      </sheetData>
      <sheetData sheetId="3887">
        <row r="82">
          <cell r="CF82" t="str">
            <v>Royalties Aggregate</v>
          </cell>
        </row>
      </sheetData>
      <sheetData sheetId="3888">
        <row r="82">
          <cell r="CF82" t="str">
            <v>Royalties Aggregate</v>
          </cell>
        </row>
      </sheetData>
      <sheetData sheetId="3889">
        <row r="82">
          <cell r="CF82" t="str">
            <v>Royalties Aggregate</v>
          </cell>
        </row>
      </sheetData>
      <sheetData sheetId="3890">
        <row r="82">
          <cell r="CF82" t="str">
            <v>Royalties Aggregate</v>
          </cell>
        </row>
      </sheetData>
      <sheetData sheetId="3891">
        <row r="82">
          <cell r="CF82" t="str">
            <v>Royalties Aggregate</v>
          </cell>
        </row>
      </sheetData>
      <sheetData sheetId="3892">
        <row r="82">
          <cell r="CF82" t="str">
            <v>Royalties Aggregate</v>
          </cell>
        </row>
      </sheetData>
      <sheetData sheetId="3893">
        <row r="82">
          <cell r="CF82" t="str">
            <v>Royalties Aggregate</v>
          </cell>
        </row>
      </sheetData>
      <sheetData sheetId="3894">
        <row r="82">
          <cell r="CF82" t="str">
            <v>Royalties Aggregate</v>
          </cell>
        </row>
      </sheetData>
      <sheetData sheetId="3895">
        <row r="82">
          <cell r="CF82" t="str">
            <v>Royalties Aggregate</v>
          </cell>
        </row>
      </sheetData>
      <sheetData sheetId="3896">
        <row r="82">
          <cell r="CF82" t="str">
            <v>Royalties Aggregate</v>
          </cell>
        </row>
      </sheetData>
      <sheetData sheetId="3897">
        <row r="82">
          <cell r="CF82" t="str">
            <v>Royalties Aggregate</v>
          </cell>
        </row>
      </sheetData>
      <sheetData sheetId="3898">
        <row r="82">
          <cell r="CF82" t="str">
            <v>Royalties Aggregate</v>
          </cell>
        </row>
      </sheetData>
      <sheetData sheetId="3899">
        <row r="82">
          <cell r="CF82" t="str">
            <v>Royalties Aggregate</v>
          </cell>
        </row>
      </sheetData>
      <sheetData sheetId="3900">
        <row r="82">
          <cell r="CF82" t="str">
            <v>Royalties Aggregate</v>
          </cell>
        </row>
      </sheetData>
      <sheetData sheetId="3901">
        <row r="82">
          <cell r="CF82" t="str">
            <v>Royalties Aggregate</v>
          </cell>
        </row>
      </sheetData>
      <sheetData sheetId="3902">
        <row r="82">
          <cell r="CF82" t="str">
            <v>Royalties Aggregate</v>
          </cell>
        </row>
      </sheetData>
      <sheetData sheetId="3903">
        <row r="82">
          <cell r="CF82" t="str">
            <v>Royalties Aggregate</v>
          </cell>
        </row>
      </sheetData>
      <sheetData sheetId="3904">
        <row r="82">
          <cell r="CF82">
            <v>0</v>
          </cell>
        </row>
      </sheetData>
      <sheetData sheetId="3905">
        <row r="82">
          <cell r="CF82" t="str">
            <v>Royalties Aggregate</v>
          </cell>
        </row>
      </sheetData>
      <sheetData sheetId="3906">
        <row r="82">
          <cell r="CF82" t="str">
            <v>Royalties Aggregate</v>
          </cell>
        </row>
      </sheetData>
      <sheetData sheetId="3907">
        <row r="82">
          <cell r="CF82">
            <v>0</v>
          </cell>
        </row>
      </sheetData>
      <sheetData sheetId="3908">
        <row r="82">
          <cell r="CF82" t="str">
            <v>Royalties Aggregate</v>
          </cell>
        </row>
      </sheetData>
      <sheetData sheetId="3909">
        <row r="82">
          <cell r="CF82" t="str">
            <v>Royalties Aggregate</v>
          </cell>
        </row>
      </sheetData>
      <sheetData sheetId="3910">
        <row r="82">
          <cell r="CF82" t="str">
            <v>Royalties Aggregate</v>
          </cell>
        </row>
      </sheetData>
      <sheetData sheetId="3911">
        <row r="82">
          <cell r="CF82" t="str">
            <v>Royalties Aggregate</v>
          </cell>
        </row>
      </sheetData>
      <sheetData sheetId="3912">
        <row r="82">
          <cell r="CF82" t="str">
            <v>Royalties Aggregate</v>
          </cell>
        </row>
      </sheetData>
      <sheetData sheetId="3913">
        <row r="82">
          <cell r="CF82" t="str">
            <v>Royalties Aggregate</v>
          </cell>
        </row>
      </sheetData>
      <sheetData sheetId="3914">
        <row r="82">
          <cell r="CF82" t="str">
            <v>Royalties Aggregate</v>
          </cell>
        </row>
      </sheetData>
      <sheetData sheetId="3915">
        <row r="82">
          <cell r="CF82" t="str">
            <v>Royalties Aggregate</v>
          </cell>
        </row>
      </sheetData>
      <sheetData sheetId="3916">
        <row r="82">
          <cell r="CF82" t="str">
            <v>Royalties Aggregate</v>
          </cell>
        </row>
      </sheetData>
      <sheetData sheetId="3917">
        <row r="82">
          <cell r="CF82" t="str">
            <v>Royalties Aggregate</v>
          </cell>
        </row>
      </sheetData>
      <sheetData sheetId="3918">
        <row r="82">
          <cell r="CF82" t="str">
            <v>Royalties Aggregate</v>
          </cell>
        </row>
      </sheetData>
      <sheetData sheetId="3919">
        <row r="82">
          <cell r="CF82" t="str">
            <v>Royalties Aggregate</v>
          </cell>
        </row>
      </sheetData>
      <sheetData sheetId="3920">
        <row r="82">
          <cell r="CF82" t="str">
            <v>Royalties Aggregate</v>
          </cell>
        </row>
      </sheetData>
      <sheetData sheetId="3921">
        <row r="82">
          <cell r="CF82" t="str">
            <v>Royalties Aggregate</v>
          </cell>
        </row>
      </sheetData>
      <sheetData sheetId="3922">
        <row r="82">
          <cell r="CF82" t="str">
            <v>Royalties Aggregate</v>
          </cell>
        </row>
      </sheetData>
      <sheetData sheetId="3923">
        <row r="82">
          <cell r="CF82" t="str">
            <v>Royalties Aggregate</v>
          </cell>
        </row>
      </sheetData>
      <sheetData sheetId="3924">
        <row r="82">
          <cell r="CF82" t="str">
            <v>Royalties Aggregate</v>
          </cell>
        </row>
      </sheetData>
      <sheetData sheetId="3925">
        <row r="82">
          <cell r="CF82" t="str">
            <v>Royalties Aggregate</v>
          </cell>
        </row>
      </sheetData>
      <sheetData sheetId="3926">
        <row r="82">
          <cell r="CF82" t="str">
            <v>Royalties Aggregate</v>
          </cell>
        </row>
      </sheetData>
      <sheetData sheetId="3927">
        <row r="82">
          <cell r="CF82" t="str">
            <v>Royalties Aggregate</v>
          </cell>
        </row>
      </sheetData>
      <sheetData sheetId="3928">
        <row r="82">
          <cell r="CF82" t="str">
            <v>Royalties Aggregate</v>
          </cell>
        </row>
      </sheetData>
      <sheetData sheetId="3929">
        <row r="82">
          <cell r="CF82" t="str">
            <v>Royalties Aggregate</v>
          </cell>
        </row>
      </sheetData>
      <sheetData sheetId="3930">
        <row r="82">
          <cell r="CF82" t="str">
            <v>Royalties Aggregate</v>
          </cell>
        </row>
      </sheetData>
      <sheetData sheetId="3931">
        <row r="82">
          <cell r="CF82" t="str">
            <v>Royalties Aggregate</v>
          </cell>
        </row>
      </sheetData>
      <sheetData sheetId="3932">
        <row r="82">
          <cell r="CF82" t="str">
            <v>Royalties Aggregate</v>
          </cell>
        </row>
      </sheetData>
      <sheetData sheetId="3933">
        <row r="82">
          <cell r="CF82" t="str">
            <v>Royalties Aggregate</v>
          </cell>
        </row>
      </sheetData>
      <sheetData sheetId="3934">
        <row r="82">
          <cell r="CF82" t="str">
            <v>Royalties Aggregate</v>
          </cell>
        </row>
      </sheetData>
      <sheetData sheetId="3935">
        <row r="82">
          <cell r="CF82" t="str">
            <v>Royalties Aggregate</v>
          </cell>
        </row>
      </sheetData>
      <sheetData sheetId="3936">
        <row r="82">
          <cell r="CF82" t="str">
            <v>Royalties Aggregate</v>
          </cell>
        </row>
      </sheetData>
      <sheetData sheetId="3937">
        <row r="82">
          <cell r="CF82" t="str">
            <v>Royalties Aggregate</v>
          </cell>
        </row>
      </sheetData>
      <sheetData sheetId="3938">
        <row r="82">
          <cell r="CF82" t="str">
            <v>Royalties Aggregate</v>
          </cell>
        </row>
      </sheetData>
      <sheetData sheetId="3939">
        <row r="82">
          <cell r="CF82" t="str">
            <v>Royalties Aggregate</v>
          </cell>
        </row>
      </sheetData>
      <sheetData sheetId="3940">
        <row r="82">
          <cell r="CF82" t="str">
            <v>Royalties Aggregate</v>
          </cell>
        </row>
      </sheetData>
      <sheetData sheetId="3941">
        <row r="82">
          <cell r="CF82" t="str">
            <v>Royalties Aggregate</v>
          </cell>
        </row>
      </sheetData>
      <sheetData sheetId="3942">
        <row r="82">
          <cell r="CF82" t="str">
            <v>Royalties Aggregate</v>
          </cell>
        </row>
      </sheetData>
      <sheetData sheetId="3943">
        <row r="82">
          <cell r="CF82" t="str">
            <v>Royalties Aggregate</v>
          </cell>
        </row>
      </sheetData>
      <sheetData sheetId="3944">
        <row r="82">
          <cell r="CF82" t="str">
            <v>Royalties Aggregate</v>
          </cell>
        </row>
      </sheetData>
      <sheetData sheetId="3945">
        <row r="82">
          <cell r="CF82" t="str">
            <v>Royalties Aggregate</v>
          </cell>
        </row>
      </sheetData>
      <sheetData sheetId="3946">
        <row r="82">
          <cell r="CF82" t="str">
            <v>Royalties Aggregate</v>
          </cell>
        </row>
      </sheetData>
      <sheetData sheetId="3947">
        <row r="82">
          <cell r="CF82" t="str">
            <v>Royalties Aggregate</v>
          </cell>
        </row>
      </sheetData>
      <sheetData sheetId="3948">
        <row r="82">
          <cell r="CF82" t="str">
            <v>Royalties Aggregate</v>
          </cell>
        </row>
      </sheetData>
      <sheetData sheetId="3949">
        <row r="82">
          <cell r="CF82" t="str">
            <v>Royalties Aggregate</v>
          </cell>
        </row>
      </sheetData>
      <sheetData sheetId="3950">
        <row r="82">
          <cell r="CF82" t="str">
            <v>Royalties Aggregate</v>
          </cell>
        </row>
      </sheetData>
      <sheetData sheetId="3951">
        <row r="82">
          <cell r="CF82" t="str">
            <v>Royalties Aggregate</v>
          </cell>
        </row>
      </sheetData>
      <sheetData sheetId="3952">
        <row r="82">
          <cell r="CF82" t="str">
            <v>Royalties Aggregate</v>
          </cell>
        </row>
      </sheetData>
      <sheetData sheetId="3953">
        <row r="82">
          <cell r="CF82" t="str">
            <v>Royalties Aggregate</v>
          </cell>
        </row>
      </sheetData>
      <sheetData sheetId="3954">
        <row r="82">
          <cell r="CF82" t="str">
            <v>Royalties Aggregate</v>
          </cell>
        </row>
      </sheetData>
      <sheetData sheetId="3955">
        <row r="82">
          <cell r="CF82" t="str">
            <v>Royalties Aggregate</v>
          </cell>
        </row>
      </sheetData>
      <sheetData sheetId="3956">
        <row r="82">
          <cell r="CF82" t="str">
            <v>Royalties Aggregate</v>
          </cell>
        </row>
      </sheetData>
      <sheetData sheetId="3957">
        <row r="82">
          <cell r="CF82" t="str">
            <v>Royalties Aggregate</v>
          </cell>
        </row>
      </sheetData>
      <sheetData sheetId="3958">
        <row r="82">
          <cell r="CF82" t="str">
            <v>Royalties Aggregate</v>
          </cell>
        </row>
      </sheetData>
      <sheetData sheetId="3959">
        <row r="82">
          <cell r="CF82" t="str">
            <v>Royalties Aggregate</v>
          </cell>
        </row>
      </sheetData>
      <sheetData sheetId="3960">
        <row r="82">
          <cell r="CF82" t="str">
            <v>Royalties Aggregate</v>
          </cell>
        </row>
      </sheetData>
      <sheetData sheetId="3961">
        <row r="82">
          <cell r="CF82">
            <v>0</v>
          </cell>
        </row>
      </sheetData>
      <sheetData sheetId="3962">
        <row r="82">
          <cell r="CF82" t="str">
            <v>Royalties Aggregate</v>
          </cell>
        </row>
      </sheetData>
      <sheetData sheetId="3963">
        <row r="82">
          <cell r="CF82" t="str">
            <v>Royalties Aggregate</v>
          </cell>
        </row>
      </sheetData>
      <sheetData sheetId="3964">
        <row r="82">
          <cell r="CF82" t="str">
            <v>Royalties Aggregate</v>
          </cell>
        </row>
      </sheetData>
      <sheetData sheetId="3965">
        <row r="82">
          <cell r="CF82" t="str">
            <v>Royalties Aggregate</v>
          </cell>
        </row>
      </sheetData>
      <sheetData sheetId="3966">
        <row r="82">
          <cell r="CF82" t="str">
            <v>Royalties Aggregate</v>
          </cell>
        </row>
      </sheetData>
      <sheetData sheetId="3967">
        <row r="82">
          <cell r="CF82" t="str">
            <v>Royalties Aggregate</v>
          </cell>
        </row>
      </sheetData>
      <sheetData sheetId="3968">
        <row r="82">
          <cell r="CF82" t="str">
            <v>Royalties Aggregate</v>
          </cell>
        </row>
      </sheetData>
      <sheetData sheetId="3969">
        <row r="82">
          <cell r="CF82" t="str">
            <v>Royalties Aggregate</v>
          </cell>
        </row>
      </sheetData>
      <sheetData sheetId="3970">
        <row r="82">
          <cell r="CF82" t="str">
            <v>Royalties Aggregate</v>
          </cell>
        </row>
      </sheetData>
      <sheetData sheetId="3971">
        <row r="82">
          <cell r="CF82" t="str">
            <v>Royalties Aggregate</v>
          </cell>
        </row>
      </sheetData>
      <sheetData sheetId="3972">
        <row r="82">
          <cell r="CF82" t="str">
            <v>Royalties Aggregate</v>
          </cell>
        </row>
      </sheetData>
      <sheetData sheetId="3973">
        <row r="82">
          <cell r="CF82" t="str">
            <v>Royalties Aggregate</v>
          </cell>
        </row>
      </sheetData>
      <sheetData sheetId="3974">
        <row r="82">
          <cell r="CF82" t="str">
            <v>Royalties Aggregate</v>
          </cell>
        </row>
      </sheetData>
      <sheetData sheetId="3975">
        <row r="82">
          <cell r="CF82" t="str">
            <v>Royalties Aggregate</v>
          </cell>
        </row>
      </sheetData>
      <sheetData sheetId="3976">
        <row r="82">
          <cell r="CF82" t="str">
            <v>Royalties Aggregate</v>
          </cell>
        </row>
      </sheetData>
      <sheetData sheetId="3977">
        <row r="82">
          <cell r="CF82" t="str">
            <v>Royalties Aggregate</v>
          </cell>
        </row>
      </sheetData>
      <sheetData sheetId="3978">
        <row r="82">
          <cell r="CF82" t="str">
            <v>Royalties Aggregate</v>
          </cell>
        </row>
      </sheetData>
      <sheetData sheetId="3979">
        <row r="82">
          <cell r="CF82" t="str">
            <v>Royalties Aggregate</v>
          </cell>
        </row>
      </sheetData>
      <sheetData sheetId="3980">
        <row r="82">
          <cell r="CF82" t="str">
            <v>Royalties Aggregate</v>
          </cell>
        </row>
      </sheetData>
      <sheetData sheetId="3981">
        <row r="82">
          <cell r="CF82" t="str">
            <v>Royalties Aggregate</v>
          </cell>
        </row>
      </sheetData>
      <sheetData sheetId="3982">
        <row r="82">
          <cell r="CF82" t="str">
            <v>Royalties Aggregate</v>
          </cell>
        </row>
      </sheetData>
      <sheetData sheetId="3983">
        <row r="82">
          <cell r="CF82" t="str">
            <v>Royalties Aggregate</v>
          </cell>
        </row>
      </sheetData>
      <sheetData sheetId="3984">
        <row r="82">
          <cell r="CF82" t="str">
            <v>Royalties Aggregate</v>
          </cell>
        </row>
      </sheetData>
      <sheetData sheetId="3985">
        <row r="82">
          <cell r="CF82" t="str">
            <v>Royalties Aggregate</v>
          </cell>
        </row>
      </sheetData>
      <sheetData sheetId="3986">
        <row r="82">
          <cell r="CF82" t="str">
            <v>Royalties Aggregate</v>
          </cell>
        </row>
      </sheetData>
      <sheetData sheetId="3987">
        <row r="82">
          <cell r="CF82" t="str">
            <v>Royalties Aggregate</v>
          </cell>
        </row>
      </sheetData>
      <sheetData sheetId="3988">
        <row r="82">
          <cell r="CF82" t="str">
            <v>Royalties Aggregate</v>
          </cell>
        </row>
      </sheetData>
      <sheetData sheetId="3989">
        <row r="82">
          <cell r="CF82" t="str">
            <v>Royalties Aggregate</v>
          </cell>
        </row>
      </sheetData>
      <sheetData sheetId="3990">
        <row r="82">
          <cell r="CF82" t="str">
            <v>Royalties Aggregate</v>
          </cell>
        </row>
      </sheetData>
      <sheetData sheetId="3991">
        <row r="82">
          <cell r="CF82" t="str">
            <v>Royalties Aggregate</v>
          </cell>
        </row>
      </sheetData>
      <sheetData sheetId="3992">
        <row r="82">
          <cell r="CF82" t="str">
            <v>Royalties Aggregate</v>
          </cell>
        </row>
      </sheetData>
      <sheetData sheetId="3993">
        <row r="82">
          <cell r="CF82" t="str">
            <v>Royalties Aggregate</v>
          </cell>
        </row>
      </sheetData>
      <sheetData sheetId="3994">
        <row r="82">
          <cell r="CF82" t="str">
            <v>Royalties Aggregate</v>
          </cell>
        </row>
      </sheetData>
      <sheetData sheetId="3995">
        <row r="82">
          <cell r="CF82" t="str">
            <v>Royalties Aggregate</v>
          </cell>
        </row>
      </sheetData>
      <sheetData sheetId="3996">
        <row r="82">
          <cell r="CF82" t="str">
            <v>Royalties Aggregate</v>
          </cell>
        </row>
      </sheetData>
      <sheetData sheetId="3997">
        <row r="82">
          <cell r="CF82" t="str">
            <v>Royalties Aggregate</v>
          </cell>
        </row>
      </sheetData>
      <sheetData sheetId="3998">
        <row r="82">
          <cell r="CF82" t="str">
            <v>Royalties Aggregate</v>
          </cell>
        </row>
      </sheetData>
      <sheetData sheetId="3999">
        <row r="82">
          <cell r="CF82" t="str">
            <v>Royalties Aggregate</v>
          </cell>
        </row>
      </sheetData>
      <sheetData sheetId="4000">
        <row r="82">
          <cell r="CF82" t="str">
            <v>Royalties Aggregate</v>
          </cell>
        </row>
      </sheetData>
      <sheetData sheetId="4001">
        <row r="82">
          <cell r="CF82" t="str">
            <v>Royalties Aggregate</v>
          </cell>
        </row>
      </sheetData>
      <sheetData sheetId="4002">
        <row r="82">
          <cell r="CF82" t="str">
            <v>Royalties Aggregate</v>
          </cell>
        </row>
      </sheetData>
      <sheetData sheetId="4003">
        <row r="82">
          <cell r="CF82" t="str">
            <v>Royalties Aggregate</v>
          </cell>
        </row>
      </sheetData>
      <sheetData sheetId="4004">
        <row r="82">
          <cell r="CF82" t="str">
            <v>Royalties Aggregate</v>
          </cell>
        </row>
      </sheetData>
      <sheetData sheetId="4005">
        <row r="82">
          <cell r="CF82" t="str">
            <v>Royalties Aggregate</v>
          </cell>
        </row>
      </sheetData>
      <sheetData sheetId="4006">
        <row r="82">
          <cell r="CF82" t="str">
            <v>Royalties Aggregate</v>
          </cell>
        </row>
      </sheetData>
      <sheetData sheetId="4007">
        <row r="82">
          <cell r="CF82" t="str">
            <v>Royalties Aggregate</v>
          </cell>
        </row>
      </sheetData>
      <sheetData sheetId="4008">
        <row r="82">
          <cell r="CF82" t="str">
            <v>Royalties Aggregate</v>
          </cell>
        </row>
      </sheetData>
      <sheetData sheetId="4009">
        <row r="82">
          <cell r="CF82" t="str">
            <v>Royalties Aggregate</v>
          </cell>
        </row>
      </sheetData>
      <sheetData sheetId="4010">
        <row r="82">
          <cell r="CF82" t="str">
            <v>Royalties Aggregate</v>
          </cell>
        </row>
      </sheetData>
      <sheetData sheetId="4011">
        <row r="82">
          <cell r="CF82" t="str">
            <v>Royalties Aggregate</v>
          </cell>
        </row>
      </sheetData>
      <sheetData sheetId="4012">
        <row r="82">
          <cell r="CF82" t="str">
            <v>Royalties Aggregate</v>
          </cell>
        </row>
      </sheetData>
      <sheetData sheetId="4013">
        <row r="82">
          <cell r="CF82" t="str">
            <v>Royalties Aggregate</v>
          </cell>
        </row>
      </sheetData>
      <sheetData sheetId="4014">
        <row r="82">
          <cell r="CF82" t="str">
            <v>Royalties Aggregate</v>
          </cell>
        </row>
      </sheetData>
      <sheetData sheetId="4015">
        <row r="82">
          <cell r="CF82" t="str">
            <v>Royalties Aggregate</v>
          </cell>
        </row>
      </sheetData>
      <sheetData sheetId="4016">
        <row r="82">
          <cell r="CF82" t="str">
            <v>Royalties Aggregate</v>
          </cell>
        </row>
      </sheetData>
      <sheetData sheetId="4017">
        <row r="82">
          <cell r="CF82" t="str">
            <v>Royalties Aggregate</v>
          </cell>
        </row>
      </sheetData>
      <sheetData sheetId="4018">
        <row r="82">
          <cell r="CF82" t="str">
            <v>Royalties Aggregate</v>
          </cell>
        </row>
      </sheetData>
      <sheetData sheetId="4019">
        <row r="82">
          <cell r="CF82" t="str">
            <v>Royalties Aggregate</v>
          </cell>
        </row>
      </sheetData>
      <sheetData sheetId="4020">
        <row r="82">
          <cell r="CF82" t="str">
            <v>Royalties Aggregate</v>
          </cell>
        </row>
      </sheetData>
      <sheetData sheetId="4021">
        <row r="82">
          <cell r="CF82" t="str">
            <v>Royalties Aggregate</v>
          </cell>
        </row>
      </sheetData>
      <sheetData sheetId="4022">
        <row r="82">
          <cell r="CF82" t="str">
            <v>Royalties Aggregate</v>
          </cell>
        </row>
      </sheetData>
      <sheetData sheetId="4023">
        <row r="82">
          <cell r="CF82" t="str">
            <v>Royalties Aggregate</v>
          </cell>
        </row>
      </sheetData>
      <sheetData sheetId="4024">
        <row r="82">
          <cell r="CF82" t="str">
            <v>Royalties Aggregate</v>
          </cell>
        </row>
      </sheetData>
      <sheetData sheetId="4025">
        <row r="82">
          <cell r="CF82" t="str">
            <v>Royalties Aggregate</v>
          </cell>
        </row>
      </sheetData>
      <sheetData sheetId="4026">
        <row r="82">
          <cell r="CF82" t="str">
            <v>Royalties Aggregate</v>
          </cell>
        </row>
      </sheetData>
      <sheetData sheetId="4027">
        <row r="82">
          <cell r="CF82" t="str">
            <v>Royalties Aggregate</v>
          </cell>
        </row>
      </sheetData>
      <sheetData sheetId="4028">
        <row r="82">
          <cell r="CF82" t="str">
            <v>Royalties Aggregate</v>
          </cell>
        </row>
      </sheetData>
      <sheetData sheetId="4029">
        <row r="82">
          <cell r="CF82" t="str">
            <v>Royalties Aggregate</v>
          </cell>
        </row>
      </sheetData>
      <sheetData sheetId="4030">
        <row r="82">
          <cell r="CF82" t="str">
            <v>Royalties Aggregate</v>
          </cell>
        </row>
      </sheetData>
      <sheetData sheetId="4031">
        <row r="82">
          <cell r="CF82" t="str">
            <v>Royalties Aggregate</v>
          </cell>
        </row>
      </sheetData>
      <sheetData sheetId="4032">
        <row r="82">
          <cell r="CF82" t="str">
            <v>Royalties Aggregate</v>
          </cell>
        </row>
      </sheetData>
      <sheetData sheetId="4033">
        <row r="82">
          <cell r="CF82" t="str">
            <v>Royalties Aggregate</v>
          </cell>
        </row>
      </sheetData>
      <sheetData sheetId="4034">
        <row r="82">
          <cell r="CF82" t="str">
            <v>Royalties Aggregate</v>
          </cell>
        </row>
      </sheetData>
      <sheetData sheetId="4035">
        <row r="82">
          <cell r="CF82" t="str">
            <v>Royalties Aggregate</v>
          </cell>
        </row>
      </sheetData>
      <sheetData sheetId="4036">
        <row r="82">
          <cell r="CF82" t="str">
            <v>Royalties Aggregate</v>
          </cell>
        </row>
      </sheetData>
      <sheetData sheetId="4037">
        <row r="82">
          <cell r="CF82" t="str">
            <v>Royalties Aggregate</v>
          </cell>
        </row>
      </sheetData>
      <sheetData sheetId="4038">
        <row r="82">
          <cell r="CF82" t="str">
            <v>Royalties Aggregate</v>
          </cell>
        </row>
      </sheetData>
      <sheetData sheetId="4039">
        <row r="82">
          <cell r="CF82" t="str">
            <v>Royalties Aggregate</v>
          </cell>
        </row>
      </sheetData>
      <sheetData sheetId="4040">
        <row r="82">
          <cell r="CF82" t="str">
            <v>Royalties Aggregate</v>
          </cell>
        </row>
      </sheetData>
      <sheetData sheetId="4041">
        <row r="82">
          <cell r="CF82" t="str">
            <v>Royalties Aggregate</v>
          </cell>
        </row>
      </sheetData>
      <sheetData sheetId="4042">
        <row r="82">
          <cell r="CF82" t="str">
            <v>Royalties Aggregate</v>
          </cell>
        </row>
      </sheetData>
      <sheetData sheetId="4043">
        <row r="82">
          <cell r="CF82" t="str">
            <v>Royalties Aggregate</v>
          </cell>
        </row>
      </sheetData>
      <sheetData sheetId="4044">
        <row r="82">
          <cell r="CF82" t="str">
            <v>Royalties Aggregate</v>
          </cell>
        </row>
      </sheetData>
      <sheetData sheetId="4045">
        <row r="82">
          <cell r="CF82" t="str">
            <v>Royalties Aggregate</v>
          </cell>
        </row>
      </sheetData>
      <sheetData sheetId="4046">
        <row r="82">
          <cell r="CF82" t="str">
            <v>Royalties Aggregate</v>
          </cell>
        </row>
      </sheetData>
      <sheetData sheetId="4047">
        <row r="82">
          <cell r="CF82" t="str">
            <v>Royalties Aggregate</v>
          </cell>
        </row>
      </sheetData>
      <sheetData sheetId="4048">
        <row r="82">
          <cell r="CF82">
            <v>0</v>
          </cell>
        </row>
      </sheetData>
      <sheetData sheetId="4049">
        <row r="82">
          <cell r="CF82" t="str">
            <v>Royalties Aggregate</v>
          </cell>
        </row>
      </sheetData>
      <sheetData sheetId="4050">
        <row r="82">
          <cell r="CF82" t="str">
            <v>Royalties Aggregate</v>
          </cell>
        </row>
      </sheetData>
      <sheetData sheetId="4051">
        <row r="82">
          <cell r="CF82" t="str">
            <v>Royalties Aggregate</v>
          </cell>
        </row>
      </sheetData>
      <sheetData sheetId="4052">
        <row r="82">
          <cell r="CF82" t="str">
            <v>Royalties Aggregate</v>
          </cell>
        </row>
      </sheetData>
      <sheetData sheetId="4053">
        <row r="82">
          <cell r="CF82" t="str">
            <v>Royalties Aggregate</v>
          </cell>
        </row>
      </sheetData>
      <sheetData sheetId="4054">
        <row r="82">
          <cell r="CF82" t="str">
            <v>Royalties Aggregate</v>
          </cell>
        </row>
      </sheetData>
      <sheetData sheetId="4055">
        <row r="82">
          <cell r="CF82" t="str">
            <v>Royalties Aggregate</v>
          </cell>
        </row>
      </sheetData>
      <sheetData sheetId="4056">
        <row r="82">
          <cell r="CF82" t="str">
            <v>Royalties Aggregate</v>
          </cell>
        </row>
      </sheetData>
      <sheetData sheetId="4057">
        <row r="82">
          <cell r="CF82" t="str">
            <v>Royalties Aggregate</v>
          </cell>
        </row>
      </sheetData>
      <sheetData sheetId="4058">
        <row r="82">
          <cell r="CF82" t="str">
            <v>Royalties Aggregate</v>
          </cell>
        </row>
      </sheetData>
      <sheetData sheetId="4059">
        <row r="82">
          <cell r="CF82" t="str">
            <v>Royalties Aggregate</v>
          </cell>
        </row>
      </sheetData>
      <sheetData sheetId="4060">
        <row r="82">
          <cell r="CF82" t="str">
            <v>Royalties Aggregate</v>
          </cell>
        </row>
      </sheetData>
      <sheetData sheetId="4061">
        <row r="82">
          <cell r="CF82" t="str">
            <v>Royalties Aggregate</v>
          </cell>
        </row>
      </sheetData>
      <sheetData sheetId="4062">
        <row r="82">
          <cell r="CF82" t="str">
            <v>Royalties Aggregate</v>
          </cell>
        </row>
      </sheetData>
      <sheetData sheetId="4063">
        <row r="82">
          <cell r="CF82" t="str">
            <v>Royalties Aggregate</v>
          </cell>
        </row>
      </sheetData>
      <sheetData sheetId="4064">
        <row r="82">
          <cell r="CF82" t="str">
            <v>Royalties Aggregate</v>
          </cell>
        </row>
      </sheetData>
      <sheetData sheetId="4065">
        <row r="82">
          <cell r="CF82" t="str">
            <v>Royalties Aggregate</v>
          </cell>
        </row>
      </sheetData>
      <sheetData sheetId="4066">
        <row r="82">
          <cell r="CF82" t="str">
            <v>Royalties Aggregate</v>
          </cell>
        </row>
      </sheetData>
      <sheetData sheetId="4067">
        <row r="82">
          <cell r="CF82" t="str">
            <v>Royalties Aggregate</v>
          </cell>
        </row>
      </sheetData>
      <sheetData sheetId="4068">
        <row r="82">
          <cell r="CF82" t="str">
            <v>Royalties Aggregate</v>
          </cell>
        </row>
      </sheetData>
      <sheetData sheetId="4069">
        <row r="82">
          <cell r="CF82" t="str">
            <v>Royalties Aggregate</v>
          </cell>
        </row>
      </sheetData>
      <sheetData sheetId="4070">
        <row r="82">
          <cell r="CF82" t="str">
            <v>Royalties Aggregate</v>
          </cell>
        </row>
      </sheetData>
      <sheetData sheetId="4071">
        <row r="82">
          <cell r="CF82" t="str">
            <v>Royalties Aggregate</v>
          </cell>
        </row>
      </sheetData>
      <sheetData sheetId="4072">
        <row r="82">
          <cell r="CF82" t="str">
            <v>Royalties Aggregate</v>
          </cell>
        </row>
      </sheetData>
      <sheetData sheetId="4073">
        <row r="82">
          <cell r="CF82" t="str">
            <v>Royalties Aggregate</v>
          </cell>
        </row>
      </sheetData>
      <sheetData sheetId="4074">
        <row r="82">
          <cell r="CF82" t="str">
            <v>Royalties Aggregate</v>
          </cell>
        </row>
      </sheetData>
      <sheetData sheetId="4075">
        <row r="82">
          <cell r="CF82" t="str">
            <v>Royalties Aggregate</v>
          </cell>
        </row>
      </sheetData>
      <sheetData sheetId="4076">
        <row r="82">
          <cell r="CF82" t="str">
            <v>Royalties Aggregate</v>
          </cell>
        </row>
      </sheetData>
      <sheetData sheetId="4077">
        <row r="82">
          <cell r="CF82" t="str">
            <v>Royalties Aggregate</v>
          </cell>
        </row>
      </sheetData>
      <sheetData sheetId="4078">
        <row r="82">
          <cell r="CF82" t="str">
            <v>Royalties Aggregate</v>
          </cell>
        </row>
      </sheetData>
      <sheetData sheetId="4079">
        <row r="82">
          <cell r="CF82" t="str">
            <v>Royalties Aggregate</v>
          </cell>
        </row>
      </sheetData>
      <sheetData sheetId="4080">
        <row r="82">
          <cell r="CF82" t="str">
            <v>Royalties Aggregate</v>
          </cell>
        </row>
      </sheetData>
      <sheetData sheetId="4081">
        <row r="82">
          <cell r="CF82" t="str">
            <v>Royalties Aggregate</v>
          </cell>
        </row>
      </sheetData>
      <sheetData sheetId="4082">
        <row r="82">
          <cell r="CF82" t="str">
            <v>Royalties Aggregate</v>
          </cell>
        </row>
      </sheetData>
      <sheetData sheetId="4083">
        <row r="82">
          <cell r="CF82" t="str">
            <v>Royalties Aggregate</v>
          </cell>
        </row>
      </sheetData>
      <sheetData sheetId="4084">
        <row r="82">
          <cell r="CF82" t="str">
            <v>Royalties Aggregate</v>
          </cell>
        </row>
      </sheetData>
      <sheetData sheetId="4085">
        <row r="82">
          <cell r="CF82" t="str">
            <v>Royalties Aggregate</v>
          </cell>
        </row>
      </sheetData>
      <sheetData sheetId="4086">
        <row r="82">
          <cell r="CF82" t="str">
            <v>Royalties Aggregate</v>
          </cell>
        </row>
      </sheetData>
      <sheetData sheetId="4087">
        <row r="82">
          <cell r="CF82" t="str">
            <v>Royalties Aggregate</v>
          </cell>
        </row>
      </sheetData>
      <sheetData sheetId="4088">
        <row r="82">
          <cell r="CF82" t="str">
            <v>Royalties Aggregate</v>
          </cell>
        </row>
      </sheetData>
      <sheetData sheetId="4089">
        <row r="82">
          <cell r="CF82" t="str">
            <v>Royalties Aggregate</v>
          </cell>
        </row>
      </sheetData>
      <sheetData sheetId="4090">
        <row r="82">
          <cell r="CF82" t="str">
            <v>Royalties Aggregate</v>
          </cell>
        </row>
      </sheetData>
      <sheetData sheetId="4091">
        <row r="82">
          <cell r="CF82" t="str">
            <v>Royalties Aggregate</v>
          </cell>
        </row>
      </sheetData>
      <sheetData sheetId="4092">
        <row r="82">
          <cell r="CF82" t="str">
            <v>Royalties Aggregate</v>
          </cell>
        </row>
      </sheetData>
      <sheetData sheetId="4093">
        <row r="82">
          <cell r="CF82" t="str">
            <v>Royalties Aggregate</v>
          </cell>
        </row>
      </sheetData>
      <sheetData sheetId="4094">
        <row r="82">
          <cell r="CF82" t="str">
            <v>Royalties Aggregate</v>
          </cell>
        </row>
      </sheetData>
      <sheetData sheetId="4095">
        <row r="82">
          <cell r="CF82" t="str">
            <v>Royalties Aggregate</v>
          </cell>
        </row>
      </sheetData>
      <sheetData sheetId="4096">
        <row r="82">
          <cell r="CF82" t="str">
            <v>Royalties Aggregate</v>
          </cell>
        </row>
      </sheetData>
      <sheetData sheetId="4097">
        <row r="82">
          <cell r="CF82" t="str">
            <v>Royalties Aggregate</v>
          </cell>
        </row>
      </sheetData>
      <sheetData sheetId="4098">
        <row r="82">
          <cell r="CF82" t="str">
            <v>Royalties Aggregate</v>
          </cell>
        </row>
      </sheetData>
      <sheetData sheetId="4099">
        <row r="82">
          <cell r="CF82" t="str">
            <v>Royalties Aggregate</v>
          </cell>
        </row>
      </sheetData>
      <sheetData sheetId="4100">
        <row r="82">
          <cell r="CF82" t="str">
            <v>Royalties Aggregate</v>
          </cell>
        </row>
      </sheetData>
      <sheetData sheetId="4101">
        <row r="82">
          <cell r="CF82" t="str">
            <v>Royalties Aggregate</v>
          </cell>
        </row>
      </sheetData>
      <sheetData sheetId="4102">
        <row r="82">
          <cell r="CF82" t="str">
            <v>Royalties Aggregate</v>
          </cell>
        </row>
      </sheetData>
      <sheetData sheetId="4103">
        <row r="82">
          <cell r="CF82" t="str">
            <v>Royalties Aggregate</v>
          </cell>
        </row>
      </sheetData>
      <sheetData sheetId="4104">
        <row r="82">
          <cell r="CF82" t="str">
            <v>Royalties Aggregate</v>
          </cell>
        </row>
      </sheetData>
      <sheetData sheetId="4105">
        <row r="82">
          <cell r="CF82" t="str">
            <v>Royalties Aggregate</v>
          </cell>
        </row>
      </sheetData>
      <sheetData sheetId="4106">
        <row r="82">
          <cell r="CF82" t="str">
            <v>Royalties Aggregate</v>
          </cell>
        </row>
      </sheetData>
      <sheetData sheetId="4107">
        <row r="82">
          <cell r="CF82" t="str">
            <v>Royalties Aggregate</v>
          </cell>
        </row>
      </sheetData>
      <sheetData sheetId="4108">
        <row r="82">
          <cell r="CF82" t="str">
            <v>Royalties Aggregate</v>
          </cell>
        </row>
      </sheetData>
      <sheetData sheetId="4109">
        <row r="82">
          <cell r="CF82" t="str">
            <v>Royalties Aggregate</v>
          </cell>
        </row>
      </sheetData>
      <sheetData sheetId="4110">
        <row r="82">
          <cell r="CF82" t="str">
            <v>Royalties Aggregate</v>
          </cell>
        </row>
      </sheetData>
      <sheetData sheetId="4111">
        <row r="82">
          <cell r="CF82" t="str">
            <v>Royalties Aggregate</v>
          </cell>
        </row>
      </sheetData>
      <sheetData sheetId="4112">
        <row r="82">
          <cell r="CF82" t="str">
            <v>Royalties Aggregate</v>
          </cell>
        </row>
      </sheetData>
      <sheetData sheetId="4113">
        <row r="82">
          <cell r="CF82" t="str">
            <v>Royalties Aggregate</v>
          </cell>
        </row>
      </sheetData>
      <sheetData sheetId="4114">
        <row r="82">
          <cell r="CF82" t="str">
            <v>Royalties Aggregate</v>
          </cell>
        </row>
      </sheetData>
      <sheetData sheetId="4115">
        <row r="82">
          <cell r="CF82" t="str">
            <v>Royalties Aggregate</v>
          </cell>
        </row>
      </sheetData>
      <sheetData sheetId="4116">
        <row r="82">
          <cell r="CF82" t="str">
            <v>Royalties Aggregate</v>
          </cell>
        </row>
      </sheetData>
      <sheetData sheetId="4117">
        <row r="82">
          <cell r="CF82" t="str">
            <v>Royalties Aggregate</v>
          </cell>
        </row>
      </sheetData>
      <sheetData sheetId="4118">
        <row r="82">
          <cell r="CF82" t="str">
            <v>Royalties Aggregate</v>
          </cell>
        </row>
      </sheetData>
      <sheetData sheetId="4119">
        <row r="82">
          <cell r="CF82" t="str">
            <v>Royalties Aggregate</v>
          </cell>
        </row>
      </sheetData>
      <sheetData sheetId="4120">
        <row r="82">
          <cell r="CF82" t="str">
            <v>Royalties Aggregate</v>
          </cell>
        </row>
      </sheetData>
      <sheetData sheetId="4121">
        <row r="82">
          <cell r="CF82" t="str">
            <v>Royalties Aggregate</v>
          </cell>
        </row>
      </sheetData>
      <sheetData sheetId="4122">
        <row r="82">
          <cell r="CF82" t="str">
            <v>Royalties Aggregate</v>
          </cell>
        </row>
      </sheetData>
      <sheetData sheetId="4123">
        <row r="82">
          <cell r="CF82" t="str">
            <v>Royalties Aggregate</v>
          </cell>
        </row>
      </sheetData>
      <sheetData sheetId="4124">
        <row r="82">
          <cell r="CF82" t="str">
            <v>Royalties Aggregate</v>
          </cell>
        </row>
      </sheetData>
      <sheetData sheetId="4125">
        <row r="82">
          <cell r="CF82" t="str">
            <v>Royalties Aggregate</v>
          </cell>
        </row>
      </sheetData>
      <sheetData sheetId="4126">
        <row r="82">
          <cell r="CF82" t="str">
            <v>Royalties Aggregate</v>
          </cell>
        </row>
      </sheetData>
      <sheetData sheetId="4127">
        <row r="82">
          <cell r="CF82" t="str">
            <v>Royalties Aggregate</v>
          </cell>
        </row>
      </sheetData>
      <sheetData sheetId="4128">
        <row r="82">
          <cell r="CF82" t="str">
            <v>Royalties Aggregate</v>
          </cell>
        </row>
      </sheetData>
      <sheetData sheetId="4129">
        <row r="82">
          <cell r="CF82" t="str">
            <v>Royalties Aggregate</v>
          </cell>
        </row>
      </sheetData>
      <sheetData sheetId="4130">
        <row r="82">
          <cell r="CF82" t="str">
            <v>Royalties Aggregate</v>
          </cell>
        </row>
      </sheetData>
      <sheetData sheetId="4131">
        <row r="82">
          <cell r="CF82" t="str">
            <v>Royalties Aggregate</v>
          </cell>
        </row>
      </sheetData>
      <sheetData sheetId="4132">
        <row r="82">
          <cell r="CF82" t="str">
            <v>Royalties Aggregate</v>
          </cell>
        </row>
      </sheetData>
      <sheetData sheetId="4133">
        <row r="82">
          <cell r="CF82" t="str">
            <v>Royalties Aggregate</v>
          </cell>
        </row>
      </sheetData>
      <sheetData sheetId="4134">
        <row r="82">
          <cell r="CF82" t="str">
            <v>Royalties Aggregate</v>
          </cell>
        </row>
      </sheetData>
      <sheetData sheetId="4135">
        <row r="82">
          <cell r="CF82" t="str">
            <v>Royalties Aggregate</v>
          </cell>
        </row>
      </sheetData>
      <sheetData sheetId="4136">
        <row r="82">
          <cell r="CF82" t="str">
            <v>Royalties Aggregate</v>
          </cell>
        </row>
      </sheetData>
      <sheetData sheetId="4137">
        <row r="82">
          <cell r="CF82" t="str">
            <v>Royalties Aggregate</v>
          </cell>
        </row>
      </sheetData>
      <sheetData sheetId="4138">
        <row r="82">
          <cell r="CF82" t="str">
            <v>Royalties Aggregate</v>
          </cell>
        </row>
      </sheetData>
      <sheetData sheetId="4139">
        <row r="82">
          <cell r="CF82" t="str">
            <v>Royalties Aggregate</v>
          </cell>
        </row>
      </sheetData>
      <sheetData sheetId="4140">
        <row r="82">
          <cell r="CF82" t="str">
            <v>Royalties Aggregate</v>
          </cell>
        </row>
      </sheetData>
      <sheetData sheetId="4141">
        <row r="82">
          <cell r="CF82" t="str">
            <v>Royalties Aggregate</v>
          </cell>
        </row>
      </sheetData>
      <sheetData sheetId="4142">
        <row r="82">
          <cell r="CF82" t="str">
            <v>Royalties Aggregate</v>
          </cell>
        </row>
      </sheetData>
      <sheetData sheetId="4143">
        <row r="82">
          <cell r="CF82" t="str">
            <v>Royalties Aggregate</v>
          </cell>
        </row>
      </sheetData>
      <sheetData sheetId="4144">
        <row r="82">
          <cell r="CF82" t="str">
            <v>Royalties Aggregate</v>
          </cell>
        </row>
      </sheetData>
      <sheetData sheetId="4145">
        <row r="82">
          <cell r="CF82" t="str">
            <v>Royalties Aggregate</v>
          </cell>
        </row>
      </sheetData>
      <sheetData sheetId="4146">
        <row r="82">
          <cell r="CF82" t="str">
            <v>Royalties Aggregate</v>
          </cell>
        </row>
      </sheetData>
      <sheetData sheetId="4147">
        <row r="82">
          <cell r="CF82" t="str">
            <v>Royalties Aggregate</v>
          </cell>
        </row>
      </sheetData>
      <sheetData sheetId="4148">
        <row r="82">
          <cell r="CF82" t="str">
            <v>Royalties Aggregate</v>
          </cell>
        </row>
      </sheetData>
      <sheetData sheetId="4149">
        <row r="82">
          <cell r="CF82" t="str">
            <v>Royalties Aggregate</v>
          </cell>
        </row>
      </sheetData>
      <sheetData sheetId="4150">
        <row r="82">
          <cell r="CF82" t="str">
            <v>Royalties Aggregate</v>
          </cell>
        </row>
      </sheetData>
      <sheetData sheetId="4151">
        <row r="82">
          <cell r="CF82" t="str">
            <v>Royalties Aggregate</v>
          </cell>
        </row>
      </sheetData>
      <sheetData sheetId="4152">
        <row r="82">
          <cell r="CF82" t="str">
            <v>Royalties Aggregate</v>
          </cell>
        </row>
      </sheetData>
      <sheetData sheetId="4153">
        <row r="82">
          <cell r="CF82" t="str">
            <v>Royalties Aggregate</v>
          </cell>
        </row>
      </sheetData>
      <sheetData sheetId="4154">
        <row r="82">
          <cell r="CF82" t="str">
            <v>Royalties Aggregate</v>
          </cell>
        </row>
      </sheetData>
      <sheetData sheetId="4155">
        <row r="82">
          <cell r="CF82" t="str">
            <v>Royalties Aggregate</v>
          </cell>
        </row>
      </sheetData>
      <sheetData sheetId="4156">
        <row r="82">
          <cell r="CF82" t="str">
            <v>Royalties Aggregate</v>
          </cell>
        </row>
      </sheetData>
      <sheetData sheetId="4157">
        <row r="82">
          <cell r="CF82" t="str">
            <v>Royalties Aggregate</v>
          </cell>
        </row>
      </sheetData>
      <sheetData sheetId="4158">
        <row r="82">
          <cell r="CF82" t="str">
            <v>Royalties Aggregate</v>
          </cell>
        </row>
      </sheetData>
      <sheetData sheetId="4159">
        <row r="82">
          <cell r="CF82" t="str">
            <v>Royalties Aggregate</v>
          </cell>
        </row>
      </sheetData>
      <sheetData sheetId="4160">
        <row r="82">
          <cell r="CF82" t="str">
            <v>Royalties Aggregate</v>
          </cell>
        </row>
      </sheetData>
      <sheetData sheetId="4161">
        <row r="82">
          <cell r="CF82" t="str">
            <v>Royalties Aggregate</v>
          </cell>
        </row>
      </sheetData>
      <sheetData sheetId="4162">
        <row r="82">
          <cell r="CF82" t="str">
            <v>Royalties Aggregate</v>
          </cell>
        </row>
      </sheetData>
      <sheetData sheetId="4163">
        <row r="82">
          <cell r="CF82" t="str">
            <v>Royalties Aggregate</v>
          </cell>
        </row>
      </sheetData>
      <sheetData sheetId="4164">
        <row r="82">
          <cell r="CF82" t="str">
            <v>Royalties Aggregate</v>
          </cell>
        </row>
      </sheetData>
      <sheetData sheetId="4165">
        <row r="82">
          <cell r="CF82" t="str">
            <v>Royalties Aggregate</v>
          </cell>
        </row>
      </sheetData>
      <sheetData sheetId="4166">
        <row r="82">
          <cell r="CF82" t="str">
            <v>Royalties Aggregate</v>
          </cell>
        </row>
      </sheetData>
      <sheetData sheetId="4167">
        <row r="82">
          <cell r="CF82" t="str">
            <v>Royalties Aggregate</v>
          </cell>
        </row>
      </sheetData>
      <sheetData sheetId="4168">
        <row r="82">
          <cell r="CF82" t="str">
            <v>Royalties Aggregate</v>
          </cell>
        </row>
      </sheetData>
      <sheetData sheetId="4169">
        <row r="82">
          <cell r="CF82" t="str">
            <v>Royalties Aggregate</v>
          </cell>
        </row>
      </sheetData>
      <sheetData sheetId="4170">
        <row r="82">
          <cell r="CF82" t="str">
            <v>Royalties Aggregate</v>
          </cell>
        </row>
      </sheetData>
      <sheetData sheetId="4171">
        <row r="82">
          <cell r="CF82" t="str">
            <v>Royalties Aggregate</v>
          </cell>
        </row>
      </sheetData>
      <sheetData sheetId="4172">
        <row r="82">
          <cell r="CF82" t="str">
            <v>Royalties Aggregate</v>
          </cell>
        </row>
      </sheetData>
      <sheetData sheetId="4173">
        <row r="82">
          <cell r="CF82" t="str">
            <v>Royalties Aggregate</v>
          </cell>
        </row>
      </sheetData>
      <sheetData sheetId="4174">
        <row r="82">
          <cell r="CF82" t="str">
            <v>Royalties Aggregate</v>
          </cell>
        </row>
      </sheetData>
      <sheetData sheetId="4175">
        <row r="82">
          <cell r="CF82" t="str">
            <v>Royalties Aggregate</v>
          </cell>
        </row>
      </sheetData>
      <sheetData sheetId="4176">
        <row r="82">
          <cell r="CF82" t="str">
            <v>Royalties Aggregate</v>
          </cell>
        </row>
      </sheetData>
      <sheetData sheetId="4177">
        <row r="82">
          <cell r="CF82" t="str">
            <v>Royalties Aggregate</v>
          </cell>
        </row>
      </sheetData>
      <sheetData sheetId="4178">
        <row r="82">
          <cell r="CF82" t="str">
            <v>Royalties Aggregate</v>
          </cell>
        </row>
      </sheetData>
      <sheetData sheetId="4179">
        <row r="82">
          <cell r="CF82" t="str">
            <v>Royalties Aggregate</v>
          </cell>
        </row>
      </sheetData>
      <sheetData sheetId="4180">
        <row r="82">
          <cell r="CF82" t="str">
            <v>Royalties Aggregate</v>
          </cell>
        </row>
      </sheetData>
      <sheetData sheetId="4181">
        <row r="82">
          <cell r="CF82" t="str">
            <v>Royalties Aggregate</v>
          </cell>
        </row>
      </sheetData>
      <sheetData sheetId="4182">
        <row r="82">
          <cell r="CF82" t="str">
            <v>Royalties Aggregate</v>
          </cell>
        </row>
      </sheetData>
      <sheetData sheetId="4183">
        <row r="82">
          <cell r="CF82" t="str">
            <v>Royalties Aggregate</v>
          </cell>
        </row>
      </sheetData>
      <sheetData sheetId="4184">
        <row r="82">
          <cell r="CF82" t="str">
            <v>Royalties Aggregate</v>
          </cell>
        </row>
      </sheetData>
      <sheetData sheetId="4185">
        <row r="82">
          <cell r="CF82" t="str">
            <v>Royalties Aggregate</v>
          </cell>
        </row>
      </sheetData>
      <sheetData sheetId="4186">
        <row r="82">
          <cell r="CF82" t="str">
            <v>Royalties Aggregate</v>
          </cell>
        </row>
      </sheetData>
      <sheetData sheetId="4187">
        <row r="82">
          <cell r="CF82" t="str">
            <v>Royalties Aggregate</v>
          </cell>
        </row>
      </sheetData>
      <sheetData sheetId="4188">
        <row r="82">
          <cell r="CF82" t="str">
            <v>Royalties Aggregate</v>
          </cell>
        </row>
      </sheetData>
      <sheetData sheetId="4189">
        <row r="82">
          <cell r="CF82" t="str">
            <v>Royalties Aggregate</v>
          </cell>
        </row>
      </sheetData>
      <sheetData sheetId="4190">
        <row r="82">
          <cell r="CF82" t="str">
            <v>Royalties Aggregate</v>
          </cell>
        </row>
      </sheetData>
      <sheetData sheetId="4191">
        <row r="82">
          <cell r="CF82" t="str">
            <v>Royalties Aggregate</v>
          </cell>
        </row>
      </sheetData>
      <sheetData sheetId="4192">
        <row r="82">
          <cell r="CF82" t="str">
            <v>Royalties Aggregate</v>
          </cell>
        </row>
      </sheetData>
      <sheetData sheetId="4193">
        <row r="82">
          <cell r="CF82" t="str">
            <v>Royalties Aggregate</v>
          </cell>
        </row>
      </sheetData>
      <sheetData sheetId="4194">
        <row r="82">
          <cell r="CF82" t="str">
            <v>Royalties Aggregate</v>
          </cell>
        </row>
      </sheetData>
      <sheetData sheetId="4195">
        <row r="82">
          <cell r="CF82" t="str">
            <v>Royalties Aggregate</v>
          </cell>
        </row>
      </sheetData>
      <sheetData sheetId="4196">
        <row r="82">
          <cell r="CF82" t="str">
            <v>Royalties Aggregate</v>
          </cell>
        </row>
      </sheetData>
      <sheetData sheetId="4197">
        <row r="82">
          <cell r="CF82" t="str">
            <v>Royalties Aggregate</v>
          </cell>
        </row>
      </sheetData>
      <sheetData sheetId="4198">
        <row r="82">
          <cell r="CF82" t="str">
            <v>Royalties Aggregate</v>
          </cell>
        </row>
      </sheetData>
      <sheetData sheetId="4199">
        <row r="82">
          <cell r="CF82" t="str">
            <v>Royalties Aggregate</v>
          </cell>
        </row>
      </sheetData>
      <sheetData sheetId="4200">
        <row r="82">
          <cell r="CF82" t="str">
            <v>Royalties Aggregate</v>
          </cell>
        </row>
      </sheetData>
      <sheetData sheetId="4201">
        <row r="82">
          <cell r="CF82" t="str">
            <v>Royalties Aggregate</v>
          </cell>
        </row>
      </sheetData>
      <sheetData sheetId="4202">
        <row r="82">
          <cell r="CF82" t="str">
            <v>Royalties Aggregate</v>
          </cell>
        </row>
      </sheetData>
      <sheetData sheetId="4203">
        <row r="82">
          <cell r="CF82" t="str">
            <v>Royalties Aggregate</v>
          </cell>
        </row>
      </sheetData>
      <sheetData sheetId="4204">
        <row r="82">
          <cell r="CF82" t="str">
            <v>Royalties Aggregate</v>
          </cell>
        </row>
      </sheetData>
      <sheetData sheetId="4205">
        <row r="82">
          <cell r="CF82" t="str">
            <v>Royalties Aggregate</v>
          </cell>
        </row>
      </sheetData>
      <sheetData sheetId="4206">
        <row r="82">
          <cell r="CF82" t="str">
            <v>Royalties Aggregate</v>
          </cell>
        </row>
      </sheetData>
      <sheetData sheetId="4207">
        <row r="82">
          <cell r="CF82" t="str">
            <v>Royalties Aggregate</v>
          </cell>
        </row>
      </sheetData>
      <sheetData sheetId="4208">
        <row r="82">
          <cell r="CF82" t="str">
            <v>Royalties Aggregate</v>
          </cell>
        </row>
      </sheetData>
      <sheetData sheetId="4209">
        <row r="82">
          <cell r="CF82" t="str">
            <v>Royalties Aggregate</v>
          </cell>
        </row>
      </sheetData>
      <sheetData sheetId="4210">
        <row r="82">
          <cell r="CF82" t="str">
            <v>Royalties Aggregate</v>
          </cell>
        </row>
      </sheetData>
      <sheetData sheetId="4211">
        <row r="82">
          <cell r="CF82" t="str">
            <v>Royalties Aggregate</v>
          </cell>
        </row>
      </sheetData>
      <sheetData sheetId="4212">
        <row r="82">
          <cell r="CF82" t="str">
            <v>Royalties Aggregate</v>
          </cell>
        </row>
      </sheetData>
      <sheetData sheetId="4213">
        <row r="82">
          <cell r="CF82" t="str">
            <v>Royalties Aggregate</v>
          </cell>
        </row>
      </sheetData>
      <sheetData sheetId="4214">
        <row r="82">
          <cell r="CF82" t="str">
            <v>Royalties Aggregate</v>
          </cell>
        </row>
      </sheetData>
      <sheetData sheetId="4215">
        <row r="82">
          <cell r="CF82" t="str">
            <v>Royalties Aggregate</v>
          </cell>
        </row>
      </sheetData>
      <sheetData sheetId="4216">
        <row r="82">
          <cell r="CF82" t="str">
            <v>Royalties Aggregate</v>
          </cell>
        </row>
      </sheetData>
      <sheetData sheetId="4217">
        <row r="82">
          <cell r="CF82" t="str">
            <v>Royalties Aggregate</v>
          </cell>
        </row>
      </sheetData>
      <sheetData sheetId="4218">
        <row r="82">
          <cell r="CF82" t="str">
            <v>Royalties Aggregate</v>
          </cell>
        </row>
      </sheetData>
      <sheetData sheetId="4219">
        <row r="82">
          <cell r="CF82" t="str">
            <v>Royalties Aggregate</v>
          </cell>
        </row>
      </sheetData>
      <sheetData sheetId="4220">
        <row r="82">
          <cell r="CF82" t="str">
            <v>Royalties Aggregate</v>
          </cell>
        </row>
      </sheetData>
      <sheetData sheetId="4221">
        <row r="82">
          <cell r="CF82" t="str">
            <v>Royalties Aggregate</v>
          </cell>
        </row>
      </sheetData>
      <sheetData sheetId="4222">
        <row r="82">
          <cell r="CF82" t="str">
            <v>Royalties Aggregate</v>
          </cell>
        </row>
      </sheetData>
      <sheetData sheetId="4223">
        <row r="82">
          <cell r="CF82" t="str">
            <v>Royalties Aggregate</v>
          </cell>
        </row>
      </sheetData>
      <sheetData sheetId="4224">
        <row r="82">
          <cell r="CF82" t="str">
            <v>Royalties Aggregate</v>
          </cell>
        </row>
      </sheetData>
      <sheetData sheetId="4225">
        <row r="82">
          <cell r="CF82" t="str">
            <v>Royalties Aggregate</v>
          </cell>
        </row>
      </sheetData>
      <sheetData sheetId="4226">
        <row r="82">
          <cell r="CF82" t="str">
            <v>Royalties Aggregate</v>
          </cell>
        </row>
      </sheetData>
      <sheetData sheetId="4227">
        <row r="82">
          <cell r="CF82" t="str">
            <v>Royalties Aggregate</v>
          </cell>
        </row>
      </sheetData>
      <sheetData sheetId="4228">
        <row r="82">
          <cell r="CF82" t="str">
            <v>Royalties Aggregate</v>
          </cell>
        </row>
      </sheetData>
      <sheetData sheetId="4229">
        <row r="82">
          <cell r="CF82" t="str">
            <v>Royalties Aggregate</v>
          </cell>
        </row>
      </sheetData>
      <sheetData sheetId="4230">
        <row r="82">
          <cell r="CF82" t="str">
            <v>Royalties Aggregate</v>
          </cell>
        </row>
      </sheetData>
      <sheetData sheetId="4231">
        <row r="82">
          <cell r="CF82" t="str">
            <v>Royalties Aggregate</v>
          </cell>
        </row>
      </sheetData>
      <sheetData sheetId="4232">
        <row r="82">
          <cell r="CF82" t="str">
            <v>Royalties Aggregate</v>
          </cell>
        </row>
      </sheetData>
      <sheetData sheetId="4233">
        <row r="82">
          <cell r="CF82" t="str">
            <v>Royalties Aggregate</v>
          </cell>
        </row>
      </sheetData>
      <sheetData sheetId="4234">
        <row r="82">
          <cell r="CF82" t="str">
            <v>Royalties Aggregate</v>
          </cell>
        </row>
      </sheetData>
      <sheetData sheetId="4235">
        <row r="82">
          <cell r="CF82" t="str">
            <v>Royalties Aggregate</v>
          </cell>
        </row>
      </sheetData>
      <sheetData sheetId="4236">
        <row r="82">
          <cell r="CF82" t="str">
            <v>Royalties Aggregate</v>
          </cell>
        </row>
      </sheetData>
      <sheetData sheetId="4237">
        <row r="82">
          <cell r="CF82" t="str">
            <v>Royalties Aggregate</v>
          </cell>
        </row>
      </sheetData>
      <sheetData sheetId="4238">
        <row r="82">
          <cell r="CF82" t="str">
            <v>Royalties Aggregate</v>
          </cell>
        </row>
      </sheetData>
      <sheetData sheetId="4239">
        <row r="82">
          <cell r="CF82" t="str">
            <v>Royalties Aggregate</v>
          </cell>
        </row>
      </sheetData>
      <sheetData sheetId="4240">
        <row r="82">
          <cell r="CF82" t="str">
            <v>Royalties Aggregate</v>
          </cell>
        </row>
      </sheetData>
      <sheetData sheetId="4241">
        <row r="82">
          <cell r="CF82" t="str">
            <v>Royalties Aggregate</v>
          </cell>
        </row>
      </sheetData>
      <sheetData sheetId="4242">
        <row r="82">
          <cell r="CF82" t="str">
            <v>Royalties Aggregate</v>
          </cell>
        </row>
      </sheetData>
      <sheetData sheetId="4243">
        <row r="82">
          <cell r="CF82" t="str">
            <v>Royalties Aggregate</v>
          </cell>
        </row>
      </sheetData>
      <sheetData sheetId="4244">
        <row r="82">
          <cell r="CF82" t="str">
            <v>Royalties Aggregate</v>
          </cell>
        </row>
      </sheetData>
      <sheetData sheetId="4245">
        <row r="82">
          <cell r="CF82" t="str">
            <v>Royalties Aggregate</v>
          </cell>
        </row>
      </sheetData>
      <sheetData sheetId="4246">
        <row r="82">
          <cell r="CF82" t="str">
            <v>Royalties Aggregate</v>
          </cell>
        </row>
      </sheetData>
      <sheetData sheetId="4247">
        <row r="82">
          <cell r="CF82" t="str">
            <v>Royalties Aggregate</v>
          </cell>
        </row>
      </sheetData>
      <sheetData sheetId="4248">
        <row r="82">
          <cell r="CF82" t="str">
            <v>Royalties Aggregate</v>
          </cell>
        </row>
      </sheetData>
      <sheetData sheetId="4249">
        <row r="82">
          <cell r="CF82" t="str">
            <v>Royalties Aggregate</v>
          </cell>
        </row>
      </sheetData>
      <sheetData sheetId="4250">
        <row r="82">
          <cell r="CF82" t="str">
            <v>Royalties Aggregate</v>
          </cell>
        </row>
      </sheetData>
      <sheetData sheetId="4251">
        <row r="82">
          <cell r="CF82" t="str">
            <v>Royalties Aggregate</v>
          </cell>
        </row>
      </sheetData>
      <sheetData sheetId="4252">
        <row r="82">
          <cell r="CF82" t="str">
            <v>Royalties Aggregate</v>
          </cell>
        </row>
      </sheetData>
      <sheetData sheetId="4253">
        <row r="82">
          <cell r="CF82" t="str">
            <v>Royalties Aggregate</v>
          </cell>
        </row>
      </sheetData>
      <sheetData sheetId="4254">
        <row r="82">
          <cell r="CF82" t="str">
            <v>Royalties Aggregate</v>
          </cell>
        </row>
      </sheetData>
      <sheetData sheetId="4255">
        <row r="82">
          <cell r="CF82" t="str">
            <v>Royalties Aggregate</v>
          </cell>
        </row>
      </sheetData>
      <sheetData sheetId="4256">
        <row r="82">
          <cell r="CF82" t="str">
            <v>Royalties Aggregate</v>
          </cell>
        </row>
      </sheetData>
      <sheetData sheetId="4257">
        <row r="82">
          <cell r="CF82" t="str">
            <v>Royalties Aggregate</v>
          </cell>
        </row>
      </sheetData>
      <sheetData sheetId="4258">
        <row r="82">
          <cell r="CF82" t="str">
            <v>Royalties Aggregate</v>
          </cell>
        </row>
      </sheetData>
      <sheetData sheetId="4259">
        <row r="82">
          <cell r="CF82" t="str">
            <v>Royalties Aggregate</v>
          </cell>
        </row>
      </sheetData>
      <sheetData sheetId="4260">
        <row r="82">
          <cell r="CF82" t="str">
            <v>Royalties Aggregate</v>
          </cell>
        </row>
      </sheetData>
      <sheetData sheetId="4261">
        <row r="82">
          <cell r="CF82" t="str">
            <v>Royalties Aggregate</v>
          </cell>
        </row>
      </sheetData>
      <sheetData sheetId="4262">
        <row r="82">
          <cell r="CF82" t="str">
            <v>Royalties Aggregate</v>
          </cell>
        </row>
      </sheetData>
      <sheetData sheetId="4263">
        <row r="82">
          <cell r="CF82" t="str">
            <v>Royalties Aggregate</v>
          </cell>
        </row>
      </sheetData>
      <sheetData sheetId="4264">
        <row r="82">
          <cell r="CF82" t="str">
            <v>Royalties Aggregate</v>
          </cell>
        </row>
      </sheetData>
      <sheetData sheetId="4265">
        <row r="82">
          <cell r="CF82" t="str">
            <v>Royalties Aggregate</v>
          </cell>
        </row>
      </sheetData>
      <sheetData sheetId="4266">
        <row r="82">
          <cell r="CF82" t="str">
            <v>Royalties Aggregate</v>
          </cell>
        </row>
      </sheetData>
      <sheetData sheetId="4267">
        <row r="82">
          <cell r="CF82" t="str">
            <v>Royalties Aggregate</v>
          </cell>
        </row>
      </sheetData>
      <sheetData sheetId="4268">
        <row r="82">
          <cell r="CF82" t="str">
            <v>Royalties Aggregate</v>
          </cell>
        </row>
      </sheetData>
      <sheetData sheetId="4269">
        <row r="82">
          <cell r="CF82" t="str">
            <v>Royalties Aggregate</v>
          </cell>
        </row>
      </sheetData>
      <sheetData sheetId="4270">
        <row r="82">
          <cell r="CF82" t="str">
            <v>Royalties Aggregate</v>
          </cell>
        </row>
      </sheetData>
      <sheetData sheetId="4271">
        <row r="82">
          <cell r="CF82" t="str">
            <v>Royalties Aggregate</v>
          </cell>
        </row>
      </sheetData>
      <sheetData sheetId="4272">
        <row r="82">
          <cell r="CF82" t="str">
            <v>Royalties Aggregate</v>
          </cell>
        </row>
      </sheetData>
      <sheetData sheetId="4273">
        <row r="82">
          <cell r="CF82" t="str">
            <v>Royalties Aggregate</v>
          </cell>
        </row>
      </sheetData>
      <sheetData sheetId="4274">
        <row r="82">
          <cell r="CF82" t="str">
            <v>Royalties Aggregate</v>
          </cell>
        </row>
      </sheetData>
      <sheetData sheetId="4275">
        <row r="82">
          <cell r="CF82" t="str">
            <v>Royalties Aggregate</v>
          </cell>
        </row>
      </sheetData>
      <sheetData sheetId="4276">
        <row r="82">
          <cell r="CF82" t="str">
            <v>Royalties Aggregate</v>
          </cell>
        </row>
      </sheetData>
      <sheetData sheetId="4277">
        <row r="82">
          <cell r="CF82" t="str">
            <v>Royalties Aggregate</v>
          </cell>
        </row>
      </sheetData>
      <sheetData sheetId="4278">
        <row r="82">
          <cell r="CF82" t="str">
            <v>Royalties Aggregate</v>
          </cell>
        </row>
      </sheetData>
      <sheetData sheetId="4279">
        <row r="82">
          <cell r="CF82" t="str">
            <v>Royalties Aggregate</v>
          </cell>
        </row>
      </sheetData>
      <sheetData sheetId="4280">
        <row r="82">
          <cell r="CF82" t="str">
            <v>Royalties Aggregate</v>
          </cell>
        </row>
      </sheetData>
      <sheetData sheetId="4281">
        <row r="82">
          <cell r="CF82" t="str">
            <v>Royalties Aggregate</v>
          </cell>
        </row>
      </sheetData>
      <sheetData sheetId="4282">
        <row r="82">
          <cell r="CF82" t="str">
            <v>Royalties Aggregate</v>
          </cell>
        </row>
      </sheetData>
      <sheetData sheetId="4283">
        <row r="82">
          <cell r="CF82" t="str">
            <v>Royalties Aggregate</v>
          </cell>
        </row>
      </sheetData>
      <sheetData sheetId="4284">
        <row r="82">
          <cell r="CF82" t="str">
            <v>Royalties Aggregate</v>
          </cell>
        </row>
      </sheetData>
      <sheetData sheetId="4285">
        <row r="82">
          <cell r="CF82" t="str">
            <v>Royalties Aggregate</v>
          </cell>
        </row>
      </sheetData>
      <sheetData sheetId="4286">
        <row r="82">
          <cell r="CF82" t="str">
            <v>Royalties Aggregate</v>
          </cell>
        </row>
      </sheetData>
      <sheetData sheetId="4287">
        <row r="82">
          <cell r="CF82" t="str">
            <v>Royalties Aggregate</v>
          </cell>
        </row>
      </sheetData>
      <sheetData sheetId="4288">
        <row r="82">
          <cell r="CF82" t="str">
            <v>Royalties Aggregate</v>
          </cell>
        </row>
      </sheetData>
      <sheetData sheetId="4289">
        <row r="82">
          <cell r="CF82" t="str">
            <v>Royalties Aggregate</v>
          </cell>
        </row>
      </sheetData>
      <sheetData sheetId="4290">
        <row r="82">
          <cell r="CF82" t="str">
            <v>Royalties Aggregate</v>
          </cell>
        </row>
      </sheetData>
      <sheetData sheetId="4291">
        <row r="82">
          <cell r="CF82" t="str">
            <v>Royalties Aggregate</v>
          </cell>
        </row>
      </sheetData>
      <sheetData sheetId="4292">
        <row r="82">
          <cell r="CF82" t="str">
            <v>Royalties Aggregate</v>
          </cell>
        </row>
      </sheetData>
      <sheetData sheetId="4293">
        <row r="82">
          <cell r="CF82" t="str">
            <v>Royalties Aggregate</v>
          </cell>
        </row>
      </sheetData>
      <sheetData sheetId="4294">
        <row r="82">
          <cell r="CF82" t="str">
            <v>Royalties Aggregate</v>
          </cell>
        </row>
      </sheetData>
      <sheetData sheetId="4295">
        <row r="82">
          <cell r="CF82" t="str">
            <v>Royalties Aggregate</v>
          </cell>
        </row>
      </sheetData>
      <sheetData sheetId="4296">
        <row r="82">
          <cell r="CF82" t="str">
            <v>Royalties Aggregate</v>
          </cell>
        </row>
      </sheetData>
      <sheetData sheetId="4297">
        <row r="82">
          <cell r="CF82" t="str">
            <v>Royalties Aggregate</v>
          </cell>
        </row>
      </sheetData>
      <sheetData sheetId="4298">
        <row r="82">
          <cell r="CF82" t="str">
            <v>Royalties Aggregate</v>
          </cell>
        </row>
      </sheetData>
      <sheetData sheetId="4299">
        <row r="82">
          <cell r="CF82" t="str">
            <v>Royalties Aggregate</v>
          </cell>
        </row>
      </sheetData>
      <sheetData sheetId="4300">
        <row r="82">
          <cell r="CF82" t="str">
            <v>Royalties Aggregate</v>
          </cell>
        </row>
      </sheetData>
      <sheetData sheetId="4301">
        <row r="82">
          <cell r="CF82" t="str">
            <v>Royalties Aggregate</v>
          </cell>
        </row>
      </sheetData>
      <sheetData sheetId="4302">
        <row r="82">
          <cell r="CF82" t="str">
            <v>Royalties Aggregate</v>
          </cell>
        </row>
      </sheetData>
      <sheetData sheetId="4303">
        <row r="82">
          <cell r="CF82" t="str">
            <v>Royalties Aggregate</v>
          </cell>
        </row>
      </sheetData>
      <sheetData sheetId="4304">
        <row r="82">
          <cell r="CF82" t="str">
            <v>Royalties Aggregate</v>
          </cell>
        </row>
      </sheetData>
      <sheetData sheetId="4305">
        <row r="82">
          <cell r="CF82" t="str">
            <v>Royalties Aggregate</v>
          </cell>
        </row>
      </sheetData>
      <sheetData sheetId="4306">
        <row r="82">
          <cell r="CF82" t="str">
            <v>Royalties Aggregate</v>
          </cell>
        </row>
      </sheetData>
      <sheetData sheetId="4307">
        <row r="82">
          <cell r="CF82" t="str">
            <v>Royalties Aggregate</v>
          </cell>
        </row>
      </sheetData>
      <sheetData sheetId="4308">
        <row r="82">
          <cell r="CF82" t="str">
            <v>Royalties Aggregate</v>
          </cell>
        </row>
      </sheetData>
      <sheetData sheetId="4309">
        <row r="82">
          <cell r="CF82" t="str">
            <v>Royalties Aggregate</v>
          </cell>
        </row>
      </sheetData>
      <sheetData sheetId="4310">
        <row r="82">
          <cell r="CF82" t="str">
            <v>Royalties Aggregate</v>
          </cell>
        </row>
      </sheetData>
      <sheetData sheetId="4311">
        <row r="82">
          <cell r="CF82" t="str">
            <v>Royalties Aggregate</v>
          </cell>
        </row>
      </sheetData>
      <sheetData sheetId="4312">
        <row r="82">
          <cell r="CF82" t="str">
            <v>Royalties Aggregate</v>
          </cell>
        </row>
      </sheetData>
      <sheetData sheetId="4313">
        <row r="82">
          <cell r="CF82" t="str">
            <v>Royalties Aggregate</v>
          </cell>
        </row>
      </sheetData>
      <sheetData sheetId="4314">
        <row r="82">
          <cell r="CF82" t="str">
            <v>Royalties Aggregate</v>
          </cell>
        </row>
      </sheetData>
      <sheetData sheetId="4315">
        <row r="82">
          <cell r="CF82" t="str">
            <v>Royalties Aggregate</v>
          </cell>
        </row>
      </sheetData>
      <sheetData sheetId="4316">
        <row r="82">
          <cell r="CF82" t="str">
            <v>Royalties Aggregate</v>
          </cell>
        </row>
      </sheetData>
      <sheetData sheetId="4317">
        <row r="82">
          <cell r="CF82" t="str">
            <v>Royalties Aggregate</v>
          </cell>
        </row>
      </sheetData>
      <sheetData sheetId="4318">
        <row r="82">
          <cell r="CF82" t="str">
            <v>Royalties Aggregate</v>
          </cell>
        </row>
      </sheetData>
      <sheetData sheetId="4319">
        <row r="82">
          <cell r="CF82" t="str">
            <v>Royalties Aggregate</v>
          </cell>
        </row>
      </sheetData>
      <sheetData sheetId="4320">
        <row r="82">
          <cell r="CF82" t="str">
            <v>Royalties Aggregate</v>
          </cell>
        </row>
      </sheetData>
      <sheetData sheetId="4321">
        <row r="82">
          <cell r="CF82" t="str">
            <v>Royalties Aggregate</v>
          </cell>
        </row>
      </sheetData>
      <sheetData sheetId="4322">
        <row r="82">
          <cell r="CF82" t="str">
            <v>Royalties Aggregate</v>
          </cell>
        </row>
      </sheetData>
      <sheetData sheetId="4323">
        <row r="82">
          <cell r="CF82" t="str">
            <v>Royalties Aggregate</v>
          </cell>
        </row>
      </sheetData>
      <sheetData sheetId="4324">
        <row r="82">
          <cell r="CF82" t="str">
            <v>Royalties Aggregate</v>
          </cell>
        </row>
      </sheetData>
      <sheetData sheetId="4325">
        <row r="82">
          <cell r="CF82" t="str">
            <v>Royalties Aggregate</v>
          </cell>
        </row>
      </sheetData>
      <sheetData sheetId="4326">
        <row r="82">
          <cell r="CF82" t="str">
            <v>Royalties Aggregate</v>
          </cell>
        </row>
      </sheetData>
      <sheetData sheetId="4327">
        <row r="82">
          <cell r="CF82" t="str">
            <v>Royalties Aggregate</v>
          </cell>
        </row>
      </sheetData>
      <sheetData sheetId="4328">
        <row r="82">
          <cell r="CF82" t="str">
            <v>Royalties Aggregate</v>
          </cell>
        </row>
      </sheetData>
      <sheetData sheetId="4329">
        <row r="82">
          <cell r="CF82" t="str">
            <v>Royalties Aggregate</v>
          </cell>
        </row>
      </sheetData>
      <sheetData sheetId="4330">
        <row r="82">
          <cell r="CF82" t="str">
            <v>Royalties Aggregate</v>
          </cell>
        </row>
      </sheetData>
      <sheetData sheetId="4331">
        <row r="82">
          <cell r="CF82" t="str">
            <v>Royalties Aggregate</v>
          </cell>
        </row>
      </sheetData>
      <sheetData sheetId="4332">
        <row r="82">
          <cell r="CF82" t="str">
            <v>Royalties Aggregate</v>
          </cell>
        </row>
      </sheetData>
      <sheetData sheetId="4333">
        <row r="82">
          <cell r="CF82" t="str">
            <v>Royalties Aggregate</v>
          </cell>
        </row>
      </sheetData>
      <sheetData sheetId="4334">
        <row r="82">
          <cell r="CF82" t="str">
            <v>Royalties Aggregate</v>
          </cell>
        </row>
      </sheetData>
      <sheetData sheetId="4335">
        <row r="82">
          <cell r="CF82" t="str">
            <v>Royalties Aggregate</v>
          </cell>
        </row>
      </sheetData>
      <sheetData sheetId="4336">
        <row r="82">
          <cell r="CF82" t="str">
            <v>Royalties Aggregate</v>
          </cell>
        </row>
      </sheetData>
      <sheetData sheetId="4337">
        <row r="82">
          <cell r="CF82" t="str">
            <v>Royalties Aggregate</v>
          </cell>
        </row>
      </sheetData>
      <sheetData sheetId="4338">
        <row r="82">
          <cell r="CF82" t="str">
            <v>Royalties Aggregate</v>
          </cell>
        </row>
      </sheetData>
      <sheetData sheetId="4339">
        <row r="82">
          <cell r="CF82" t="str">
            <v>Royalties Aggregate</v>
          </cell>
        </row>
      </sheetData>
      <sheetData sheetId="4340">
        <row r="82">
          <cell r="CF82" t="str">
            <v>Royalties Aggregate</v>
          </cell>
        </row>
      </sheetData>
      <sheetData sheetId="4341">
        <row r="82">
          <cell r="CF82" t="str">
            <v>Royalties Aggregate</v>
          </cell>
        </row>
      </sheetData>
      <sheetData sheetId="4342">
        <row r="82">
          <cell r="CF82" t="str">
            <v>Royalties Aggregate</v>
          </cell>
        </row>
      </sheetData>
      <sheetData sheetId="4343">
        <row r="82">
          <cell r="CF82" t="str">
            <v>Royalties Aggregate</v>
          </cell>
        </row>
      </sheetData>
      <sheetData sheetId="4344">
        <row r="82">
          <cell r="CF82" t="str">
            <v>Royalties Aggregate</v>
          </cell>
        </row>
      </sheetData>
      <sheetData sheetId="4345">
        <row r="82">
          <cell r="CF82" t="str">
            <v>Royalties Aggregate</v>
          </cell>
        </row>
      </sheetData>
      <sheetData sheetId="4346">
        <row r="82">
          <cell r="CF82" t="str">
            <v>Royalties Aggregate</v>
          </cell>
        </row>
      </sheetData>
      <sheetData sheetId="4347">
        <row r="82">
          <cell r="CF82" t="str">
            <v>Royalties Aggregate</v>
          </cell>
        </row>
      </sheetData>
      <sheetData sheetId="4348">
        <row r="82">
          <cell r="CF82" t="str">
            <v>Royalties Aggregate</v>
          </cell>
        </row>
      </sheetData>
      <sheetData sheetId="4349">
        <row r="82">
          <cell r="CF82" t="str">
            <v>Royalties Aggregate</v>
          </cell>
        </row>
      </sheetData>
      <sheetData sheetId="4350">
        <row r="82">
          <cell r="CF82" t="str">
            <v>Royalties Aggregate</v>
          </cell>
        </row>
      </sheetData>
      <sheetData sheetId="4351">
        <row r="82">
          <cell r="CF82" t="str">
            <v>Royalties Aggregate</v>
          </cell>
        </row>
      </sheetData>
      <sheetData sheetId="4352">
        <row r="82">
          <cell r="CF82" t="str">
            <v>Royalties Aggregate</v>
          </cell>
        </row>
      </sheetData>
      <sheetData sheetId="4353">
        <row r="82">
          <cell r="CF82" t="str">
            <v>Royalties Aggregate</v>
          </cell>
        </row>
      </sheetData>
      <sheetData sheetId="4354">
        <row r="82">
          <cell r="CF82" t="str">
            <v>Royalties Aggregate</v>
          </cell>
        </row>
      </sheetData>
      <sheetData sheetId="4355">
        <row r="82">
          <cell r="CF82" t="str">
            <v>Royalties Aggregate</v>
          </cell>
        </row>
      </sheetData>
      <sheetData sheetId="4356">
        <row r="82">
          <cell r="CF82">
            <v>0</v>
          </cell>
        </row>
      </sheetData>
      <sheetData sheetId="4357">
        <row r="82">
          <cell r="CF82" t="str">
            <v>Royalties Aggregate</v>
          </cell>
        </row>
      </sheetData>
      <sheetData sheetId="4358">
        <row r="82">
          <cell r="CF82" t="str">
            <v>Royalties Aggregate</v>
          </cell>
        </row>
      </sheetData>
      <sheetData sheetId="4359">
        <row r="82">
          <cell r="CF82" t="str">
            <v>Royalties Aggregate</v>
          </cell>
        </row>
      </sheetData>
      <sheetData sheetId="4360">
        <row r="82">
          <cell r="CF82" t="str">
            <v>Royalties Aggregate</v>
          </cell>
        </row>
      </sheetData>
      <sheetData sheetId="4361">
        <row r="82">
          <cell r="CF82" t="str">
            <v>Royalties Aggregate</v>
          </cell>
        </row>
      </sheetData>
      <sheetData sheetId="4362">
        <row r="82">
          <cell r="CF82">
            <v>0</v>
          </cell>
        </row>
      </sheetData>
      <sheetData sheetId="4363">
        <row r="82">
          <cell r="CF82" t="str">
            <v>Royalties Aggregate</v>
          </cell>
        </row>
      </sheetData>
      <sheetData sheetId="4364">
        <row r="82">
          <cell r="CF82" t="str">
            <v>Royalties Aggregate</v>
          </cell>
        </row>
      </sheetData>
      <sheetData sheetId="4365">
        <row r="82">
          <cell r="CF82" t="str">
            <v>Royalties Aggregate</v>
          </cell>
        </row>
      </sheetData>
      <sheetData sheetId="4366">
        <row r="82">
          <cell r="CF82" t="str">
            <v>Royalties Aggregate</v>
          </cell>
        </row>
      </sheetData>
      <sheetData sheetId="4367">
        <row r="82">
          <cell r="CF82" t="str">
            <v>Royalties Aggregate</v>
          </cell>
        </row>
      </sheetData>
      <sheetData sheetId="4368">
        <row r="82">
          <cell r="CF82" t="str">
            <v>Royalties Aggregate</v>
          </cell>
        </row>
      </sheetData>
      <sheetData sheetId="4369">
        <row r="82">
          <cell r="CF82" t="str">
            <v>Royalties Aggregate</v>
          </cell>
        </row>
      </sheetData>
      <sheetData sheetId="4370">
        <row r="82">
          <cell r="CF82" t="str">
            <v>Royalties Aggregate</v>
          </cell>
        </row>
      </sheetData>
      <sheetData sheetId="4371">
        <row r="82">
          <cell r="CF82" t="str">
            <v>Royalties Aggregate</v>
          </cell>
        </row>
      </sheetData>
      <sheetData sheetId="4372">
        <row r="82">
          <cell r="CF82" t="str">
            <v>Royalties Aggregate</v>
          </cell>
        </row>
      </sheetData>
      <sheetData sheetId="4373">
        <row r="82">
          <cell r="CF82" t="str">
            <v>Royalties Aggregate</v>
          </cell>
        </row>
      </sheetData>
      <sheetData sheetId="4374">
        <row r="82">
          <cell r="CF82" t="str">
            <v>Royalties Aggregate</v>
          </cell>
        </row>
      </sheetData>
      <sheetData sheetId="4375">
        <row r="82">
          <cell r="CF82" t="str">
            <v>Royalties Aggregate</v>
          </cell>
        </row>
      </sheetData>
      <sheetData sheetId="4376">
        <row r="82">
          <cell r="CF82" t="str">
            <v>Royalties Aggregate</v>
          </cell>
        </row>
      </sheetData>
      <sheetData sheetId="4377">
        <row r="82">
          <cell r="CF82" t="str">
            <v>Royalties Aggregate</v>
          </cell>
        </row>
      </sheetData>
      <sheetData sheetId="4378">
        <row r="82">
          <cell r="CF82" t="str">
            <v>Royalties Aggregate</v>
          </cell>
        </row>
      </sheetData>
      <sheetData sheetId="4379">
        <row r="82">
          <cell r="CF82" t="str">
            <v>Royalties Aggregate</v>
          </cell>
        </row>
      </sheetData>
      <sheetData sheetId="4380">
        <row r="82">
          <cell r="CF82" t="str">
            <v>Royalties Aggregate</v>
          </cell>
        </row>
      </sheetData>
      <sheetData sheetId="4381">
        <row r="82">
          <cell r="CF82" t="str">
            <v>Royalties Aggregate</v>
          </cell>
        </row>
      </sheetData>
      <sheetData sheetId="4382">
        <row r="82">
          <cell r="CF82" t="str">
            <v>Royalties Aggregate</v>
          </cell>
        </row>
      </sheetData>
      <sheetData sheetId="4383">
        <row r="82">
          <cell r="CF82">
            <v>0</v>
          </cell>
        </row>
      </sheetData>
      <sheetData sheetId="4384">
        <row r="82">
          <cell r="CF82" t="str">
            <v>Royalties Aggregate</v>
          </cell>
        </row>
      </sheetData>
      <sheetData sheetId="4385">
        <row r="82">
          <cell r="CF82" t="str">
            <v>Royalties Aggregate</v>
          </cell>
        </row>
      </sheetData>
      <sheetData sheetId="4386">
        <row r="82">
          <cell r="CF82" t="str">
            <v>Royalties Aggregate</v>
          </cell>
        </row>
      </sheetData>
      <sheetData sheetId="4387">
        <row r="82">
          <cell r="CF82" t="str">
            <v>Royalties Aggregate</v>
          </cell>
        </row>
      </sheetData>
      <sheetData sheetId="4388">
        <row r="82">
          <cell r="CF82" t="str">
            <v>Royalties Aggregate</v>
          </cell>
        </row>
      </sheetData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>
        <row r="82">
          <cell r="CF82" t="str">
            <v>Royalties Aggregate</v>
          </cell>
        </row>
      </sheetData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>
        <row r="82">
          <cell r="CF82" t="str">
            <v>Royalties Aggregate</v>
          </cell>
        </row>
      </sheetData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>
        <row r="82">
          <cell r="CF82" t="str">
            <v>Royalties Aggregate</v>
          </cell>
        </row>
      </sheetData>
      <sheetData sheetId="4531">
        <row r="82">
          <cell r="CF82" t="str">
            <v>Royalties Aggregate</v>
          </cell>
        </row>
      </sheetData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2">
          <cell r="CF82" t="str">
            <v>Royalties Aggregate</v>
          </cell>
        </row>
      </sheetData>
      <sheetData sheetId="4542"/>
      <sheetData sheetId="4543"/>
      <sheetData sheetId="4544">
        <row r="82">
          <cell r="CF82" t="str">
            <v>Royalties Aggregate</v>
          </cell>
        </row>
      </sheetData>
      <sheetData sheetId="4545">
        <row r="82">
          <cell r="CF82" t="str">
            <v>Royalties Aggregate</v>
          </cell>
        </row>
      </sheetData>
      <sheetData sheetId="4546"/>
      <sheetData sheetId="4547"/>
      <sheetData sheetId="4548"/>
      <sheetData sheetId="4549"/>
      <sheetData sheetId="4550"/>
      <sheetData sheetId="4551"/>
      <sheetData sheetId="4552">
        <row r="82">
          <cell r="CF82">
            <v>0</v>
          </cell>
        </row>
      </sheetData>
      <sheetData sheetId="4553">
        <row r="82">
          <cell r="CF82" t="str">
            <v>Royalties Aggregate</v>
          </cell>
        </row>
      </sheetData>
      <sheetData sheetId="4554">
        <row r="82">
          <cell r="CF82" t="str">
            <v>Royalties Aggregate</v>
          </cell>
        </row>
      </sheetData>
      <sheetData sheetId="4555">
        <row r="82">
          <cell r="CF82" t="str">
            <v>Royalties Aggregate</v>
          </cell>
        </row>
      </sheetData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>
        <row r="82">
          <cell r="CF82" t="str">
            <v>Royalties Aggregate</v>
          </cell>
        </row>
      </sheetData>
      <sheetData sheetId="4624" refreshError="1"/>
      <sheetData sheetId="4625" refreshError="1"/>
      <sheetData sheetId="4626" refreshError="1"/>
      <sheetData sheetId="4627">
        <row r="82">
          <cell r="CF82" t="str">
            <v>Royalties Aggregate</v>
          </cell>
        </row>
      </sheetData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>
        <row r="82">
          <cell r="CF82" t="str">
            <v>Royalties Aggregate</v>
          </cell>
        </row>
      </sheetData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>
        <row r="82">
          <cell r="CF82" t="str">
            <v>Royalties Aggregate</v>
          </cell>
        </row>
      </sheetData>
      <sheetData sheetId="4669">
        <row r="82">
          <cell r="CF82" t="str">
            <v>Royalties Aggregate</v>
          </cell>
        </row>
      </sheetData>
      <sheetData sheetId="4670">
        <row r="82">
          <cell r="CF82" t="str">
            <v>Royalties Aggregate</v>
          </cell>
        </row>
      </sheetData>
      <sheetData sheetId="4671">
        <row r="82">
          <cell r="CF82" t="str">
            <v>Royalties Aggregate</v>
          </cell>
        </row>
      </sheetData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>
        <row r="82">
          <cell r="CF82" t="str">
            <v>Royalties Aggregate</v>
          </cell>
        </row>
      </sheetData>
      <sheetData sheetId="4710">
        <row r="82">
          <cell r="CF82" t="str">
            <v>Royalties Aggregate</v>
          </cell>
        </row>
      </sheetData>
      <sheetData sheetId="4711">
        <row r="82">
          <cell r="CF82" t="str">
            <v>Royalties Aggregate</v>
          </cell>
        </row>
      </sheetData>
      <sheetData sheetId="4712">
        <row r="82">
          <cell r="CF82" t="str">
            <v>Royalties Aggregate</v>
          </cell>
        </row>
      </sheetData>
      <sheetData sheetId="4713">
        <row r="82">
          <cell r="CF82" t="str">
            <v>Royalties Aggregate</v>
          </cell>
        </row>
      </sheetData>
      <sheetData sheetId="4714">
        <row r="82">
          <cell r="CF82" t="str">
            <v>Royalties Aggregate</v>
          </cell>
        </row>
      </sheetData>
      <sheetData sheetId="4715">
        <row r="82">
          <cell r="CF82" t="str">
            <v>Royalties Aggregate</v>
          </cell>
        </row>
      </sheetData>
      <sheetData sheetId="4716">
        <row r="82">
          <cell r="CF82" t="str">
            <v>Royalties Aggregate</v>
          </cell>
        </row>
      </sheetData>
      <sheetData sheetId="4717">
        <row r="82">
          <cell r="CF82" t="str">
            <v>Royalties Aggregate</v>
          </cell>
        </row>
      </sheetData>
      <sheetData sheetId="4718" refreshError="1"/>
      <sheetData sheetId="4719" refreshError="1"/>
      <sheetData sheetId="4720" refreshError="1"/>
      <sheetData sheetId="4721">
        <row r="82">
          <cell r="CF82" t="str">
            <v>Royalties Aggregate</v>
          </cell>
        </row>
      </sheetData>
      <sheetData sheetId="4722" refreshError="1"/>
      <sheetData sheetId="4723">
        <row r="82">
          <cell r="CF82" t="str">
            <v>Royalties Aggregate</v>
          </cell>
        </row>
      </sheetData>
      <sheetData sheetId="4724" refreshError="1"/>
      <sheetData sheetId="4725" refreshError="1"/>
      <sheetData sheetId="4726"/>
      <sheetData sheetId="4727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>
        <row r="82">
          <cell r="CF82" t="str">
            <v>Royalties Aggregate</v>
          </cell>
        </row>
      </sheetData>
      <sheetData sheetId="4754" refreshError="1"/>
      <sheetData sheetId="4755" refreshError="1"/>
      <sheetData sheetId="4756" refreshError="1"/>
      <sheetData sheetId="4757">
        <row r="82">
          <cell r="CF82" t="str">
            <v>Royalties Aggregate</v>
          </cell>
        </row>
      </sheetData>
      <sheetData sheetId="4758">
        <row r="82">
          <cell r="CF82" t="str">
            <v>Royalties Aggregate</v>
          </cell>
        </row>
      </sheetData>
      <sheetData sheetId="4759">
        <row r="82">
          <cell r="CF82" t="str">
            <v>Royalties Aggregate</v>
          </cell>
        </row>
      </sheetData>
      <sheetData sheetId="4760">
        <row r="82">
          <cell r="CF82" t="str">
            <v>Royalties Aggregate</v>
          </cell>
        </row>
      </sheetData>
      <sheetData sheetId="4761">
        <row r="82">
          <cell r="CF82" t="str">
            <v>Royalties Aggregate</v>
          </cell>
        </row>
      </sheetData>
      <sheetData sheetId="4762">
        <row r="82">
          <cell r="CF82" t="str">
            <v>Royalties Aggregate</v>
          </cell>
        </row>
      </sheetData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>
        <row r="82">
          <cell r="CF82" t="str">
            <v>Royalties Aggregate</v>
          </cell>
        </row>
      </sheetData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>
        <row r="82">
          <cell r="CF82" t="str">
            <v>Royalties Aggregate</v>
          </cell>
        </row>
      </sheetData>
      <sheetData sheetId="4819">
        <row r="82">
          <cell r="CF82" t="str">
            <v>Royalties Aggregate</v>
          </cell>
        </row>
      </sheetData>
      <sheetData sheetId="4820">
        <row r="82">
          <cell r="CF82" t="str">
            <v>Royalties Aggregate</v>
          </cell>
        </row>
      </sheetData>
      <sheetData sheetId="4821">
        <row r="82">
          <cell r="CF82" t="str">
            <v>Royalties Aggregate</v>
          </cell>
        </row>
      </sheetData>
      <sheetData sheetId="4822">
        <row r="82">
          <cell r="CF82" t="str">
            <v>Royalties Aggregate</v>
          </cell>
        </row>
      </sheetData>
      <sheetData sheetId="4823">
        <row r="82">
          <cell r="CF82" t="str">
            <v>Royalties Aggregate</v>
          </cell>
        </row>
      </sheetData>
      <sheetData sheetId="4824">
        <row r="82">
          <cell r="CF82" t="str">
            <v>Royalties Aggregate</v>
          </cell>
        </row>
      </sheetData>
      <sheetData sheetId="4825">
        <row r="82">
          <cell r="CF82" t="str">
            <v>Royalties Aggregate</v>
          </cell>
        </row>
      </sheetData>
      <sheetData sheetId="4826">
        <row r="82">
          <cell r="CF82" t="str">
            <v>Royalties Aggregate</v>
          </cell>
        </row>
      </sheetData>
      <sheetData sheetId="4827"/>
      <sheetData sheetId="4828">
        <row r="82">
          <cell r="CF82" t="str">
            <v>Royalties Aggregate</v>
          </cell>
        </row>
      </sheetData>
      <sheetData sheetId="4829">
        <row r="82">
          <cell r="CF82" t="str">
            <v>Royalties Aggregate</v>
          </cell>
        </row>
      </sheetData>
      <sheetData sheetId="4830">
        <row r="82">
          <cell r="CF82" t="str">
            <v>Royalties Aggregate</v>
          </cell>
        </row>
      </sheetData>
      <sheetData sheetId="4831">
        <row r="82">
          <cell r="CF82" t="str">
            <v>Royalties Aggregate</v>
          </cell>
        </row>
      </sheetData>
      <sheetData sheetId="4832">
        <row r="82">
          <cell r="CF82" t="str">
            <v>Royalties Aggregate</v>
          </cell>
        </row>
      </sheetData>
      <sheetData sheetId="4833">
        <row r="82">
          <cell r="CF82" t="str">
            <v>Royalties Aggregate</v>
          </cell>
        </row>
      </sheetData>
      <sheetData sheetId="4834">
        <row r="82">
          <cell r="CF82" t="str">
            <v>Royalties Aggregate</v>
          </cell>
        </row>
      </sheetData>
      <sheetData sheetId="4835">
        <row r="82">
          <cell r="CF82" t="str">
            <v>Royalties Aggregate</v>
          </cell>
        </row>
      </sheetData>
      <sheetData sheetId="4836">
        <row r="82">
          <cell r="CF82" t="str">
            <v>Royalties Aggregate</v>
          </cell>
        </row>
      </sheetData>
      <sheetData sheetId="4837">
        <row r="82">
          <cell r="CF82" t="str">
            <v>Royalties Aggregate</v>
          </cell>
        </row>
      </sheetData>
      <sheetData sheetId="4838">
        <row r="82">
          <cell r="CF82" t="str">
            <v>Royalties Aggregate</v>
          </cell>
        </row>
      </sheetData>
      <sheetData sheetId="4839">
        <row r="82">
          <cell r="CF82" t="str">
            <v>Royalties Aggregate</v>
          </cell>
        </row>
      </sheetData>
      <sheetData sheetId="4840">
        <row r="82">
          <cell r="CF82" t="str">
            <v>Royalties Aggregate</v>
          </cell>
        </row>
      </sheetData>
      <sheetData sheetId="4841">
        <row r="82">
          <cell r="CF82" t="str">
            <v>Royalties Aggregate</v>
          </cell>
        </row>
      </sheetData>
      <sheetData sheetId="4842">
        <row r="82">
          <cell r="CF82" t="str">
            <v>Royalties Aggregate</v>
          </cell>
        </row>
      </sheetData>
      <sheetData sheetId="4843">
        <row r="82">
          <cell r="CF82" t="str">
            <v>Royalties Aggregate</v>
          </cell>
        </row>
      </sheetData>
      <sheetData sheetId="4844">
        <row r="82">
          <cell r="CF82" t="str">
            <v>Royalties Aggregate</v>
          </cell>
        </row>
      </sheetData>
      <sheetData sheetId="4845">
        <row r="82">
          <cell r="CF82" t="str">
            <v>Royalties Aggregate</v>
          </cell>
        </row>
      </sheetData>
      <sheetData sheetId="4846">
        <row r="82">
          <cell r="CF82" t="str">
            <v>Royalties Aggregate</v>
          </cell>
        </row>
      </sheetData>
      <sheetData sheetId="4847">
        <row r="82">
          <cell r="CF82" t="str">
            <v>Royalties Aggregate</v>
          </cell>
        </row>
      </sheetData>
      <sheetData sheetId="4848">
        <row r="82">
          <cell r="CF82" t="str">
            <v>Royalties Aggregate</v>
          </cell>
        </row>
      </sheetData>
      <sheetData sheetId="4849">
        <row r="82">
          <cell r="CF82" t="str">
            <v>Royalties Aggregate</v>
          </cell>
        </row>
      </sheetData>
      <sheetData sheetId="4850">
        <row r="82">
          <cell r="CF82" t="str">
            <v>Royalties Aggregate</v>
          </cell>
        </row>
      </sheetData>
      <sheetData sheetId="4851">
        <row r="82">
          <cell r="CF82">
            <v>0</v>
          </cell>
        </row>
      </sheetData>
      <sheetData sheetId="4852">
        <row r="82">
          <cell r="CF82" t="str">
            <v>Royalties Aggregate</v>
          </cell>
        </row>
      </sheetData>
      <sheetData sheetId="4853">
        <row r="82">
          <cell r="CF82" t="str">
            <v>Royalties Aggregate</v>
          </cell>
        </row>
      </sheetData>
      <sheetData sheetId="4854">
        <row r="82">
          <cell r="CF82" t="str">
            <v>Royalties Aggregate</v>
          </cell>
        </row>
      </sheetData>
      <sheetData sheetId="4855">
        <row r="82">
          <cell r="CF82" t="str">
            <v>Royalties Aggregate</v>
          </cell>
        </row>
      </sheetData>
      <sheetData sheetId="4856">
        <row r="82">
          <cell r="CF82" t="str">
            <v>Royalties Aggregate</v>
          </cell>
        </row>
      </sheetData>
      <sheetData sheetId="4857">
        <row r="82">
          <cell r="CF82" t="str">
            <v>Royalties Aggregate</v>
          </cell>
        </row>
      </sheetData>
      <sheetData sheetId="4858">
        <row r="82">
          <cell r="CF82" t="str">
            <v>Royalties Aggregate</v>
          </cell>
        </row>
      </sheetData>
      <sheetData sheetId="4859">
        <row r="82">
          <cell r="CF82" t="str">
            <v>Royalties Aggregate</v>
          </cell>
        </row>
      </sheetData>
      <sheetData sheetId="4860">
        <row r="82">
          <cell r="CF82" t="str">
            <v>Royalties Aggregate</v>
          </cell>
        </row>
      </sheetData>
      <sheetData sheetId="4861">
        <row r="82">
          <cell r="CF82" t="str">
            <v>Royalties Aggregate</v>
          </cell>
        </row>
      </sheetData>
      <sheetData sheetId="4862">
        <row r="82">
          <cell r="CF82" t="str">
            <v>Royalties Aggregate</v>
          </cell>
        </row>
      </sheetData>
      <sheetData sheetId="4863">
        <row r="82">
          <cell r="CF82" t="str">
            <v>Royalties Aggregate</v>
          </cell>
        </row>
      </sheetData>
      <sheetData sheetId="4864">
        <row r="82">
          <cell r="CF82" t="str">
            <v>Royalties Aggregate</v>
          </cell>
        </row>
      </sheetData>
      <sheetData sheetId="4865">
        <row r="82">
          <cell r="CF82" t="str">
            <v>Royalties Aggregate</v>
          </cell>
        </row>
      </sheetData>
      <sheetData sheetId="4866">
        <row r="82">
          <cell r="CF82" t="str">
            <v>Royalties Aggregate</v>
          </cell>
        </row>
      </sheetData>
      <sheetData sheetId="4867">
        <row r="82">
          <cell r="CF82" t="str">
            <v>Royalties Aggregate</v>
          </cell>
        </row>
      </sheetData>
      <sheetData sheetId="4868">
        <row r="82">
          <cell r="CF82" t="str">
            <v>Royalties Aggregate</v>
          </cell>
        </row>
      </sheetData>
      <sheetData sheetId="4869">
        <row r="82">
          <cell r="CF82" t="str">
            <v>Royalties Aggregate</v>
          </cell>
        </row>
      </sheetData>
      <sheetData sheetId="4870">
        <row r="82">
          <cell r="CF82" t="str">
            <v>Royalties Aggregate</v>
          </cell>
        </row>
      </sheetData>
      <sheetData sheetId="4871">
        <row r="82">
          <cell r="CF82" t="str">
            <v>Royalties Aggregate</v>
          </cell>
        </row>
      </sheetData>
      <sheetData sheetId="4872">
        <row r="82">
          <cell r="CF82" t="str">
            <v>Royalties Aggregate</v>
          </cell>
        </row>
      </sheetData>
      <sheetData sheetId="4873">
        <row r="82">
          <cell r="CF82" t="str">
            <v>Royalties Aggregate</v>
          </cell>
        </row>
      </sheetData>
      <sheetData sheetId="4874">
        <row r="82">
          <cell r="CF82" t="str">
            <v>Royalties Aggregate</v>
          </cell>
        </row>
      </sheetData>
      <sheetData sheetId="4875">
        <row r="82">
          <cell r="CF82" t="str">
            <v>Royalties Aggregate</v>
          </cell>
        </row>
      </sheetData>
      <sheetData sheetId="4876">
        <row r="82">
          <cell r="CF82" t="str">
            <v>Royalties Aggregate</v>
          </cell>
        </row>
      </sheetData>
      <sheetData sheetId="4877">
        <row r="82">
          <cell r="CF82" t="str">
            <v>Royalties Aggregate</v>
          </cell>
        </row>
      </sheetData>
      <sheetData sheetId="4878">
        <row r="82">
          <cell r="CF82" t="str">
            <v>Royalties Aggregate</v>
          </cell>
        </row>
      </sheetData>
      <sheetData sheetId="4879">
        <row r="82">
          <cell r="CF82" t="str">
            <v>Royalties Aggregate</v>
          </cell>
        </row>
      </sheetData>
      <sheetData sheetId="4880">
        <row r="82">
          <cell r="CF82" t="str">
            <v>Royalties Aggregate</v>
          </cell>
        </row>
      </sheetData>
      <sheetData sheetId="4881">
        <row r="82">
          <cell r="CF82" t="str">
            <v>Royalties Aggregate</v>
          </cell>
        </row>
      </sheetData>
      <sheetData sheetId="4882">
        <row r="82">
          <cell r="CF82" t="str">
            <v>Royalties Aggregate</v>
          </cell>
        </row>
      </sheetData>
      <sheetData sheetId="4883">
        <row r="82">
          <cell r="CF82" t="str">
            <v>Royalties Aggregate</v>
          </cell>
        </row>
      </sheetData>
      <sheetData sheetId="4884">
        <row r="82">
          <cell r="CF82" t="str">
            <v>Royalties Aggregate</v>
          </cell>
        </row>
      </sheetData>
      <sheetData sheetId="4885">
        <row r="82">
          <cell r="CF82" t="str">
            <v>Royalties Aggregate</v>
          </cell>
        </row>
      </sheetData>
      <sheetData sheetId="4886">
        <row r="82">
          <cell r="CF82" t="str">
            <v>Royalties Aggregate</v>
          </cell>
        </row>
      </sheetData>
      <sheetData sheetId="4887">
        <row r="82">
          <cell r="CF82" t="str">
            <v>Royalties Aggregate</v>
          </cell>
        </row>
      </sheetData>
      <sheetData sheetId="4888">
        <row r="82">
          <cell r="CF82" t="str">
            <v>Royalties Aggregate</v>
          </cell>
        </row>
      </sheetData>
      <sheetData sheetId="4889">
        <row r="82">
          <cell r="CF82" t="str">
            <v>Royalties Aggregate</v>
          </cell>
        </row>
      </sheetData>
      <sheetData sheetId="4890">
        <row r="82">
          <cell r="CF82" t="str">
            <v>Royalties Aggregate</v>
          </cell>
        </row>
      </sheetData>
      <sheetData sheetId="4891">
        <row r="82">
          <cell r="CF82" t="str">
            <v>Royalties Aggregate</v>
          </cell>
        </row>
      </sheetData>
      <sheetData sheetId="4892">
        <row r="82">
          <cell r="CF82" t="str">
            <v>Royalties Aggregate</v>
          </cell>
        </row>
      </sheetData>
      <sheetData sheetId="4893">
        <row r="82">
          <cell r="CF82" t="str">
            <v>Royalties Aggregate</v>
          </cell>
        </row>
      </sheetData>
      <sheetData sheetId="4894">
        <row r="82">
          <cell r="CF82" t="str">
            <v>Royalties Aggregate</v>
          </cell>
        </row>
      </sheetData>
      <sheetData sheetId="4895">
        <row r="82">
          <cell r="CF82">
            <v>0</v>
          </cell>
        </row>
      </sheetData>
      <sheetData sheetId="4896">
        <row r="82">
          <cell r="CF82" t="str">
            <v>Royalties Aggregate</v>
          </cell>
        </row>
      </sheetData>
      <sheetData sheetId="4897">
        <row r="82">
          <cell r="CF82" t="str">
            <v>Royalties Aggregate</v>
          </cell>
        </row>
      </sheetData>
      <sheetData sheetId="4898">
        <row r="82">
          <cell r="CF82" t="str">
            <v>Royalties Aggregate</v>
          </cell>
        </row>
      </sheetData>
      <sheetData sheetId="4899">
        <row r="82">
          <cell r="CF82" t="str">
            <v>Royalties Aggregate</v>
          </cell>
        </row>
      </sheetData>
      <sheetData sheetId="4900">
        <row r="82">
          <cell r="CF82" t="str">
            <v>Royalties Aggregate</v>
          </cell>
        </row>
      </sheetData>
      <sheetData sheetId="4901">
        <row r="82">
          <cell r="CF82" t="str">
            <v>Royalties Aggregate</v>
          </cell>
        </row>
      </sheetData>
      <sheetData sheetId="4902">
        <row r="82">
          <cell r="CF82" t="str">
            <v>Royalties Aggregate</v>
          </cell>
        </row>
      </sheetData>
      <sheetData sheetId="4903">
        <row r="82">
          <cell r="CF82" t="str">
            <v>Royalties Aggregate</v>
          </cell>
        </row>
      </sheetData>
      <sheetData sheetId="4904">
        <row r="82">
          <cell r="CF82" t="str">
            <v>Royalties Aggregate</v>
          </cell>
        </row>
      </sheetData>
      <sheetData sheetId="4905">
        <row r="82">
          <cell r="CF82" t="str">
            <v>Royalties Aggregate</v>
          </cell>
        </row>
      </sheetData>
      <sheetData sheetId="4906">
        <row r="82">
          <cell r="CF82" t="str">
            <v>Royalties Aggregate</v>
          </cell>
        </row>
      </sheetData>
      <sheetData sheetId="4907">
        <row r="82">
          <cell r="CF82" t="str">
            <v>Royalties Aggregate</v>
          </cell>
        </row>
      </sheetData>
      <sheetData sheetId="4908">
        <row r="82">
          <cell r="CF82" t="str">
            <v>Royalties Aggregate</v>
          </cell>
        </row>
      </sheetData>
      <sheetData sheetId="4909">
        <row r="82">
          <cell r="CF82" t="str">
            <v>Royalties Aggregate</v>
          </cell>
        </row>
      </sheetData>
      <sheetData sheetId="4910">
        <row r="82">
          <cell r="CF82" t="str">
            <v>Royalties Aggregate</v>
          </cell>
        </row>
      </sheetData>
      <sheetData sheetId="4911">
        <row r="82">
          <cell r="CF82" t="str">
            <v>Royalties Aggregate</v>
          </cell>
        </row>
      </sheetData>
      <sheetData sheetId="4912">
        <row r="82">
          <cell r="CF82" t="str">
            <v>Royalties Aggregate</v>
          </cell>
        </row>
      </sheetData>
      <sheetData sheetId="4913">
        <row r="82">
          <cell r="CF82" t="str">
            <v>Royalties Aggregate</v>
          </cell>
        </row>
      </sheetData>
      <sheetData sheetId="4914">
        <row r="82">
          <cell r="CF82" t="str">
            <v>Royalties Aggregate</v>
          </cell>
        </row>
      </sheetData>
      <sheetData sheetId="4915">
        <row r="82">
          <cell r="CF82" t="str">
            <v>Royalties Aggregate</v>
          </cell>
        </row>
      </sheetData>
      <sheetData sheetId="4916">
        <row r="82">
          <cell r="CF82" t="str">
            <v>Royalties Aggregate</v>
          </cell>
        </row>
      </sheetData>
      <sheetData sheetId="4917">
        <row r="82">
          <cell r="CF82" t="str">
            <v>Royalties Aggregate</v>
          </cell>
        </row>
      </sheetData>
      <sheetData sheetId="4918">
        <row r="82">
          <cell r="CF82" t="str">
            <v>Royalties Aggregate</v>
          </cell>
        </row>
      </sheetData>
      <sheetData sheetId="4919">
        <row r="82">
          <cell r="CF82" t="str">
            <v>Royalties Aggregate</v>
          </cell>
        </row>
      </sheetData>
      <sheetData sheetId="4920">
        <row r="82">
          <cell r="CF82" t="str">
            <v>Royalties Aggregate</v>
          </cell>
        </row>
      </sheetData>
      <sheetData sheetId="4921">
        <row r="82">
          <cell r="CF82" t="str">
            <v>Royalties Aggregate</v>
          </cell>
        </row>
      </sheetData>
      <sheetData sheetId="4922">
        <row r="82">
          <cell r="CF82" t="str">
            <v>Royalties Aggregate</v>
          </cell>
        </row>
      </sheetData>
      <sheetData sheetId="4923">
        <row r="82">
          <cell r="CF82" t="str">
            <v>Royalties Aggregate</v>
          </cell>
        </row>
      </sheetData>
      <sheetData sheetId="4924">
        <row r="82">
          <cell r="CF82" t="str">
            <v>Royalties Aggregate</v>
          </cell>
        </row>
      </sheetData>
      <sheetData sheetId="4925">
        <row r="82">
          <cell r="CF82">
            <v>0</v>
          </cell>
        </row>
      </sheetData>
      <sheetData sheetId="4926">
        <row r="82">
          <cell r="CF82" t="str">
            <v>Royalties Aggregate</v>
          </cell>
        </row>
      </sheetData>
      <sheetData sheetId="4927">
        <row r="82">
          <cell r="CF82" t="str">
            <v>Royalties Aggregate</v>
          </cell>
        </row>
      </sheetData>
      <sheetData sheetId="4928">
        <row r="82">
          <cell r="CF82" t="str">
            <v>Royalties Aggregate</v>
          </cell>
        </row>
      </sheetData>
      <sheetData sheetId="4929">
        <row r="82">
          <cell r="CF82" t="str">
            <v>Royalties Aggregate</v>
          </cell>
        </row>
      </sheetData>
      <sheetData sheetId="4930">
        <row r="82">
          <cell r="CF82" t="str">
            <v>Royalties Aggregate</v>
          </cell>
        </row>
      </sheetData>
      <sheetData sheetId="4931">
        <row r="82">
          <cell r="CF82" t="str">
            <v>Royalties Aggregate</v>
          </cell>
        </row>
      </sheetData>
      <sheetData sheetId="4932">
        <row r="82">
          <cell r="CF82" t="str">
            <v>Royalties Aggregate</v>
          </cell>
        </row>
      </sheetData>
      <sheetData sheetId="4933">
        <row r="82">
          <cell r="CF82" t="str">
            <v>Royalties Aggregate</v>
          </cell>
        </row>
      </sheetData>
      <sheetData sheetId="4934">
        <row r="82">
          <cell r="CF82" t="str">
            <v>Royalties Aggregate</v>
          </cell>
        </row>
      </sheetData>
      <sheetData sheetId="4935">
        <row r="82">
          <cell r="CF82" t="str">
            <v>Royalties Aggregate</v>
          </cell>
        </row>
      </sheetData>
      <sheetData sheetId="4936">
        <row r="82">
          <cell r="CF82" t="str">
            <v>Royalties Aggregate</v>
          </cell>
        </row>
      </sheetData>
      <sheetData sheetId="4937">
        <row r="82">
          <cell r="CF82" t="str">
            <v>Royalties Aggregate</v>
          </cell>
        </row>
      </sheetData>
      <sheetData sheetId="4938">
        <row r="82">
          <cell r="CF82" t="str">
            <v>Royalties Aggregate</v>
          </cell>
        </row>
      </sheetData>
      <sheetData sheetId="4939">
        <row r="82">
          <cell r="CF82" t="str">
            <v>Royalties Aggregate</v>
          </cell>
        </row>
      </sheetData>
      <sheetData sheetId="4940">
        <row r="82">
          <cell r="CF82" t="str">
            <v>Royalties Aggregate</v>
          </cell>
        </row>
      </sheetData>
      <sheetData sheetId="4941">
        <row r="82">
          <cell r="CF82" t="str">
            <v>Royalties Aggregate</v>
          </cell>
        </row>
      </sheetData>
      <sheetData sheetId="4942">
        <row r="82">
          <cell r="CF82" t="str">
            <v>Royalties Aggregate</v>
          </cell>
        </row>
      </sheetData>
      <sheetData sheetId="4943">
        <row r="82">
          <cell r="CF82" t="str">
            <v>Royalties Aggregate</v>
          </cell>
        </row>
      </sheetData>
      <sheetData sheetId="4944">
        <row r="82">
          <cell r="CF82" t="str">
            <v>Royalties Aggregate</v>
          </cell>
        </row>
      </sheetData>
      <sheetData sheetId="4945">
        <row r="82">
          <cell r="CF82" t="str">
            <v>Royalties Aggregate</v>
          </cell>
        </row>
      </sheetData>
      <sheetData sheetId="4946">
        <row r="82">
          <cell r="CF82" t="str">
            <v>Royalties Aggregate</v>
          </cell>
        </row>
      </sheetData>
      <sheetData sheetId="4947">
        <row r="82">
          <cell r="CF82" t="str">
            <v>Royalties Aggregate</v>
          </cell>
        </row>
      </sheetData>
      <sheetData sheetId="4948">
        <row r="82">
          <cell r="CF82" t="str">
            <v>Royalties Aggregate</v>
          </cell>
        </row>
      </sheetData>
      <sheetData sheetId="4949">
        <row r="82">
          <cell r="CF82" t="str">
            <v>Royalties Aggregate</v>
          </cell>
        </row>
      </sheetData>
      <sheetData sheetId="4950">
        <row r="82">
          <cell r="CF82" t="str">
            <v>Royalties Aggregate</v>
          </cell>
        </row>
      </sheetData>
      <sheetData sheetId="4951">
        <row r="82">
          <cell r="CF82" t="str">
            <v>Royalties Aggregate</v>
          </cell>
        </row>
      </sheetData>
      <sheetData sheetId="4952">
        <row r="82">
          <cell r="CF82" t="str">
            <v>Royalties Aggregate</v>
          </cell>
        </row>
      </sheetData>
      <sheetData sheetId="4953">
        <row r="82">
          <cell r="CF82" t="str">
            <v>Royalties Aggregate</v>
          </cell>
        </row>
      </sheetData>
      <sheetData sheetId="4954">
        <row r="82">
          <cell r="CF82" t="str">
            <v>Royalties Aggregate</v>
          </cell>
        </row>
      </sheetData>
      <sheetData sheetId="4955">
        <row r="82">
          <cell r="CF82" t="str">
            <v>Royalties Aggregate</v>
          </cell>
        </row>
      </sheetData>
      <sheetData sheetId="4956">
        <row r="82">
          <cell r="CF82" t="str">
            <v>Royalties Aggregate</v>
          </cell>
        </row>
      </sheetData>
      <sheetData sheetId="4957">
        <row r="82">
          <cell r="CF82" t="str">
            <v>Royalties Aggregate</v>
          </cell>
        </row>
      </sheetData>
      <sheetData sheetId="4958">
        <row r="82">
          <cell r="CF82" t="str">
            <v>Royalties Aggregate</v>
          </cell>
        </row>
      </sheetData>
      <sheetData sheetId="4959">
        <row r="82">
          <cell r="CF82" t="str">
            <v>Royalties Aggregate</v>
          </cell>
        </row>
      </sheetData>
      <sheetData sheetId="4960">
        <row r="82">
          <cell r="CF82" t="str">
            <v>Royalties Aggregate</v>
          </cell>
        </row>
      </sheetData>
      <sheetData sheetId="4961">
        <row r="82">
          <cell r="CF82" t="str">
            <v>Royalties Aggregate</v>
          </cell>
        </row>
      </sheetData>
      <sheetData sheetId="4962">
        <row r="82">
          <cell r="CF82" t="str">
            <v>Royalties Aggregate</v>
          </cell>
        </row>
      </sheetData>
      <sheetData sheetId="4963">
        <row r="82">
          <cell r="CF82" t="str">
            <v>Royalties Aggregate</v>
          </cell>
        </row>
      </sheetData>
      <sheetData sheetId="4964">
        <row r="82">
          <cell r="CF82" t="str">
            <v>Royalties Aggregate</v>
          </cell>
        </row>
      </sheetData>
      <sheetData sheetId="4965">
        <row r="82">
          <cell r="CF82" t="str">
            <v>Royalties Aggregate</v>
          </cell>
        </row>
      </sheetData>
      <sheetData sheetId="4966">
        <row r="82">
          <cell r="CF82" t="str">
            <v>Royalties Aggregate</v>
          </cell>
        </row>
      </sheetData>
      <sheetData sheetId="4967">
        <row r="82">
          <cell r="CF82" t="str">
            <v>Royalties Aggregate</v>
          </cell>
        </row>
      </sheetData>
      <sheetData sheetId="4968">
        <row r="82">
          <cell r="CF82" t="str">
            <v>Royalties Aggregate</v>
          </cell>
        </row>
      </sheetData>
      <sheetData sheetId="4969">
        <row r="82">
          <cell r="CF82" t="str">
            <v>Royalties Aggregate</v>
          </cell>
        </row>
      </sheetData>
      <sheetData sheetId="4970">
        <row r="82">
          <cell r="CF82" t="str">
            <v>Royalties Aggregate</v>
          </cell>
        </row>
      </sheetData>
      <sheetData sheetId="4971">
        <row r="82">
          <cell r="CF82" t="str">
            <v>Royalties Aggregate</v>
          </cell>
        </row>
      </sheetData>
      <sheetData sheetId="4972">
        <row r="82">
          <cell r="CF82" t="str">
            <v>Royalties Aggregate</v>
          </cell>
        </row>
      </sheetData>
      <sheetData sheetId="4973">
        <row r="82">
          <cell r="CF82" t="str">
            <v>Royalties Aggregate</v>
          </cell>
        </row>
      </sheetData>
      <sheetData sheetId="4974">
        <row r="82">
          <cell r="CF82" t="str">
            <v>Royalties Aggregate</v>
          </cell>
        </row>
      </sheetData>
      <sheetData sheetId="4975">
        <row r="82">
          <cell r="CF82" t="str">
            <v>Royalties Aggregate</v>
          </cell>
        </row>
      </sheetData>
      <sheetData sheetId="4976">
        <row r="82">
          <cell r="CF82" t="str">
            <v>Royalties Aggregate</v>
          </cell>
        </row>
      </sheetData>
      <sheetData sheetId="4977">
        <row r="82">
          <cell r="CF82">
            <v>0</v>
          </cell>
        </row>
      </sheetData>
      <sheetData sheetId="4978">
        <row r="82">
          <cell r="CF82" t="str">
            <v>Royalties Aggregate</v>
          </cell>
        </row>
      </sheetData>
      <sheetData sheetId="4979">
        <row r="82">
          <cell r="CF82">
            <v>0</v>
          </cell>
        </row>
      </sheetData>
      <sheetData sheetId="4980">
        <row r="82">
          <cell r="CF82" t="str">
            <v>Royalties Aggregate</v>
          </cell>
        </row>
      </sheetData>
      <sheetData sheetId="4981">
        <row r="82">
          <cell r="CF82" t="str">
            <v>Royalties Aggregate</v>
          </cell>
        </row>
      </sheetData>
      <sheetData sheetId="4982">
        <row r="82">
          <cell r="CF82" t="str">
            <v>Royalties Aggregate</v>
          </cell>
        </row>
      </sheetData>
      <sheetData sheetId="4983">
        <row r="82">
          <cell r="CF82" t="str">
            <v>Royalties Aggregate</v>
          </cell>
        </row>
      </sheetData>
      <sheetData sheetId="4984">
        <row r="82">
          <cell r="CF82" t="str">
            <v>Royalties Aggregate</v>
          </cell>
        </row>
      </sheetData>
      <sheetData sheetId="4985">
        <row r="82">
          <cell r="CF82" t="str">
            <v>Royalties Aggregate</v>
          </cell>
        </row>
      </sheetData>
      <sheetData sheetId="4986">
        <row r="82">
          <cell r="CF82" t="str">
            <v>Royalties Aggregate</v>
          </cell>
        </row>
      </sheetData>
      <sheetData sheetId="4987">
        <row r="82">
          <cell r="CF82" t="str">
            <v>Royalties Aggregate</v>
          </cell>
        </row>
      </sheetData>
      <sheetData sheetId="4988">
        <row r="82">
          <cell r="CF82" t="str">
            <v>Royalties Aggregate</v>
          </cell>
        </row>
      </sheetData>
      <sheetData sheetId="4989">
        <row r="82">
          <cell r="CF82" t="str">
            <v>Royalties Aggregate</v>
          </cell>
        </row>
      </sheetData>
      <sheetData sheetId="4990">
        <row r="82">
          <cell r="CF82" t="str">
            <v>Royalties Aggregate</v>
          </cell>
        </row>
      </sheetData>
      <sheetData sheetId="4991">
        <row r="82">
          <cell r="CF82">
            <v>0</v>
          </cell>
        </row>
      </sheetData>
      <sheetData sheetId="4992">
        <row r="82">
          <cell r="CF82" t="str">
            <v>Royalties Aggregate</v>
          </cell>
        </row>
      </sheetData>
      <sheetData sheetId="4993">
        <row r="82">
          <cell r="CF82" t="str">
            <v>Royalties Aggregate</v>
          </cell>
        </row>
      </sheetData>
      <sheetData sheetId="4994">
        <row r="82">
          <cell r="CF82" t="str">
            <v>Royalties Aggregate</v>
          </cell>
        </row>
      </sheetData>
      <sheetData sheetId="4995">
        <row r="82">
          <cell r="CF82" t="str">
            <v>Royalties Aggregate</v>
          </cell>
        </row>
      </sheetData>
      <sheetData sheetId="4996">
        <row r="82">
          <cell r="CF82" t="str">
            <v>Royalties Aggregate</v>
          </cell>
        </row>
      </sheetData>
      <sheetData sheetId="4997">
        <row r="82">
          <cell r="CF82" t="str">
            <v>Royalties Aggregate</v>
          </cell>
        </row>
      </sheetData>
      <sheetData sheetId="4998">
        <row r="82">
          <cell r="CF82" t="str">
            <v>Royalties Aggregate</v>
          </cell>
        </row>
      </sheetData>
      <sheetData sheetId="4999">
        <row r="82">
          <cell r="CF82" t="str">
            <v>Royalties Aggregate</v>
          </cell>
        </row>
      </sheetData>
      <sheetData sheetId="5000">
        <row r="82">
          <cell r="CF82" t="str">
            <v>Royalties Aggregate</v>
          </cell>
        </row>
      </sheetData>
      <sheetData sheetId="5001">
        <row r="82">
          <cell r="CF82" t="str">
            <v>Royalties Aggregate</v>
          </cell>
        </row>
      </sheetData>
      <sheetData sheetId="5002">
        <row r="82">
          <cell r="CF82" t="str">
            <v>Royalties Aggregate</v>
          </cell>
        </row>
      </sheetData>
      <sheetData sheetId="5003">
        <row r="82">
          <cell r="CF82" t="str">
            <v>Royalties Aggregate</v>
          </cell>
        </row>
      </sheetData>
      <sheetData sheetId="5004">
        <row r="82">
          <cell r="CF82" t="str">
            <v>Royalties Aggregate</v>
          </cell>
        </row>
      </sheetData>
      <sheetData sheetId="5005">
        <row r="82">
          <cell r="CF82" t="str">
            <v>Royalties Aggregate</v>
          </cell>
        </row>
      </sheetData>
      <sheetData sheetId="5006">
        <row r="82">
          <cell r="CF82" t="str">
            <v>Royalties Aggregate</v>
          </cell>
        </row>
      </sheetData>
      <sheetData sheetId="5007">
        <row r="82">
          <cell r="CF82" t="str">
            <v>Royalties Aggregate</v>
          </cell>
        </row>
      </sheetData>
      <sheetData sheetId="5008">
        <row r="82">
          <cell r="CF82" t="str">
            <v>Royalties Aggregate</v>
          </cell>
        </row>
      </sheetData>
      <sheetData sheetId="5009">
        <row r="82">
          <cell r="CF82" t="str">
            <v>Royalties Aggregate</v>
          </cell>
        </row>
      </sheetData>
      <sheetData sheetId="5010">
        <row r="82">
          <cell r="CF82" t="str">
            <v>Royalties Aggregate</v>
          </cell>
        </row>
      </sheetData>
      <sheetData sheetId="5011">
        <row r="82">
          <cell r="CF82" t="str">
            <v>Royalties Aggregate</v>
          </cell>
        </row>
      </sheetData>
      <sheetData sheetId="5012">
        <row r="82">
          <cell r="CF82" t="str">
            <v>Royalties Aggregate</v>
          </cell>
        </row>
      </sheetData>
      <sheetData sheetId="5013">
        <row r="82">
          <cell r="CF82" t="str">
            <v>Royalties Aggregate</v>
          </cell>
        </row>
      </sheetData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>
        <row r="82">
          <cell r="CF82" t="str">
            <v>Royalties Aggregate</v>
          </cell>
        </row>
      </sheetData>
      <sheetData sheetId="5027">
        <row r="82">
          <cell r="CF82" t="str">
            <v>Royalties Aggregate</v>
          </cell>
        </row>
      </sheetData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>
        <row r="82">
          <cell r="CF82" t="str">
            <v>Royalties Aggregate</v>
          </cell>
        </row>
      </sheetData>
      <sheetData sheetId="5073">
        <row r="82">
          <cell r="CF82" t="str">
            <v>Royalties Aggregate</v>
          </cell>
        </row>
      </sheetData>
      <sheetData sheetId="5074">
        <row r="82">
          <cell r="CF82" t="str">
            <v>Royalties Aggregate</v>
          </cell>
        </row>
      </sheetData>
      <sheetData sheetId="5075">
        <row r="82">
          <cell r="CF82" t="str">
            <v>Royalties Aggregate</v>
          </cell>
        </row>
      </sheetData>
      <sheetData sheetId="5076" refreshError="1"/>
      <sheetData sheetId="5077" refreshError="1"/>
      <sheetData sheetId="5078">
        <row r="82">
          <cell r="CF82" t="str">
            <v>Royalties Aggregate</v>
          </cell>
        </row>
      </sheetData>
      <sheetData sheetId="5079"/>
      <sheetData sheetId="5080"/>
      <sheetData sheetId="5081">
        <row r="82">
          <cell r="CF82" t="str">
            <v>Royalties Aggregate</v>
          </cell>
        </row>
      </sheetData>
      <sheetData sheetId="5082">
        <row r="82">
          <cell r="CF82" t="str">
            <v>Royalties Aggregate</v>
          </cell>
        </row>
      </sheetData>
      <sheetData sheetId="5083">
        <row r="82">
          <cell r="CF82" t="str">
            <v>Royalties Aggregate</v>
          </cell>
        </row>
      </sheetData>
      <sheetData sheetId="5084">
        <row r="82">
          <cell r="CF82" t="str">
            <v>Royalties Aggregate</v>
          </cell>
        </row>
      </sheetData>
      <sheetData sheetId="5085"/>
      <sheetData sheetId="5086"/>
      <sheetData sheetId="5087"/>
      <sheetData sheetId="5088">
        <row r="82">
          <cell r="CF82" t="str">
            <v>Royalties Aggregate</v>
          </cell>
        </row>
      </sheetData>
      <sheetData sheetId="5089">
        <row r="82">
          <cell r="CF82" t="str">
            <v>Royalties Aggregate</v>
          </cell>
        </row>
      </sheetData>
      <sheetData sheetId="5090">
        <row r="82">
          <cell r="CF82" t="str">
            <v>Royalties Aggregate</v>
          </cell>
        </row>
      </sheetData>
      <sheetData sheetId="5091">
        <row r="82">
          <cell r="CF82" t="str">
            <v>Royalties Aggregate</v>
          </cell>
        </row>
      </sheetData>
      <sheetData sheetId="5092">
        <row r="82">
          <cell r="CF82" t="str">
            <v>Royalties Aggregate</v>
          </cell>
        </row>
      </sheetData>
      <sheetData sheetId="5093">
        <row r="82">
          <cell r="CF82" t="str">
            <v>Royalties Aggregate</v>
          </cell>
        </row>
      </sheetData>
      <sheetData sheetId="5094">
        <row r="82">
          <cell r="CF82" t="str">
            <v>Royalties Aggregate</v>
          </cell>
        </row>
      </sheetData>
      <sheetData sheetId="5095">
        <row r="82">
          <cell r="CF82" t="str">
            <v>Royalties Aggregate</v>
          </cell>
        </row>
      </sheetData>
      <sheetData sheetId="5096">
        <row r="82">
          <cell r="CF82" t="str">
            <v>Royalties Aggregate</v>
          </cell>
        </row>
      </sheetData>
      <sheetData sheetId="5097">
        <row r="82">
          <cell r="CF82" t="str">
            <v>Royalties Aggregate</v>
          </cell>
        </row>
      </sheetData>
      <sheetData sheetId="5098">
        <row r="82">
          <cell r="CF82" t="str">
            <v>Royalties Aggregate</v>
          </cell>
        </row>
      </sheetData>
      <sheetData sheetId="5099">
        <row r="82">
          <cell r="CF82" t="str">
            <v>Royalties Aggregate</v>
          </cell>
        </row>
      </sheetData>
      <sheetData sheetId="5100">
        <row r="82">
          <cell r="CF82" t="str">
            <v>Royalties Aggregate</v>
          </cell>
        </row>
      </sheetData>
      <sheetData sheetId="5101">
        <row r="82">
          <cell r="CF82" t="str">
            <v>Royalties Aggregate</v>
          </cell>
        </row>
      </sheetData>
      <sheetData sheetId="5102">
        <row r="82">
          <cell r="CF82">
            <v>0</v>
          </cell>
        </row>
      </sheetData>
      <sheetData sheetId="5103">
        <row r="82">
          <cell r="CF82" t="str">
            <v>Royalties Aggregate</v>
          </cell>
        </row>
      </sheetData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>
        <row r="82">
          <cell r="CF82" t="str">
            <v>Royalties Aggregate</v>
          </cell>
        </row>
      </sheetData>
      <sheetData sheetId="5191">
        <row r="82">
          <cell r="CF82" t="str">
            <v>Royalties Aggregate</v>
          </cell>
        </row>
      </sheetData>
      <sheetData sheetId="5192">
        <row r="82">
          <cell r="CF82" t="str">
            <v>Royalties Aggregate</v>
          </cell>
        </row>
      </sheetData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>
        <row r="82">
          <cell r="CF82" t="str">
            <v>Royalties Aggregate</v>
          </cell>
        </row>
      </sheetData>
      <sheetData sheetId="5205">
        <row r="82">
          <cell r="CF82" t="str">
            <v>Royalties Aggregate</v>
          </cell>
        </row>
      </sheetData>
      <sheetData sheetId="5206" refreshError="1"/>
      <sheetData sheetId="5207" refreshError="1"/>
      <sheetData sheetId="5208" refreshError="1"/>
      <sheetData sheetId="5209">
        <row r="82">
          <cell r="CF82" t="str">
            <v>Royalties Aggregate</v>
          </cell>
        </row>
      </sheetData>
      <sheetData sheetId="5210">
        <row r="82">
          <cell r="CF82" t="str">
            <v>Royalties Aggregate</v>
          </cell>
        </row>
      </sheetData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>
        <row r="82">
          <cell r="CF82" t="str">
            <v>Royalties Aggregate</v>
          </cell>
        </row>
      </sheetData>
      <sheetData sheetId="5262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>
        <row r="82">
          <cell r="CF82" t="str">
            <v>Royalties Aggregate</v>
          </cell>
        </row>
      </sheetData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>
        <row r="82">
          <cell r="CF82" t="str">
            <v>Royalties Aggregate</v>
          </cell>
        </row>
      </sheetData>
      <sheetData sheetId="5282">
        <row r="82">
          <cell r="CF82" t="str">
            <v>Royalties Aggregate</v>
          </cell>
        </row>
      </sheetData>
      <sheetData sheetId="5283">
        <row r="82">
          <cell r="CF82" t="str">
            <v>Royalties Aggregate</v>
          </cell>
        </row>
      </sheetData>
      <sheetData sheetId="5284">
        <row r="82">
          <cell r="CF82" t="str">
            <v>Royalties Aggregate</v>
          </cell>
        </row>
      </sheetData>
      <sheetData sheetId="5285">
        <row r="82">
          <cell r="CF82" t="str">
            <v>Royalties Aggregate</v>
          </cell>
        </row>
      </sheetData>
      <sheetData sheetId="5286">
        <row r="82">
          <cell r="CF82" t="str">
            <v>Royalties Aggregate</v>
          </cell>
        </row>
      </sheetData>
      <sheetData sheetId="5287">
        <row r="82">
          <cell r="CF82" t="str">
            <v>Royalties Aggregate</v>
          </cell>
        </row>
      </sheetData>
      <sheetData sheetId="5288">
        <row r="82">
          <cell r="CF82" t="str">
            <v>Royalties Aggregate</v>
          </cell>
        </row>
      </sheetData>
      <sheetData sheetId="5289">
        <row r="82">
          <cell r="CF82" t="str">
            <v>Royalties Aggregate</v>
          </cell>
        </row>
      </sheetData>
      <sheetData sheetId="5290">
        <row r="82">
          <cell r="CF82" t="str">
            <v>Royalties Aggregate</v>
          </cell>
        </row>
      </sheetData>
      <sheetData sheetId="5291">
        <row r="82">
          <cell r="CF82" t="str">
            <v>Royalties Aggregate</v>
          </cell>
        </row>
      </sheetData>
      <sheetData sheetId="5292">
        <row r="82">
          <cell r="CF82" t="str">
            <v>Royalties Aggregate</v>
          </cell>
        </row>
      </sheetData>
      <sheetData sheetId="5293">
        <row r="82">
          <cell r="CF82" t="str">
            <v>Royalties Aggregate</v>
          </cell>
        </row>
      </sheetData>
      <sheetData sheetId="5294">
        <row r="82">
          <cell r="CF82" t="str">
            <v>Royalties Aggregate</v>
          </cell>
        </row>
      </sheetData>
      <sheetData sheetId="5295">
        <row r="82">
          <cell r="CF82" t="str">
            <v>Royalties Aggregate</v>
          </cell>
        </row>
      </sheetData>
      <sheetData sheetId="5296">
        <row r="82">
          <cell r="CF82" t="str">
            <v>Royalties Aggregate</v>
          </cell>
        </row>
      </sheetData>
      <sheetData sheetId="5297">
        <row r="82">
          <cell r="CF82" t="str">
            <v>Royalties Aggregate</v>
          </cell>
        </row>
      </sheetData>
      <sheetData sheetId="5298">
        <row r="82">
          <cell r="CF82" t="str">
            <v>Royalties Aggregate</v>
          </cell>
        </row>
      </sheetData>
      <sheetData sheetId="5299">
        <row r="82">
          <cell r="CF82" t="str">
            <v>Royalties Aggregate</v>
          </cell>
        </row>
      </sheetData>
      <sheetData sheetId="5300">
        <row r="82">
          <cell r="CF82" t="str">
            <v>Royalties Aggregate</v>
          </cell>
        </row>
      </sheetData>
      <sheetData sheetId="5301">
        <row r="82">
          <cell r="CF82" t="str">
            <v>Royalties Aggregate</v>
          </cell>
        </row>
      </sheetData>
      <sheetData sheetId="5302">
        <row r="82">
          <cell r="CF82" t="str">
            <v>Royalties Aggregate</v>
          </cell>
        </row>
      </sheetData>
      <sheetData sheetId="5303">
        <row r="82">
          <cell r="CF82">
            <v>0</v>
          </cell>
        </row>
      </sheetData>
      <sheetData sheetId="5304">
        <row r="82">
          <cell r="CF82" t="str">
            <v>Royalties Aggregate</v>
          </cell>
        </row>
      </sheetData>
      <sheetData sheetId="5305">
        <row r="82">
          <cell r="CF82" t="str">
            <v>Royalties Aggregate</v>
          </cell>
        </row>
      </sheetData>
      <sheetData sheetId="5306">
        <row r="82">
          <cell r="CF82" t="str">
            <v>Royalties Aggregate</v>
          </cell>
        </row>
      </sheetData>
      <sheetData sheetId="5307">
        <row r="82">
          <cell r="CF82" t="str">
            <v>Royalties Aggregate</v>
          </cell>
        </row>
      </sheetData>
      <sheetData sheetId="5308">
        <row r="82">
          <cell r="CF82" t="str">
            <v>Royalties Aggregate</v>
          </cell>
        </row>
      </sheetData>
      <sheetData sheetId="5309">
        <row r="82">
          <cell r="CF82" t="str">
            <v>Royalties Aggregate</v>
          </cell>
        </row>
      </sheetData>
      <sheetData sheetId="5310">
        <row r="82">
          <cell r="CF82" t="str">
            <v>Royalties Aggregate</v>
          </cell>
        </row>
      </sheetData>
      <sheetData sheetId="5311">
        <row r="82">
          <cell r="CF82" t="str">
            <v>Royalties Aggregate</v>
          </cell>
        </row>
      </sheetData>
      <sheetData sheetId="5312">
        <row r="82">
          <cell r="CF82" t="str">
            <v>Royalties Aggregate</v>
          </cell>
        </row>
      </sheetData>
      <sheetData sheetId="5313">
        <row r="82">
          <cell r="CF82" t="str">
            <v>Royalties Aggregate</v>
          </cell>
        </row>
      </sheetData>
      <sheetData sheetId="5314">
        <row r="82">
          <cell r="CF82" t="str">
            <v>Royalties Aggregate</v>
          </cell>
        </row>
      </sheetData>
      <sheetData sheetId="5315">
        <row r="82">
          <cell r="CF82" t="str">
            <v>Royalties Aggregate</v>
          </cell>
        </row>
      </sheetData>
      <sheetData sheetId="5316">
        <row r="82">
          <cell r="CF82" t="str">
            <v>Royalties Aggregate</v>
          </cell>
        </row>
      </sheetData>
      <sheetData sheetId="5317">
        <row r="82">
          <cell r="CF82" t="str">
            <v>Royalties Aggregate</v>
          </cell>
        </row>
      </sheetData>
      <sheetData sheetId="5318">
        <row r="82">
          <cell r="CF82" t="str">
            <v>Royalties Aggregate</v>
          </cell>
        </row>
      </sheetData>
      <sheetData sheetId="5319">
        <row r="82">
          <cell r="CF82" t="str">
            <v>Royalties Aggregate</v>
          </cell>
        </row>
      </sheetData>
      <sheetData sheetId="5320">
        <row r="82">
          <cell r="CF82" t="str">
            <v>Royalties Aggregate</v>
          </cell>
        </row>
      </sheetData>
      <sheetData sheetId="5321">
        <row r="82">
          <cell r="CF82" t="str">
            <v>Royalties Aggregate</v>
          </cell>
        </row>
      </sheetData>
      <sheetData sheetId="5322">
        <row r="82">
          <cell r="CF82" t="str">
            <v>Royalties Aggregate</v>
          </cell>
        </row>
      </sheetData>
      <sheetData sheetId="5323">
        <row r="82">
          <cell r="CF82" t="str">
            <v>Royalties Aggregate</v>
          </cell>
        </row>
      </sheetData>
      <sheetData sheetId="5324">
        <row r="82">
          <cell r="CF82" t="str">
            <v>Royalties Aggregate</v>
          </cell>
        </row>
      </sheetData>
      <sheetData sheetId="5325">
        <row r="82">
          <cell r="CF82" t="str">
            <v>Royalties Aggregate</v>
          </cell>
        </row>
      </sheetData>
      <sheetData sheetId="5326">
        <row r="82">
          <cell r="CF82" t="str">
            <v>Royalties Aggregate</v>
          </cell>
        </row>
      </sheetData>
      <sheetData sheetId="5327">
        <row r="82">
          <cell r="CF82" t="str">
            <v>Royalties Aggregate</v>
          </cell>
        </row>
      </sheetData>
      <sheetData sheetId="5328">
        <row r="82">
          <cell r="CF82" t="str">
            <v>Royalties Aggregate</v>
          </cell>
        </row>
      </sheetData>
      <sheetData sheetId="5329">
        <row r="82">
          <cell r="CF82" t="str">
            <v>Royalties Aggregate</v>
          </cell>
        </row>
      </sheetData>
      <sheetData sheetId="5330">
        <row r="82">
          <cell r="CF82" t="str">
            <v>Royalties Aggregate</v>
          </cell>
        </row>
      </sheetData>
      <sheetData sheetId="5331">
        <row r="82">
          <cell r="CF82" t="str">
            <v>Royalties Aggregate</v>
          </cell>
        </row>
      </sheetData>
      <sheetData sheetId="5332">
        <row r="82">
          <cell r="CF82" t="str">
            <v>Royalties Aggregate</v>
          </cell>
        </row>
      </sheetData>
      <sheetData sheetId="5333">
        <row r="82">
          <cell r="CF82" t="str">
            <v>Royalties Aggregate</v>
          </cell>
        </row>
      </sheetData>
      <sheetData sheetId="5334">
        <row r="82">
          <cell r="CF82">
            <v>0</v>
          </cell>
        </row>
      </sheetData>
      <sheetData sheetId="5335">
        <row r="82">
          <cell r="CF82" t="str">
            <v>Royalties Aggregate</v>
          </cell>
        </row>
      </sheetData>
      <sheetData sheetId="5336">
        <row r="82">
          <cell r="CF82" t="str">
            <v>Royalties Aggregate</v>
          </cell>
        </row>
      </sheetData>
      <sheetData sheetId="5337">
        <row r="82">
          <cell r="CF82" t="str">
            <v>Royalties Aggregate</v>
          </cell>
        </row>
      </sheetData>
      <sheetData sheetId="5338">
        <row r="82">
          <cell r="CF82" t="str">
            <v>Royalties Aggregate</v>
          </cell>
        </row>
      </sheetData>
      <sheetData sheetId="5339">
        <row r="82">
          <cell r="CF82" t="str">
            <v>Royalties Aggregate</v>
          </cell>
        </row>
      </sheetData>
      <sheetData sheetId="5340">
        <row r="82">
          <cell r="CF82">
            <v>0</v>
          </cell>
        </row>
      </sheetData>
      <sheetData sheetId="5341">
        <row r="82">
          <cell r="CF82" t="str">
            <v>Royalties Aggregate</v>
          </cell>
        </row>
      </sheetData>
      <sheetData sheetId="5342">
        <row r="82">
          <cell r="CF82" t="str">
            <v>Royalties Aggregate</v>
          </cell>
        </row>
      </sheetData>
      <sheetData sheetId="5343">
        <row r="82">
          <cell r="CF82" t="str">
            <v>Royalties Aggregate</v>
          </cell>
        </row>
      </sheetData>
      <sheetData sheetId="5344">
        <row r="82">
          <cell r="CF82" t="str">
            <v>Royalties Aggregate</v>
          </cell>
        </row>
      </sheetData>
      <sheetData sheetId="5345">
        <row r="82">
          <cell r="CF82" t="str">
            <v>Royalties Aggregate</v>
          </cell>
        </row>
      </sheetData>
      <sheetData sheetId="5346">
        <row r="82">
          <cell r="CF82" t="str">
            <v>Royalties Aggregate</v>
          </cell>
        </row>
      </sheetData>
      <sheetData sheetId="5347">
        <row r="82">
          <cell r="CF82" t="str">
            <v>Royalties Aggregate</v>
          </cell>
        </row>
      </sheetData>
      <sheetData sheetId="5348">
        <row r="82">
          <cell r="CF82">
            <v>0</v>
          </cell>
        </row>
      </sheetData>
      <sheetData sheetId="5349">
        <row r="82">
          <cell r="CF82" t="str">
            <v>Royalties Aggregate</v>
          </cell>
        </row>
      </sheetData>
      <sheetData sheetId="5350">
        <row r="82">
          <cell r="CF82" t="str">
            <v>Royalties Aggregate</v>
          </cell>
        </row>
      </sheetData>
      <sheetData sheetId="5351">
        <row r="82">
          <cell r="CF82" t="str">
            <v>Royalties Aggregate</v>
          </cell>
        </row>
      </sheetData>
      <sheetData sheetId="5352">
        <row r="82">
          <cell r="CF82" t="str">
            <v>Royalties Aggregate</v>
          </cell>
        </row>
      </sheetData>
      <sheetData sheetId="5353">
        <row r="82">
          <cell r="CF82" t="str">
            <v>Royalties Aggregate</v>
          </cell>
        </row>
      </sheetData>
      <sheetData sheetId="5354">
        <row r="82">
          <cell r="CF82" t="str">
            <v>Royalties Aggregate</v>
          </cell>
        </row>
      </sheetData>
      <sheetData sheetId="5355">
        <row r="82">
          <cell r="CF82" t="str">
            <v>Royalties Aggregate</v>
          </cell>
        </row>
      </sheetData>
      <sheetData sheetId="5356">
        <row r="82">
          <cell r="CF82" t="str">
            <v>Royalties Aggregate</v>
          </cell>
        </row>
      </sheetData>
      <sheetData sheetId="5357">
        <row r="82">
          <cell r="CF82">
            <v>0</v>
          </cell>
        </row>
      </sheetData>
      <sheetData sheetId="5358">
        <row r="82">
          <cell r="CF82" t="str">
            <v>Royalties Aggregate</v>
          </cell>
        </row>
      </sheetData>
      <sheetData sheetId="5359">
        <row r="82">
          <cell r="CF82" t="str">
            <v>Royalties Aggregate</v>
          </cell>
        </row>
      </sheetData>
      <sheetData sheetId="5360">
        <row r="82">
          <cell r="CF82" t="str">
            <v>Royalties Aggregate</v>
          </cell>
        </row>
      </sheetData>
      <sheetData sheetId="5361">
        <row r="82">
          <cell r="CF82" t="str">
            <v>Royalties Aggregate</v>
          </cell>
        </row>
      </sheetData>
      <sheetData sheetId="5362">
        <row r="82">
          <cell r="CF82" t="str">
            <v>Royalties Aggregate</v>
          </cell>
        </row>
      </sheetData>
      <sheetData sheetId="5363">
        <row r="82">
          <cell r="CF82" t="str">
            <v>Royalties Aggregate</v>
          </cell>
        </row>
      </sheetData>
      <sheetData sheetId="5364">
        <row r="82">
          <cell r="CF82" t="str">
            <v>Royalties Aggregate</v>
          </cell>
        </row>
      </sheetData>
      <sheetData sheetId="5365">
        <row r="82">
          <cell r="CF82">
            <v>0</v>
          </cell>
        </row>
      </sheetData>
      <sheetData sheetId="5366">
        <row r="82">
          <cell r="CF82" t="str">
            <v>Royalties Aggregate</v>
          </cell>
        </row>
      </sheetData>
      <sheetData sheetId="5367">
        <row r="82">
          <cell r="CF82" t="str">
            <v>Royalties Aggregate</v>
          </cell>
        </row>
      </sheetData>
      <sheetData sheetId="5368">
        <row r="82">
          <cell r="CF82">
            <v>0</v>
          </cell>
        </row>
      </sheetData>
      <sheetData sheetId="5369">
        <row r="82">
          <cell r="CF82" t="str">
            <v>Royalties Aggregate</v>
          </cell>
        </row>
      </sheetData>
      <sheetData sheetId="5370">
        <row r="82">
          <cell r="CF82" t="str">
            <v>Royalties Aggregate</v>
          </cell>
        </row>
      </sheetData>
      <sheetData sheetId="5371">
        <row r="82">
          <cell r="CF82" t="str">
            <v>Royalties Aggregate</v>
          </cell>
        </row>
      </sheetData>
      <sheetData sheetId="5372">
        <row r="82">
          <cell r="CF82" t="str">
            <v>Royalties Aggregate</v>
          </cell>
        </row>
      </sheetData>
      <sheetData sheetId="5373">
        <row r="82">
          <cell r="CF82" t="str">
            <v>Royalties Aggregate</v>
          </cell>
        </row>
      </sheetData>
      <sheetData sheetId="5374">
        <row r="82">
          <cell r="CF82" t="str">
            <v>Royalties Aggregate</v>
          </cell>
        </row>
      </sheetData>
      <sheetData sheetId="5375">
        <row r="82">
          <cell r="CF82" t="str">
            <v>Royalties Aggregate</v>
          </cell>
        </row>
      </sheetData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>
        <row r="82">
          <cell r="CF82" t="str">
            <v>Royalties Aggregate</v>
          </cell>
        </row>
      </sheetData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>
        <row r="82">
          <cell r="CF82" t="str">
            <v>Royalties Aggregate</v>
          </cell>
        </row>
      </sheetData>
      <sheetData sheetId="5393">
        <row r="82">
          <cell r="CF82" t="str">
            <v>Royalties Aggregate</v>
          </cell>
        </row>
      </sheetData>
      <sheetData sheetId="5394">
        <row r="82">
          <cell r="CF82" t="str">
            <v>Royalties Aggregate</v>
          </cell>
        </row>
      </sheetData>
      <sheetData sheetId="5395">
        <row r="82">
          <cell r="CF82" t="str">
            <v>Royalties Aggregate</v>
          </cell>
        </row>
      </sheetData>
      <sheetData sheetId="5396"/>
      <sheetData sheetId="5397">
        <row r="82">
          <cell r="CF82" t="str">
            <v>Royalties Aggregate</v>
          </cell>
        </row>
      </sheetData>
      <sheetData sheetId="5398">
        <row r="82">
          <cell r="CF82" t="str">
            <v>Royalties Aggregate</v>
          </cell>
        </row>
      </sheetData>
      <sheetData sheetId="5399">
        <row r="82">
          <cell r="CF82" t="str">
            <v>Royalties Aggregate</v>
          </cell>
        </row>
      </sheetData>
      <sheetData sheetId="5400"/>
      <sheetData sheetId="5401">
        <row r="82">
          <cell r="CF82" t="str">
            <v>Royalties Aggregate</v>
          </cell>
        </row>
      </sheetData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>
        <row r="82">
          <cell r="CF82" t="str">
            <v>Royalties Aggregate</v>
          </cell>
        </row>
      </sheetData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>
        <row r="82">
          <cell r="CF82" t="str">
            <v>Royalties Aggregate</v>
          </cell>
        </row>
      </sheetData>
      <sheetData sheetId="5428"/>
      <sheetData sheetId="5429">
        <row r="82">
          <cell r="CF82" t="str">
            <v>Royalties Aggregate</v>
          </cell>
        </row>
      </sheetData>
      <sheetData sheetId="5430"/>
      <sheetData sheetId="5431">
        <row r="82">
          <cell r="CF82" t="str">
            <v>Royalties Aggregate</v>
          </cell>
        </row>
      </sheetData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>
        <row r="82">
          <cell r="CF82" t="str">
            <v>Royalties Aggregate</v>
          </cell>
        </row>
      </sheetData>
      <sheetData sheetId="5479">
        <row r="82">
          <cell r="CF82" t="str">
            <v>Royalties Aggregate</v>
          </cell>
        </row>
      </sheetData>
      <sheetData sheetId="5480">
        <row r="82">
          <cell r="CF82" t="str">
            <v>Royalties Aggregate</v>
          </cell>
        </row>
      </sheetData>
      <sheetData sheetId="5481"/>
      <sheetData sheetId="5482">
        <row r="82">
          <cell r="CF82" t="str">
            <v>Royalties Aggregate</v>
          </cell>
        </row>
      </sheetData>
      <sheetData sheetId="5483">
        <row r="82">
          <cell r="CF82" t="str">
            <v>Royalties Aggregate</v>
          </cell>
        </row>
      </sheetData>
      <sheetData sheetId="5484">
        <row r="82">
          <cell r="CF82" t="str">
            <v>Royalties Aggregate</v>
          </cell>
        </row>
      </sheetData>
      <sheetData sheetId="5485">
        <row r="82">
          <cell r="CF82" t="str">
            <v>Royalties Aggregate</v>
          </cell>
        </row>
      </sheetData>
      <sheetData sheetId="5486">
        <row r="82">
          <cell r="CF82" t="str">
            <v>Royalties Aggregate</v>
          </cell>
        </row>
      </sheetData>
      <sheetData sheetId="5487">
        <row r="82">
          <cell r="CF82" t="str">
            <v>Royalties Aggregate</v>
          </cell>
        </row>
      </sheetData>
      <sheetData sheetId="5488">
        <row r="82">
          <cell r="CF82" t="str">
            <v>Royalties Aggregate</v>
          </cell>
        </row>
      </sheetData>
      <sheetData sheetId="5489">
        <row r="82">
          <cell r="CF82" t="str">
            <v>Royalties Aggregate</v>
          </cell>
        </row>
      </sheetData>
      <sheetData sheetId="5490">
        <row r="82">
          <cell r="CF82" t="str">
            <v>Royalties Aggregate</v>
          </cell>
        </row>
      </sheetData>
      <sheetData sheetId="5491">
        <row r="82">
          <cell r="CF82" t="str">
            <v>Royalties Aggregate</v>
          </cell>
        </row>
      </sheetData>
      <sheetData sheetId="5492">
        <row r="82">
          <cell r="CF82" t="str">
            <v>Royalties Aggregate</v>
          </cell>
        </row>
      </sheetData>
      <sheetData sheetId="5493">
        <row r="82">
          <cell r="CF82" t="str">
            <v>Royalties Aggregate</v>
          </cell>
        </row>
      </sheetData>
      <sheetData sheetId="5494">
        <row r="82">
          <cell r="CF82" t="str">
            <v>Royalties Aggregate</v>
          </cell>
        </row>
      </sheetData>
      <sheetData sheetId="5495">
        <row r="82">
          <cell r="CF82" t="str">
            <v>Royalties Aggregate</v>
          </cell>
        </row>
      </sheetData>
      <sheetData sheetId="5496">
        <row r="82">
          <cell r="CF82" t="str">
            <v>Royalties Aggregate</v>
          </cell>
        </row>
      </sheetData>
      <sheetData sheetId="5497">
        <row r="82">
          <cell r="CF82" t="str">
            <v>Royalties Aggregate</v>
          </cell>
        </row>
      </sheetData>
      <sheetData sheetId="5498">
        <row r="82">
          <cell r="CF82" t="str">
            <v>Royalties Aggregate</v>
          </cell>
        </row>
      </sheetData>
      <sheetData sheetId="5499">
        <row r="82">
          <cell r="CF82" t="str">
            <v>Royalties Aggregate</v>
          </cell>
        </row>
      </sheetData>
      <sheetData sheetId="5500">
        <row r="82">
          <cell r="CF82" t="str">
            <v>Royalties Aggregate</v>
          </cell>
        </row>
      </sheetData>
      <sheetData sheetId="5501">
        <row r="82">
          <cell r="CF82" t="str">
            <v>Royalties Aggregate</v>
          </cell>
        </row>
      </sheetData>
      <sheetData sheetId="5502">
        <row r="82">
          <cell r="CF82" t="str">
            <v>Royalties Aggregate</v>
          </cell>
        </row>
      </sheetData>
      <sheetData sheetId="5503">
        <row r="82">
          <cell r="CF82" t="str">
            <v>Royalties Aggregate</v>
          </cell>
        </row>
      </sheetData>
      <sheetData sheetId="5504">
        <row r="82">
          <cell r="CF82" t="str">
            <v>Royalties Aggregate</v>
          </cell>
        </row>
      </sheetData>
      <sheetData sheetId="5505">
        <row r="82">
          <cell r="CF82" t="str">
            <v>Royalties Aggregate</v>
          </cell>
        </row>
      </sheetData>
      <sheetData sheetId="5506">
        <row r="82">
          <cell r="CF82" t="str">
            <v>Royalties Aggregate</v>
          </cell>
        </row>
      </sheetData>
      <sheetData sheetId="5507">
        <row r="82">
          <cell r="CF82" t="str">
            <v>Royalties Aggregate</v>
          </cell>
        </row>
      </sheetData>
      <sheetData sheetId="5508">
        <row r="82">
          <cell r="CF82" t="str">
            <v>Royalties Aggregate</v>
          </cell>
        </row>
      </sheetData>
      <sheetData sheetId="5509">
        <row r="82">
          <cell r="CF82" t="str">
            <v>Royalties Aggregate</v>
          </cell>
        </row>
      </sheetData>
      <sheetData sheetId="5510">
        <row r="82">
          <cell r="CF82" t="str">
            <v>Royalties Aggregate</v>
          </cell>
        </row>
      </sheetData>
      <sheetData sheetId="5511">
        <row r="82">
          <cell r="CF82" t="str">
            <v>Royalties Aggregate</v>
          </cell>
        </row>
      </sheetData>
      <sheetData sheetId="5512">
        <row r="82">
          <cell r="CF82" t="str">
            <v>Royalties Aggregate</v>
          </cell>
        </row>
      </sheetData>
      <sheetData sheetId="5513">
        <row r="82">
          <cell r="CF82" t="str">
            <v>Royalties Aggregate</v>
          </cell>
        </row>
      </sheetData>
      <sheetData sheetId="5514">
        <row r="82">
          <cell r="CF82" t="str">
            <v>Royalties Aggregate</v>
          </cell>
        </row>
      </sheetData>
      <sheetData sheetId="5515">
        <row r="82">
          <cell r="CF82" t="str">
            <v>Royalties Aggregate</v>
          </cell>
        </row>
      </sheetData>
      <sheetData sheetId="5516">
        <row r="82">
          <cell r="CF82" t="str">
            <v>Royalties Aggregate</v>
          </cell>
        </row>
      </sheetData>
      <sheetData sheetId="5517">
        <row r="82">
          <cell r="CF82" t="str">
            <v>Royalties Aggregate</v>
          </cell>
        </row>
      </sheetData>
      <sheetData sheetId="5518">
        <row r="82">
          <cell r="CF82" t="str">
            <v>Royalties Aggregate</v>
          </cell>
        </row>
      </sheetData>
      <sheetData sheetId="5519">
        <row r="82">
          <cell r="CF82" t="str">
            <v>Royalties Aggregate</v>
          </cell>
        </row>
      </sheetData>
      <sheetData sheetId="5520">
        <row r="82">
          <cell r="CF82" t="str">
            <v>Royalties Aggregate</v>
          </cell>
        </row>
      </sheetData>
      <sheetData sheetId="5521">
        <row r="82">
          <cell r="CF82" t="str">
            <v>Royalties Aggregate</v>
          </cell>
        </row>
      </sheetData>
      <sheetData sheetId="5522">
        <row r="82">
          <cell r="CF82" t="str">
            <v>Royalties Aggregate</v>
          </cell>
        </row>
      </sheetData>
      <sheetData sheetId="5523">
        <row r="82">
          <cell r="CF82" t="str">
            <v>Royalties Aggregate</v>
          </cell>
        </row>
      </sheetData>
      <sheetData sheetId="5524">
        <row r="82">
          <cell r="CF82" t="str">
            <v>Royalties Aggregate</v>
          </cell>
        </row>
      </sheetData>
      <sheetData sheetId="5525">
        <row r="82">
          <cell r="CF82" t="str">
            <v>Royalties Aggregate</v>
          </cell>
        </row>
      </sheetData>
      <sheetData sheetId="5526">
        <row r="82">
          <cell r="CF82" t="str">
            <v>Royalties Aggregate</v>
          </cell>
        </row>
      </sheetData>
      <sheetData sheetId="5527">
        <row r="82">
          <cell r="CF82" t="str">
            <v>Royalties Aggregate</v>
          </cell>
        </row>
      </sheetData>
      <sheetData sheetId="5528">
        <row r="82">
          <cell r="CF82" t="str">
            <v>Royalties Aggregate</v>
          </cell>
        </row>
      </sheetData>
      <sheetData sheetId="5529">
        <row r="82">
          <cell r="CF82" t="str">
            <v>Royalties Aggregate</v>
          </cell>
        </row>
      </sheetData>
      <sheetData sheetId="5530">
        <row r="82">
          <cell r="CF82" t="str">
            <v>Royalties Aggregate</v>
          </cell>
        </row>
      </sheetData>
      <sheetData sheetId="5531">
        <row r="82">
          <cell r="CF82" t="str">
            <v>Royalties Aggregate</v>
          </cell>
        </row>
      </sheetData>
      <sheetData sheetId="5532">
        <row r="82">
          <cell r="CF82" t="str">
            <v>Royalties Aggregate</v>
          </cell>
        </row>
      </sheetData>
      <sheetData sheetId="5533">
        <row r="82">
          <cell r="CF82" t="str">
            <v>Royalties Aggregate</v>
          </cell>
        </row>
      </sheetData>
      <sheetData sheetId="5534">
        <row r="82">
          <cell r="CF82" t="str">
            <v>Royalties Aggregate</v>
          </cell>
        </row>
      </sheetData>
      <sheetData sheetId="5535">
        <row r="82">
          <cell r="CF82" t="str">
            <v>Royalties Aggregate</v>
          </cell>
        </row>
      </sheetData>
      <sheetData sheetId="5536">
        <row r="82">
          <cell r="CF82" t="str">
            <v>Royalties Aggregate</v>
          </cell>
        </row>
      </sheetData>
      <sheetData sheetId="5537">
        <row r="82">
          <cell r="CF82" t="str">
            <v>Royalties Aggregate</v>
          </cell>
        </row>
      </sheetData>
      <sheetData sheetId="5538">
        <row r="82">
          <cell r="CF82" t="str">
            <v>Royalties Aggregate</v>
          </cell>
        </row>
      </sheetData>
      <sheetData sheetId="5539">
        <row r="82">
          <cell r="CF82" t="str">
            <v>Royalties Aggregate</v>
          </cell>
        </row>
      </sheetData>
      <sheetData sheetId="5540">
        <row r="82">
          <cell r="CF82" t="str">
            <v>Royalties Aggregate</v>
          </cell>
        </row>
      </sheetData>
      <sheetData sheetId="5541">
        <row r="82">
          <cell r="CF82" t="str">
            <v>Royalties Aggregate</v>
          </cell>
        </row>
      </sheetData>
      <sheetData sheetId="5542">
        <row r="82">
          <cell r="CF82" t="str">
            <v>Royalties Aggregate</v>
          </cell>
        </row>
      </sheetData>
      <sheetData sheetId="5543">
        <row r="82">
          <cell r="CF82" t="str">
            <v>Royalties Aggregate</v>
          </cell>
        </row>
      </sheetData>
      <sheetData sheetId="5544">
        <row r="82">
          <cell r="CF82" t="str">
            <v>Royalties Aggregate</v>
          </cell>
        </row>
      </sheetData>
      <sheetData sheetId="5545">
        <row r="82">
          <cell r="CF82" t="str">
            <v>Royalties Aggregate</v>
          </cell>
        </row>
      </sheetData>
      <sheetData sheetId="5546">
        <row r="82">
          <cell r="CF82" t="str">
            <v>Royalties Aggregate</v>
          </cell>
        </row>
      </sheetData>
      <sheetData sheetId="5547">
        <row r="82">
          <cell r="CF82" t="str">
            <v>Royalties Aggregate</v>
          </cell>
        </row>
      </sheetData>
      <sheetData sheetId="5548">
        <row r="82">
          <cell r="CF82" t="str">
            <v>Royalties Aggregate</v>
          </cell>
        </row>
      </sheetData>
      <sheetData sheetId="5549">
        <row r="82">
          <cell r="CF82" t="str">
            <v>Royalties Aggregate</v>
          </cell>
        </row>
      </sheetData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>
        <row r="82">
          <cell r="CF82" t="str">
            <v>Royalties Aggregate</v>
          </cell>
        </row>
      </sheetData>
      <sheetData sheetId="5826">
        <row r="82">
          <cell r="CF82" t="str">
            <v>Royalties Aggregate</v>
          </cell>
        </row>
      </sheetData>
      <sheetData sheetId="5827">
        <row r="82">
          <cell r="CF82" t="str">
            <v>Royalties Aggregate</v>
          </cell>
        </row>
      </sheetData>
      <sheetData sheetId="5828">
        <row r="82">
          <cell r="CF82" t="str">
            <v>Royalties Aggregate</v>
          </cell>
        </row>
      </sheetData>
      <sheetData sheetId="5829">
        <row r="82">
          <cell r="CF82" t="str">
            <v>Royalties Aggregate</v>
          </cell>
        </row>
      </sheetData>
      <sheetData sheetId="5830">
        <row r="82">
          <cell r="CF82" t="str">
            <v>Royalties Aggregate</v>
          </cell>
        </row>
      </sheetData>
      <sheetData sheetId="5831">
        <row r="82">
          <cell r="CF82" t="str">
            <v>Royalties Aggregate</v>
          </cell>
        </row>
      </sheetData>
      <sheetData sheetId="5832">
        <row r="82">
          <cell r="CF82" t="str">
            <v>Royalties Aggregate</v>
          </cell>
        </row>
      </sheetData>
      <sheetData sheetId="5833">
        <row r="82">
          <cell r="CF82" t="str">
            <v>Royalties Aggregate</v>
          </cell>
        </row>
      </sheetData>
      <sheetData sheetId="5834">
        <row r="82">
          <cell r="CF82" t="str">
            <v>Royalties Aggregate</v>
          </cell>
        </row>
      </sheetData>
      <sheetData sheetId="5835">
        <row r="82">
          <cell r="CF82" t="str">
            <v>Royalties Aggregate</v>
          </cell>
        </row>
      </sheetData>
      <sheetData sheetId="5836">
        <row r="82">
          <cell r="CF82" t="str">
            <v>Royalties Aggregate</v>
          </cell>
        </row>
      </sheetData>
      <sheetData sheetId="5837">
        <row r="82">
          <cell r="CF82" t="str">
            <v>Royalties Aggregate</v>
          </cell>
        </row>
      </sheetData>
      <sheetData sheetId="5838">
        <row r="82">
          <cell r="CF82" t="str">
            <v>Royalties Aggregate</v>
          </cell>
        </row>
      </sheetData>
      <sheetData sheetId="5839">
        <row r="82">
          <cell r="CF82" t="str">
            <v>Royalties Aggregate</v>
          </cell>
        </row>
      </sheetData>
      <sheetData sheetId="5840">
        <row r="82">
          <cell r="CF82" t="str">
            <v>Royalties Aggregate</v>
          </cell>
        </row>
      </sheetData>
      <sheetData sheetId="5841">
        <row r="82">
          <cell r="CF82" t="str">
            <v>Royalties Aggregate</v>
          </cell>
        </row>
      </sheetData>
      <sheetData sheetId="5842">
        <row r="82">
          <cell r="CF82" t="str">
            <v>Royalties Aggregate</v>
          </cell>
        </row>
      </sheetData>
      <sheetData sheetId="5843">
        <row r="82">
          <cell r="CF82" t="str">
            <v>Royalties Aggregate</v>
          </cell>
        </row>
      </sheetData>
      <sheetData sheetId="5844">
        <row r="82">
          <cell r="CF82" t="str">
            <v>Royalties Aggregate</v>
          </cell>
        </row>
      </sheetData>
      <sheetData sheetId="5845">
        <row r="82">
          <cell r="CF82" t="str">
            <v>Royalties Aggregate</v>
          </cell>
        </row>
      </sheetData>
      <sheetData sheetId="5846">
        <row r="82">
          <cell r="CF82" t="str">
            <v>Royalties Aggregate</v>
          </cell>
        </row>
      </sheetData>
      <sheetData sheetId="5847">
        <row r="82">
          <cell r="CF82" t="str">
            <v>Royalties Aggregate</v>
          </cell>
        </row>
      </sheetData>
      <sheetData sheetId="5848">
        <row r="82">
          <cell r="CF82" t="str">
            <v>Royalties Aggregate</v>
          </cell>
        </row>
      </sheetData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/>
      <sheetData sheetId="5893">
        <row r="82">
          <cell r="CF82" t="str">
            <v>Royalties Aggregate</v>
          </cell>
        </row>
      </sheetData>
      <sheetData sheetId="5894">
        <row r="82">
          <cell r="CF82" t="str">
            <v>Royalties Aggregate</v>
          </cell>
        </row>
      </sheetData>
      <sheetData sheetId="5895"/>
      <sheetData sheetId="5896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/>
      <sheetData sheetId="591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>
        <row r="82">
          <cell r="CF82" t="str">
            <v>Royalties Aggregate</v>
          </cell>
        </row>
      </sheetData>
      <sheetData sheetId="5947">
        <row r="82">
          <cell r="CF82" t="str">
            <v>Royalties Aggregate</v>
          </cell>
        </row>
      </sheetData>
      <sheetData sheetId="5948">
        <row r="82">
          <cell r="CF82" t="str">
            <v>Royalties Aggregate</v>
          </cell>
        </row>
      </sheetData>
      <sheetData sheetId="5949">
        <row r="82">
          <cell r="CF82" t="str">
            <v>Royalties Aggregate</v>
          </cell>
        </row>
      </sheetData>
      <sheetData sheetId="5950">
        <row r="82">
          <cell r="CF82" t="str">
            <v>Royalties Aggregate</v>
          </cell>
        </row>
      </sheetData>
      <sheetData sheetId="5951">
        <row r="82">
          <cell r="CF82" t="str">
            <v>Royalties Aggregate</v>
          </cell>
        </row>
      </sheetData>
      <sheetData sheetId="5952">
        <row r="82">
          <cell r="CF82" t="str">
            <v>Royalties Aggregate</v>
          </cell>
        </row>
      </sheetData>
      <sheetData sheetId="5953">
        <row r="82">
          <cell r="CF82" t="str">
            <v>Royalties Aggregate</v>
          </cell>
        </row>
      </sheetData>
      <sheetData sheetId="5954">
        <row r="82">
          <cell r="CF82" t="str">
            <v>Royalties Aggregate</v>
          </cell>
        </row>
      </sheetData>
      <sheetData sheetId="5955">
        <row r="82">
          <cell r="CF82" t="str">
            <v>Royalties Aggregate</v>
          </cell>
        </row>
      </sheetData>
      <sheetData sheetId="5956">
        <row r="82">
          <cell r="CF82" t="str">
            <v>Royalties Aggregate</v>
          </cell>
        </row>
      </sheetData>
      <sheetData sheetId="5957">
        <row r="82">
          <cell r="CF82" t="str">
            <v>Royalties Aggregate</v>
          </cell>
        </row>
      </sheetData>
      <sheetData sheetId="5958">
        <row r="82">
          <cell r="CF82" t="str">
            <v>Royalties Aggregate</v>
          </cell>
        </row>
      </sheetData>
      <sheetData sheetId="5959">
        <row r="82">
          <cell r="CF82" t="str">
            <v>Royalties Aggregate</v>
          </cell>
        </row>
      </sheetData>
      <sheetData sheetId="5960">
        <row r="82">
          <cell r="CF82" t="str">
            <v>Royalties Aggregate</v>
          </cell>
        </row>
      </sheetData>
      <sheetData sheetId="5961">
        <row r="82">
          <cell r="CF82" t="str">
            <v>Royalties Aggregate</v>
          </cell>
        </row>
      </sheetData>
      <sheetData sheetId="5962">
        <row r="82">
          <cell r="CF82" t="str">
            <v>Royalties Aggregate</v>
          </cell>
        </row>
      </sheetData>
      <sheetData sheetId="5963">
        <row r="82">
          <cell r="CF82" t="str">
            <v>Royalties Aggregate</v>
          </cell>
        </row>
      </sheetData>
      <sheetData sheetId="5964">
        <row r="82">
          <cell r="CF82" t="str">
            <v>Royalties Aggregate</v>
          </cell>
        </row>
      </sheetData>
      <sheetData sheetId="5965">
        <row r="82">
          <cell r="CF82" t="str">
            <v>Royalties Aggregate</v>
          </cell>
        </row>
      </sheetData>
      <sheetData sheetId="5966">
        <row r="82">
          <cell r="CF82" t="str">
            <v>Royalties Aggregate</v>
          </cell>
        </row>
      </sheetData>
      <sheetData sheetId="5967">
        <row r="82">
          <cell r="CF82" t="str">
            <v>Royalties Aggregate</v>
          </cell>
        </row>
      </sheetData>
      <sheetData sheetId="5968">
        <row r="82">
          <cell r="CF82" t="str">
            <v>Royalties Aggregate</v>
          </cell>
        </row>
      </sheetData>
      <sheetData sheetId="5969">
        <row r="82">
          <cell r="CF82" t="str">
            <v>Royalties Aggregate</v>
          </cell>
        </row>
      </sheetData>
      <sheetData sheetId="5970"/>
      <sheetData sheetId="5971"/>
      <sheetData sheetId="5972"/>
      <sheetData sheetId="5973"/>
      <sheetData sheetId="5974"/>
      <sheetData sheetId="5975"/>
      <sheetData sheetId="5976"/>
      <sheetData sheetId="5977">
        <row r="82">
          <cell r="CF82" t="str">
            <v>Royalties Aggregate</v>
          </cell>
        </row>
      </sheetData>
      <sheetData sheetId="5978">
        <row r="82">
          <cell r="CF82" t="str">
            <v>Royalties Aggregate</v>
          </cell>
        </row>
      </sheetData>
      <sheetData sheetId="5979"/>
      <sheetData sheetId="5980"/>
      <sheetData sheetId="5981"/>
      <sheetData sheetId="5982">
        <row r="82">
          <cell r="CF82" t="str">
            <v>Royalties Aggregate</v>
          </cell>
        </row>
      </sheetData>
      <sheetData sheetId="5983"/>
      <sheetData sheetId="5984"/>
      <sheetData sheetId="5985">
        <row r="82">
          <cell r="CF82" t="str">
            <v>Royalties Aggregate</v>
          </cell>
        </row>
      </sheetData>
      <sheetData sheetId="5986"/>
      <sheetData sheetId="5987"/>
      <sheetData sheetId="5988"/>
      <sheetData sheetId="5989"/>
      <sheetData sheetId="5990"/>
      <sheetData sheetId="5991">
        <row r="82">
          <cell r="CF82" t="str">
            <v>Royalties Aggregate</v>
          </cell>
        </row>
      </sheetData>
      <sheetData sheetId="5992">
        <row r="82">
          <cell r="CF82" t="str">
            <v>Royalties Aggregate</v>
          </cell>
        </row>
      </sheetData>
      <sheetData sheetId="5993"/>
      <sheetData sheetId="5994"/>
      <sheetData sheetId="5995"/>
      <sheetData sheetId="5996"/>
      <sheetData sheetId="5997">
        <row r="82">
          <cell r="CF82" t="str">
            <v>Royalties Aggregate</v>
          </cell>
        </row>
      </sheetData>
      <sheetData sheetId="5998"/>
      <sheetData sheetId="5999">
        <row r="82">
          <cell r="CF82" t="str">
            <v>Royalties Aggregate</v>
          </cell>
        </row>
      </sheetData>
      <sheetData sheetId="6000"/>
      <sheetData sheetId="6001">
        <row r="82">
          <cell r="CF82" t="str">
            <v>Royalties Aggregate</v>
          </cell>
        </row>
      </sheetData>
      <sheetData sheetId="6002">
        <row r="82">
          <cell r="CF82" t="str">
            <v>Royalties Aggregate</v>
          </cell>
        </row>
      </sheetData>
      <sheetData sheetId="6003"/>
      <sheetData sheetId="6004">
        <row r="82">
          <cell r="CF82" t="str">
            <v>Royalties Aggregate</v>
          </cell>
        </row>
      </sheetData>
      <sheetData sheetId="6005">
        <row r="82">
          <cell r="CF82" t="str">
            <v>Royalties Aggregate</v>
          </cell>
        </row>
      </sheetData>
      <sheetData sheetId="6006">
        <row r="82">
          <cell r="CF82" t="str">
            <v>Royalties Aggregate</v>
          </cell>
        </row>
      </sheetData>
      <sheetData sheetId="6007">
        <row r="82">
          <cell r="CF82" t="str">
            <v>Royalties Aggregate</v>
          </cell>
        </row>
      </sheetData>
      <sheetData sheetId="6008">
        <row r="82">
          <cell r="CF82" t="str">
            <v>Royalties Aggregate</v>
          </cell>
        </row>
      </sheetData>
      <sheetData sheetId="6009">
        <row r="82">
          <cell r="CF82" t="str">
            <v>Royalties Aggregate</v>
          </cell>
        </row>
      </sheetData>
      <sheetData sheetId="6010">
        <row r="82">
          <cell r="CF82" t="str">
            <v>Royalties Aggregate</v>
          </cell>
        </row>
      </sheetData>
      <sheetData sheetId="6011">
        <row r="82">
          <cell r="CF82" t="str">
            <v>Royalties Aggregate</v>
          </cell>
        </row>
      </sheetData>
      <sheetData sheetId="6012">
        <row r="82">
          <cell r="CF82" t="str">
            <v>Royalties Aggregate</v>
          </cell>
        </row>
      </sheetData>
      <sheetData sheetId="6013">
        <row r="82">
          <cell r="CF82" t="str">
            <v>Royalties Aggregate</v>
          </cell>
        </row>
      </sheetData>
      <sheetData sheetId="6014">
        <row r="82">
          <cell r="CF82" t="str">
            <v>Royalties Aggregate</v>
          </cell>
        </row>
      </sheetData>
      <sheetData sheetId="6015">
        <row r="82">
          <cell r="CF82" t="str">
            <v>Royalties Aggregate</v>
          </cell>
        </row>
      </sheetData>
      <sheetData sheetId="6016">
        <row r="82">
          <cell r="CF82" t="str">
            <v>Royalties Aggregate</v>
          </cell>
        </row>
      </sheetData>
      <sheetData sheetId="6017">
        <row r="82">
          <cell r="CF82" t="str">
            <v>Royalties Aggregate</v>
          </cell>
        </row>
      </sheetData>
      <sheetData sheetId="6018">
        <row r="82">
          <cell r="CF82" t="str">
            <v>Royalties Aggregate</v>
          </cell>
        </row>
      </sheetData>
      <sheetData sheetId="6019">
        <row r="82">
          <cell r="CF82" t="str">
            <v>Royalties Aggregate</v>
          </cell>
        </row>
      </sheetData>
      <sheetData sheetId="6020">
        <row r="82">
          <cell r="CF82" t="str">
            <v>Royalties Aggregate</v>
          </cell>
        </row>
      </sheetData>
      <sheetData sheetId="6021">
        <row r="82">
          <cell r="CF82" t="str">
            <v>Royalties Aggregate</v>
          </cell>
        </row>
      </sheetData>
      <sheetData sheetId="6022">
        <row r="82">
          <cell r="CF82" t="str">
            <v>Royalties Aggregate</v>
          </cell>
        </row>
      </sheetData>
      <sheetData sheetId="6023">
        <row r="82">
          <cell r="CF82" t="str">
            <v>Royalties Aggregate</v>
          </cell>
        </row>
      </sheetData>
      <sheetData sheetId="6024">
        <row r="82">
          <cell r="CF82" t="str">
            <v>Royalties Aggregate</v>
          </cell>
        </row>
      </sheetData>
      <sheetData sheetId="6025">
        <row r="82">
          <cell r="CF82" t="str">
            <v>Royalties Aggregate</v>
          </cell>
        </row>
      </sheetData>
      <sheetData sheetId="6026">
        <row r="82">
          <cell r="CF82" t="str">
            <v>Royalties Aggregate</v>
          </cell>
        </row>
      </sheetData>
      <sheetData sheetId="6027">
        <row r="82">
          <cell r="CF82" t="str">
            <v>Royalties Aggregate</v>
          </cell>
        </row>
      </sheetData>
      <sheetData sheetId="6028">
        <row r="82">
          <cell r="CF82" t="str">
            <v>Royalties Aggregate</v>
          </cell>
        </row>
      </sheetData>
      <sheetData sheetId="6029">
        <row r="82">
          <cell r="CF82" t="str">
            <v>Royalties Aggregate</v>
          </cell>
        </row>
      </sheetData>
      <sheetData sheetId="6030"/>
      <sheetData sheetId="6031"/>
      <sheetData sheetId="6032">
        <row r="82">
          <cell r="CF82" t="str">
            <v>Royalties Aggregate</v>
          </cell>
        </row>
      </sheetData>
      <sheetData sheetId="6033">
        <row r="82">
          <cell r="CF82" t="str">
            <v>Royalties Aggregate</v>
          </cell>
        </row>
      </sheetData>
      <sheetData sheetId="6034">
        <row r="82">
          <cell r="CF82" t="str">
            <v>Royalties Aggregate</v>
          </cell>
        </row>
      </sheetData>
      <sheetData sheetId="6035">
        <row r="82">
          <cell r="CF82" t="str">
            <v>Royalties Aggregate</v>
          </cell>
        </row>
      </sheetData>
      <sheetData sheetId="6036">
        <row r="82">
          <cell r="CF82" t="str">
            <v>Royalties Aggregate</v>
          </cell>
        </row>
      </sheetData>
      <sheetData sheetId="6037"/>
      <sheetData sheetId="6038">
        <row r="82">
          <cell r="CF82" t="str">
            <v>Royalties Aggregate</v>
          </cell>
        </row>
      </sheetData>
      <sheetData sheetId="6039"/>
      <sheetData sheetId="6040">
        <row r="82">
          <cell r="CF82" t="str">
            <v>Royalties Aggregate</v>
          </cell>
        </row>
      </sheetData>
      <sheetData sheetId="6041">
        <row r="82">
          <cell r="CF82" t="str">
            <v>Royalties Aggregate</v>
          </cell>
        </row>
      </sheetData>
      <sheetData sheetId="6042">
        <row r="82">
          <cell r="CF82" t="str">
            <v>Royalties Aggregate</v>
          </cell>
        </row>
      </sheetData>
      <sheetData sheetId="6043">
        <row r="82">
          <cell r="CF82" t="str">
            <v>Royalties Aggregate</v>
          </cell>
        </row>
      </sheetData>
      <sheetData sheetId="6044">
        <row r="82">
          <cell r="CF82" t="str">
            <v>Royalties Aggregate</v>
          </cell>
        </row>
      </sheetData>
      <sheetData sheetId="6045"/>
      <sheetData sheetId="6046"/>
      <sheetData sheetId="6047">
        <row r="82">
          <cell r="CF82" t="str">
            <v>Royalties Aggregate</v>
          </cell>
        </row>
      </sheetData>
      <sheetData sheetId="6048">
        <row r="82">
          <cell r="CF82" t="str">
            <v>Royalties Aggregate</v>
          </cell>
        </row>
      </sheetData>
      <sheetData sheetId="6049">
        <row r="82">
          <cell r="CF82" t="str">
            <v>Royalties Aggregate</v>
          </cell>
        </row>
      </sheetData>
      <sheetData sheetId="6050"/>
      <sheetData sheetId="6051">
        <row r="82">
          <cell r="CF82" t="str">
            <v>Royalties Aggregate</v>
          </cell>
        </row>
      </sheetData>
      <sheetData sheetId="6052">
        <row r="82">
          <cell r="CF82" t="str">
            <v>Royalties Aggregate</v>
          </cell>
        </row>
      </sheetData>
      <sheetData sheetId="6053"/>
      <sheetData sheetId="6054">
        <row r="82">
          <cell r="CF82" t="str">
            <v>Royalties Aggregate</v>
          </cell>
        </row>
      </sheetData>
      <sheetData sheetId="6055"/>
      <sheetData sheetId="6056"/>
      <sheetData sheetId="6057">
        <row r="82">
          <cell r="CF82" t="str">
            <v>Royalties Aggregate</v>
          </cell>
        </row>
      </sheetData>
      <sheetData sheetId="6058">
        <row r="82">
          <cell r="CF82" t="str">
            <v>Royalties Aggregate</v>
          </cell>
        </row>
      </sheetData>
      <sheetData sheetId="6059">
        <row r="82">
          <cell r="CF82" t="str">
            <v>Royalties Aggregate</v>
          </cell>
        </row>
      </sheetData>
      <sheetData sheetId="6060">
        <row r="82">
          <cell r="CF82" t="str">
            <v>Royalties Aggregate</v>
          </cell>
        </row>
      </sheetData>
      <sheetData sheetId="6061"/>
      <sheetData sheetId="6062">
        <row r="82">
          <cell r="CF82" t="str">
            <v>Royalties Aggregate</v>
          </cell>
        </row>
      </sheetData>
      <sheetData sheetId="6063"/>
      <sheetData sheetId="6064">
        <row r="82">
          <cell r="CF82" t="str">
            <v>Royalties Aggregate</v>
          </cell>
        </row>
      </sheetData>
      <sheetData sheetId="6065"/>
      <sheetData sheetId="6066">
        <row r="82">
          <cell r="CF82" t="str">
            <v>Royalties Aggregate</v>
          </cell>
        </row>
      </sheetData>
      <sheetData sheetId="6067">
        <row r="82">
          <cell r="CF82" t="str">
            <v>Royalties Aggregate</v>
          </cell>
        </row>
      </sheetData>
      <sheetData sheetId="6068">
        <row r="82">
          <cell r="CF82" t="str">
            <v>Royalties Aggregate</v>
          </cell>
        </row>
      </sheetData>
      <sheetData sheetId="6069">
        <row r="82">
          <cell r="CF82" t="str">
            <v>Royalties Aggregate</v>
          </cell>
        </row>
      </sheetData>
      <sheetData sheetId="6070"/>
      <sheetData sheetId="6071"/>
      <sheetData sheetId="6072">
        <row r="82">
          <cell r="CF82" t="str">
            <v>Royalties Aggregate</v>
          </cell>
        </row>
      </sheetData>
      <sheetData sheetId="6073"/>
      <sheetData sheetId="6074"/>
      <sheetData sheetId="6075">
        <row r="82">
          <cell r="CF82" t="str">
            <v>Royalties Aggregate</v>
          </cell>
        </row>
      </sheetData>
      <sheetData sheetId="6076"/>
      <sheetData sheetId="6077"/>
      <sheetData sheetId="6078">
        <row r="82">
          <cell r="CF82" t="str">
            <v>Royalties Aggregate</v>
          </cell>
        </row>
      </sheetData>
      <sheetData sheetId="6079">
        <row r="82">
          <cell r="CF82" t="str">
            <v>Royalties Aggregate</v>
          </cell>
        </row>
      </sheetData>
      <sheetData sheetId="6080">
        <row r="82">
          <cell r="CF82" t="str">
            <v>Royalties Aggregate</v>
          </cell>
        </row>
      </sheetData>
      <sheetData sheetId="6081"/>
      <sheetData sheetId="6082"/>
      <sheetData sheetId="6083">
        <row r="82">
          <cell r="CF82" t="str">
            <v>Royalties Aggregate</v>
          </cell>
        </row>
      </sheetData>
      <sheetData sheetId="6084"/>
      <sheetData sheetId="6085"/>
      <sheetData sheetId="6086"/>
      <sheetData sheetId="6087"/>
      <sheetData sheetId="6088">
        <row r="82">
          <cell r="CF82" t="str">
            <v>Royalties Aggregate</v>
          </cell>
        </row>
      </sheetData>
      <sheetData sheetId="6089"/>
      <sheetData sheetId="6090"/>
      <sheetData sheetId="6091">
        <row r="82">
          <cell r="CF82" t="str">
            <v>Royalties Aggregate</v>
          </cell>
        </row>
      </sheetData>
      <sheetData sheetId="6092">
        <row r="82">
          <cell r="CF82" t="str">
            <v>Royalties Aggregate</v>
          </cell>
        </row>
      </sheetData>
      <sheetData sheetId="6093"/>
      <sheetData sheetId="6094"/>
      <sheetData sheetId="6095"/>
      <sheetData sheetId="6096"/>
      <sheetData sheetId="6097">
        <row r="82">
          <cell r="CF82" t="str">
            <v>Royalties Aggregate</v>
          </cell>
        </row>
      </sheetData>
      <sheetData sheetId="6098"/>
      <sheetData sheetId="6099"/>
      <sheetData sheetId="6100">
        <row r="82">
          <cell r="CF82" t="str">
            <v>Royalties Aggregate</v>
          </cell>
        </row>
      </sheetData>
      <sheetData sheetId="6101"/>
      <sheetData sheetId="6102"/>
      <sheetData sheetId="6103"/>
      <sheetData sheetId="6104"/>
      <sheetData sheetId="6105"/>
      <sheetData sheetId="6106"/>
      <sheetData sheetId="6107"/>
      <sheetData sheetId="6108">
        <row r="82">
          <cell r="CF82" t="str">
            <v>Royalties Aggregate</v>
          </cell>
        </row>
      </sheetData>
      <sheetData sheetId="6109"/>
      <sheetData sheetId="6110"/>
      <sheetData sheetId="6111"/>
      <sheetData sheetId="6112"/>
      <sheetData sheetId="6113"/>
      <sheetData sheetId="6114"/>
      <sheetData sheetId="6115"/>
      <sheetData sheetId="6116">
        <row r="82">
          <cell r="CF82" t="str">
            <v>Royalties Aggregate</v>
          </cell>
        </row>
      </sheetData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>
        <row r="82">
          <cell r="CF82" t="str">
            <v>Royalties Aggregate</v>
          </cell>
        </row>
      </sheetData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>
        <row r="82">
          <cell r="CF82" t="str">
            <v>Royalties Aggregate</v>
          </cell>
        </row>
      </sheetData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>
        <row r="82">
          <cell r="CF82" t="str">
            <v>Royalties Aggregate</v>
          </cell>
        </row>
      </sheetData>
      <sheetData sheetId="6188"/>
      <sheetData sheetId="6189"/>
      <sheetData sheetId="6190"/>
      <sheetData sheetId="6191"/>
      <sheetData sheetId="6192">
        <row r="82">
          <cell r="CF82" t="str">
            <v>Royalties Aggregate</v>
          </cell>
        </row>
      </sheetData>
      <sheetData sheetId="6193"/>
      <sheetData sheetId="6194"/>
      <sheetData sheetId="6195"/>
      <sheetData sheetId="6196"/>
      <sheetData sheetId="6197"/>
      <sheetData sheetId="6198">
        <row r="82">
          <cell r="CF82" t="str">
            <v>Royalties Aggregate</v>
          </cell>
        </row>
      </sheetData>
      <sheetData sheetId="6199"/>
      <sheetData sheetId="6200"/>
      <sheetData sheetId="6201"/>
      <sheetData sheetId="6202"/>
      <sheetData sheetId="6203"/>
      <sheetData sheetId="6204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>
        <row r="82">
          <cell r="CF82" t="str">
            <v>Royalties Aggregate</v>
          </cell>
        </row>
      </sheetData>
      <sheetData sheetId="6268"/>
      <sheetData sheetId="6269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>
        <row r="82">
          <cell r="CF82" t="str">
            <v>Royalties Aggregate</v>
          </cell>
        </row>
      </sheetData>
      <sheetData sheetId="6388"/>
      <sheetData sheetId="6389"/>
      <sheetData sheetId="6390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ster 1.0"/>
      <sheetName val="Master 1.0 (2)"/>
      <sheetName val="Master Sch 1.0-sro2.Adari diske"/>
      <sheetName val="LO"/>
      <sheetName val="HB "/>
      <sheetName val="Master_1_0"/>
      <sheetName val="Master_1_0_(2)"/>
      <sheetName val="Master_Sch_1_0-sro2_Adari_diske"/>
      <sheetName val="Cash Flow bulanan"/>
      <sheetName val="Cover"/>
      <sheetName val="SEX"/>
      <sheetName val="H.Satuan"/>
      <sheetName val="Bill of Qty MEP"/>
      <sheetName val="ANALISA"/>
      <sheetName val="Up &amp; bhn"/>
      <sheetName val="BAG-2"/>
      <sheetName val="HRG BHN"/>
      <sheetName val="Rate"/>
      <sheetName val="Material"/>
      <sheetName val="REF.ONLY"/>
      <sheetName val="STR"/>
      <sheetName val="FLAF&amp;PARTSI"/>
      <sheetName val="01A- RAB"/>
      <sheetName val="Anl.+"/>
      <sheetName val="112-885"/>
      <sheetName val="01A_ RAB"/>
      <sheetName val="NAME"/>
      <sheetName val="Estimate"/>
      <sheetName val="Analis Kusen 1 ESKALASI"/>
      <sheetName val="SITE-E"/>
      <sheetName val="Girder-30"/>
      <sheetName val="NP (4)"/>
      <sheetName val="Vibro_Roller"/>
      <sheetName val="Ereksi-Girder-16"/>
      <sheetName val="ANALISA 1"/>
      <sheetName val="hardas"/>
      <sheetName val="Har-sat"/>
      <sheetName val="ctTBA"/>
      <sheetName val="SAT"/>
      <sheetName val="FAK"/>
      <sheetName val="RAB-ME"/>
      <sheetName val="villa"/>
      <sheetName val="Bahan"/>
      <sheetName val="rab - persiapan &amp; lantai-1"/>
      <sheetName val="Rekapitulasi"/>
      <sheetName val="RKP PLUMBING"/>
      <sheetName val="Sheet1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Harga Satuan"/>
      <sheetName val="DONGIA"/>
      <sheetName val="BQ"/>
      <sheetName val="NS GD.UGD"/>
      <sheetName val="STD GD.UGD"/>
      <sheetName val="struktur tdk dipakai"/>
      <sheetName val="LOADDAT"/>
      <sheetName val="analisa harga satuan"/>
      <sheetName val="PROG"/>
      <sheetName val="BIAYA 07"/>
      <sheetName val="DET 08"/>
      <sheetName val="CF-hot"/>
      <sheetName val="DRUP (ASLI)"/>
      <sheetName val="Analisa Upah &amp; Bahan Plum"/>
      <sheetName val="Bab13"/>
      <sheetName val="SELISIH HARGA"/>
      <sheetName val="gvl"/>
      <sheetName val="GFA-20-N"/>
      <sheetName val="TOWN"/>
      <sheetName val="INPUT 2"/>
      <sheetName val="REQDELTA"/>
      <sheetName val="JSiar"/>
      <sheetName val="Perm. Test"/>
      <sheetName val="dasar"/>
      <sheetName val="own"/>
      <sheetName val="Div2"/>
      <sheetName val="Man Power _ Comp"/>
      <sheetName val="G1"/>
      <sheetName val="IV_1"/>
      <sheetName val="I_3_3"/>
      <sheetName val="H.SAT"/>
      <sheetName val="Master_1_01"/>
      <sheetName val="Master_1_0_(2)1"/>
      <sheetName val="Master_Sch_1_0-sro2_Adari_disk1"/>
      <sheetName val="HB_"/>
      <sheetName val="Cash_Flow_bulanan"/>
      <sheetName val="Up_&amp;_bhn"/>
      <sheetName val="Bill_of_Qty_MEP"/>
      <sheetName val="HRG_BHN"/>
      <sheetName val="REF_ONLY"/>
      <sheetName val="H_Satuan"/>
      <sheetName val="Harga_Satuan"/>
      <sheetName val="DRUP_(ASLI)"/>
      <sheetName val="rab_-_persiapan_&amp;_lantai-1"/>
      <sheetName val="Anl_+"/>
      <sheetName val="SELISIH_HARGA"/>
      <sheetName val="Alat"/>
      <sheetName val="Sub"/>
      <sheetName val="Upah"/>
      <sheetName val="MARK UP"/>
      <sheetName val="Terbilang"/>
      <sheetName val="CRUDE RE-bar"/>
      <sheetName val="struktur"/>
      <sheetName val="Rekap Biaya"/>
      <sheetName val="A LIS"/>
      <sheetName val="A REKAP"/>
      <sheetName val="LISTRIK"/>
      <sheetName val="M8"/>
      <sheetName val="DAFTAR HARGA"/>
      <sheetName val="skenario"/>
      <sheetName val="REKAP (2)"/>
      <sheetName val="RAB"/>
      <sheetName val="Rekap RAP"/>
      <sheetName val="LEMBAR1"/>
      <sheetName val="RATE&amp;FCTR"/>
      <sheetName val="BAG-III"/>
      <sheetName val="ESCON"/>
      <sheetName val="Bill Of Quantity"/>
      <sheetName val="SAT-DAS"/>
      <sheetName val="ES STG"/>
      <sheetName val="Quantity"/>
      <sheetName val="TYPE2"/>
      <sheetName val="Sch"/>
      <sheetName val="RC-BHN"/>
      <sheetName val="HSD"/>
      <sheetName val="DIV-3"/>
      <sheetName val="DIV-7"/>
      <sheetName val="DIV-8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Agregat Halus &amp; Kasar"/>
      <sheetName val="harsat"/>
      <sheetName val="Input monthly capex"/>
      <sheetName val="Man_Power___Comp"/>
      <sheetName val="01A__RAB"/>
      <sheetName val="ListEL"/>
      <sheetName val="5-RLP01"/>
      <sheetName val="1-LBP01"/>
      <sheetName val="Antek-2"/>
      <sheetName val="Lead Schedule"/>
      <sheetName val="eval. Juli"/>
      <sheetName val="BD Div-2 sd 7.6"/>
      <sheetName val="rincian per proyek"/>
      <sheetName val="Analisa Tekhnis"/>
      <sheetName val="jan"/>
      <sheetName val="FEB"/>
      <sheetName val="MAR"/>
      <sheetName val="DHS"/>
      <sheetName val="Analisa RAP"/>
      <sheetName val="Penyebaran M"/>
      <sheetName val="Rekap Prelim"/>
      <sheetName val="Rumus"/>
      <sheetName val="DES 15"/>
      <sheetName val="PERFORM"/>
      <sheetName val="351BQMCN"/>
      <sheetName val="RAP1"/>
      <sheetName val="DAFTAR_HARGA"/>
      <sheetName val="K"/>
      <sheetName val="schalt"/>
      <sheetName val="schtng"/>
      <sheetName val="schbhn"/>
      <sheetName val="TE TS FA LAN MATV"/>
      <sheetName val="J"/>
      <sheetName val="DAF-2"/>
      <sheetName val="POL"/>
      <sheetName val="Du_lieu"/>
      <sheetName val="NP (2)"/>
      <sheetName val="DIVISI 3"/>
      <sheetName val="2 MASTER APP"/>
      <sheetName val="Master Sch 1.0-sro2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01A-_RAB"/>
      <sheetName val="ANALISA_1"/>
      <sheetName val="Agregat_Halus_&amp;_Kasar"/>
      <sheetName val="Analis_Kusen_1_ESKALASI"/>
      <sheetName val="NP_(4)"/>
      <sheetName val="analisa_harga_satuan"/>
      <sheetName val="BIAYA_07"/>
      <sheetName val="DET_08"/>
      <sheetName val="RKP_PLUMBING"/>
      <sheetName val="NS_GD_UGD"/>
      <sheetName val="STD_GD_UGD"/>
      <sheetName val="MARK_UP"/>
      <sheetName val="GD_B"/>
      <sheetName val="GD_C"/>
      <sheetName val="GD_D"/>
      <sheetName val="GD_E"/>
      <sheetName val="GD_F"/>
      <sheetName val="GD_G"/>
      <sheetName val="GD_N"/>
      <sheetName val="GD_A"/>
      <sheetName val="Perm__Test"/>
      <sheetName val="struktur_tdk_dipakai"/>
      <sheetName val="CRUDE_RE-bar"/>
      <sheetName val="DIVISI_3"/>
      <sheetName val="RAB AR&amp;STR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Gaji Pokok"/>
      <sheetName val="T. Proyek-Jabatan"/>
      <sheetName val="T. Lokasi"/>
      <sheetName val="T. Rumah"/>
      <sheetName val="T. Transport"/>
      <sheetName val="Fill this out first___"/>
      <sheetName val="Hit Vol_Sk"/>
      <sheetName val="RAW MATERIALS "/>
      <sheetName val="COST-PERSON-J.O."/>
      <sheetName val="RENTAL1"/>
      <sheetName val="BQ_Tenis"/>
      <sheetName val="Arsitektur"/>
      <sheetName val="BOQ_Aula"/>
      <sheetName val="Prelim"/>
      <sheetName val="Foundation"/>
      <sheetName val="Hargamaterial"/>
      <sheetName val="Rincian"/>
      <sheetName val="Daf 1"/>
      <sheetName val="Breakdown"/>
      <sheetName val="Eng_Hrs"/>
      <sheetName val="Sec I ML"/>
      <sheetName val="Rekap Direct Cost"/>
      <sheetName val="UPH,BHN,ALT"/>
      <sheetName val="Hrg Sat"/>
      <sheetName val="HARSAT-lain"/>
      <sheetName val="HARSAT-tanah"/>
      <sheetName val="UP-MAT-ALT"/>
      <sheetName val="GEN-ITEM"/>
      <sheetName val="terendah"/>
      <sheetName val="Group"/>
      <sheetName val="bukan PNS"/>
      <sheetName val="URAIAN "/>
      <sheetName val="LS-Rutin"/>
      <sheetName val="3-DIV5"/>
      <sheetName val="H.Upah"/>
      <sheetName val="A"/>
      <sheetName val="PopCache"/>
      <sheetName val="Solar"/>
      <sheetName val="OLI HEQ"/>
      <sheetName val="BBM-03"/>
      <sheetName val="SUMBER_DAYA"/>
      <sheetName val="DivVII"/>
      <sheetName val="F1c DATA ADM6"/>
      <sheetName val="Master Edit"/>
      <sheetName val="Galian 1"/>
      <sheetName val="Rkp"/>
      <sheetName val="bill qty"/>
      <sheetName val="Volume"/>
      <sheetName val="Analis harga"/>
      <sheetName val="ahs1"/>
      <sheetName val="ahs3"/>
      <sheetName val="DIVI3"/>
      <sheetName val="WT-LIST"/>
      <sheetName val="Profil"/>
      <sheetName val="pivotscd"/>
      <sheetName val="3-DIV3"/>
      <sheetName val="대비표"/>
      <sheetName val="DAF.HRG"/>
      <sheetName val="Sat Bah _ Up"/>
      <sheetName val="BQ(ars)"/>
      <sheetName val="PBK01"/>
      <sheetName val="CASH-lapangan"/>
      <sheetName val="Hutang-div"/>
      <sheetName val="Rincian hutang-Lap"/>
      <sheetName val="Div.7.2"/>
      <sheetName val="Cash2"/>
      <sheetName val="Elektrikal"/>
      <sheetName val="1~3"/>
      <sheetName val="4"/>
      <sheetName val="5"/>
      <sheetName val="6"/>
      <sheetName val="5-Peralatan"/>
      <sheetName val="BasicPrice"/>
      <sheetName val="Bunga"/>
      <sheetName val="HPP"/>
      <sheetName val="Ref"/>
      <sheetName val="pro ra op"/>
      <sheetName val="grafik"/>
      <sheetName val="Appendix 2(SatDas)"/>
      <sheetName val="KEBALAT"/>
      <sheetName val="FINAL"/>
      <sheetName val="CRUSER"/>
      <sheetName val="Parameter"/>
      <sheetName val="Data Teknik"/>
      <sheetName val="Mark-up"/>
      <sheetName val="RAP (2)"/>
      <sheetName val="RAP"/>
      <sheetName val="BUL"/>
      <sheetName val="Typ ITS"/>
      <sheetName val="CalSheet"/>
      <sheetName val="Summary"/>
      <sheetName val="m schedule"/>
      <sheetName val="6-AGREGAT"/>
      <sheetName val="DKH"/>
      <sheetName val="Hitung"/>
      <sheetName val="Gal-Tim(A)"/>
      <sheetName val="Beton(B)"/>
      <sheetName val="8.4.2 Rambu"/>
      <sheetName val="SCHEDULE"/>
      <sheetName val="asumsi"/>
      <sheetName val="EQ_an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Analis Upah"/>
      <sheetName val="RAB JALUR Lend.tinggi"/>
      <sheetName val="Luas-Tot"/>
      <sheetName val="ekuitanak"/>
      <sheetName val="PHI"/>
      <sheetName val="NP"/>
      <sheetName val="bahan dan upah"/>
      <sheetName val="Bab 6 -3(5)"/>
      <sheetName val="2.3(2) Gor"/>
      <sheetName val="Har Sat"/>
      <sheetName val="Rutin"/>
      <sheetName val="Trf-SAP-GL"/>
      <sheetName val="HARGA SATUAN DASAR"/>
      <sheetName val="EQ"/>
      <sheetName val="Ass"/>
      <sheetName val="3-DIV4"/>
      <sheetName val="Analisa HSP"/>
      <sheetName val="Man_Power_Const"/>
      <sheetName val="A+Supl."/>
      <sheetName val="7"/>
      <sheetName val="RAB 1"/>
      <sheetName val="REKAP THPIII"/>
      <sheetName val="Stdiii"/>
      <sheetName val="NStdiii"/>
      <sheetName val="UT&amp;SDiii"/>
      <sheetName val="DAYA PLN"/>
      <sheetName val="Upah Bahan"/>
      <sheetName val="AC"/>
      <sheetName val="Beton"/>
      <sheetName val="BAU"/>
      <sheetName val="Kajian Kendala"/>
      <sheetName val="KAS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Kuantitas &amp; Harga"/>
      <sheetName val="AHS Marka"/>
      <sheetName val="AHS Aspal"/>
      <sheetName val="Analisa ME"/>
      <sheetName val="Markup"/>
      <sheetName val="Formulir 7.6"/>
      <sheetName val="hitungan"/>
      <sheetName val="schman"/>
      <sheetName val="schmat"/>
      <sheetName val="S_perny &amp; CV_lama"/>
      <sheetName val="PO-2"/>
      <sheetName val="arab"/>
      <sheetName val="Analisa SNI STANDART "/>
      <sheetName val="Worksheet"/>
      <sheetName val="HARGA SAT"/>
      <sheetName val="Gia"/>
      <sheetName val="As"/>
      <sheetName val="841"/>
      <sheetName val="811"/>
      <sheetName val="Data Masukan"/>
      <sheetName val="Fisik 2012"/>
      <sheetName val="Pek. Persiapan"/>
      <sheetName val="Rekap Anl.K"/>
      <sheetName val="Rekap Anl.SNI"/>
      <sheetName val="Pipe"/>
      <sheetName val="DIV7-BM"/>
      <sheetName val="3-DIV7.B"/>
      <sheetName val="extern"/>
      <sheetName val="note"/>
      <sheetName val="2.E"/>
      <sheetName val="2.F"/>
      <sheetName val="PNT"/>
      <sheetName val="pivot2"/>
      <sheetName val="pivot1"/>
      <sheetName val="B"/>
      <sheetName val="Harga Bahan"/>
      <sheetName val="HSA &amp; PAB"/>
      <sheetName val="Harga Upah 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Harga "/>
      <sheetName val="schalat"/>
      <sheetName val="Rek"/>
      <sheetName val="ALATBERAT"/>
      <sheetName val="MASTER 1"/>
      <sheetName val="By"/>
      <sheetName val="anaUTama"/>
      <sheetName val="anaMob"/>
      <sheetName val="AnAlat"/>
      <sheetName val="DKH SN1-A"/>
      <sheetName val="S curve PRCPT"/>
      <sheetName val="DIV1"/>
      <sheetName val="CUACA"/>
      <sheetName val="HRG DSR APP"/>
      <sheetName val="Hrgdsrupah"/>
      <sheetName val="SDM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Up_&amp;_bhn3"/>
      <sheetName val="HRG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Harga_Satuan1"/>
      <sheetName val="Rekap_Biaya2"/>
      <sheetName val="MARK_UP2"/>
      <sheetName val="Bill_Of_Quantity2"/>
      <sheetName val="ES_STG2"/>
      <sheetName val="struktur_tdk_dipakai2"/>
      <sheetName val="Man_Power___Comp2"/>
      <sheetName val="analisa_harga_satuan2"/>
      <sheetName val="BIAYA_072"/>
      <sheetName val="DET_082"/>
      <sheetName val="DRUP_(ASLI)2"/>
      <sheetName val="Analisa_Upah_&amp;_Bahan_Plum2"/>
      <sheetName val="SELISIH_HARGA2"/>
      <sheetName val="NS_GD_UGD2"/>
      <sheetName val="STD_GD_UGD2"/>
      <sheetName val="Perm__Test2"/>
      <sheetName val="DAFTAR_HARGA3"/>
      <sheetName val="H_SAT2"/>
      <sheetName val="CRUDE_RE-bar2"/>
      <sheetName val="REKAP_(2)2"/>
      <sheetName val="Agregat_Halus_&amp;_Kasar2"/>
      <sheetName val="DIVISI_31"/>
      <sheetName val="Master_Sch_1_0-sro22"/>
      <sheetName val="RAB_AR&amp;STR"/>
      <sheetName val="2_MASTER_APP"/>
      <sheetName val="Rekap_RAP2"/>
      <sheetName val="A_LIS2"/>
      <sheetName val="A_REKAP2"/>
      <sheetName val="Ana__PU"/>
      <sheetName val="610_04"/>
      <sheetName val="610_05"/>
      <sheetName val="610_06"/>
      <sheetName val="610_07"/>
      <sheetName val="610_08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HARGA_MATERIAL"/>
      <sheetName val="DES_152"/>
      <sheetName val="Rekap_Direct_Cost"/>
      <sheetName val="Sec_I_ML"/>
      <sheetName val="pro_ra_op"/>
      <sheetName val="Hrg_Sat2"/>
      <sheetName val="rincian_per_proyek2"/>
      <sheetName val="BD_Div-2_sd_7_62"/>
      <sheetName val="Analis_harga"/>
      <sheetName val="bill_qty"/>
      <sheetName val="F1c_DATA_ADM6"/>
      <sheetName val="Master_Edit"/>
      <sheetName val="Galian_1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MASTER_1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BOOQ"/>
      <sheetName val="ANTEK"/>
      <sheetName val="Mobilisasi"/>
      <sheetName val="Summary pilecap"/>
      <sheetName val="Daf.Dasar Upah&amp;Bahan"/>
      <sheetName val="rab me (by owner) "/>
      <sheetName val="BQ (by owner)"/>
      <sheetName val="rab me (fisik)"/>
      <sheetName val="GE-1-2"/>
      <sheetName val="PL98"/>
      <sheetName val="EurotoolsXRates"/>
      <sheetName val="GENERAL"/>
      <sheetName val="Pricing"/>
      <sheetName val="data 2014"/>
      <sheetName val="DIV.IV"/>
      <sheetName val="DIV.VI"/>
      <sheetName val="DIV.VIII"/>
      <sheetName val="PileCap"/>
      <sheetName val="LP_2 - KUNINGAN - DUKUH ATAS"/>
      <sheetName val="Gen"/>
      <sheetName val="단가"/>
      <sheetName val="BQ25"/>
      <sheetName val="REK ADD"/>
      <sheetName val="BQ22"/>
      <sheetName val="BQ23"/>
      <sheetName val="Input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g"/>
      <sheetName val="Meto"/>
      <sheetName val="DAF-1"/>
      <sheetName val="Penjumlahan"/>
      <sheetName val="Analisa Upah _ Bahan Plum"/>
      <sheetName val="Dasboard"/>
      <sheetName val="H_Upah"/>
      <sheetName val="OFFICE 2 LT"/>
      <sheetName val="21"/>
      <sheetName val="영업소실적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Analisa  _2_"/>
      <sheetName val="Anls"/>
      <sheetName val="BASEMENT"/>
      <sheetName val="SAPON"/>
      <sheetName val="Tab"/>
      <sheetName val="Diameter"/>
      <sheetName val="DATA-ALAT"/>
      <sheetName val="Rekap Bill"/>
      <sheetName val="BoQ C4"/>
      <sheetName val="ALAT1"/>
      <sheetName val="ALAT2 (TDK DIPAKAI)"/>
      <sheetName val="Hrg Dsr"/>
      <sheetName val="3A7.1.Jln Insitu"/>
      <sheetName val="SAT-BHN"/>
      <sheetName val="coba"/>
      <sheetName val="TENAGA"/>
      <sheetName val="div7"/>
      <sheetName val="compaction"/>
      <sheetName val="Anals"/>
      <sheetName val=" Analisa Harga"/>
      <sheetName val="BAHAN (2)"/>
      <sheetName val="HS Bhn&amp;Upah"/>
      <sheetName val="Bang B"/>
      <sheetName val="L-Mechanical"/>
      <sheetName val="BQ-Structur"/>
      <sheetName val="Rekap RAP real (2)"/>
      <sheetName val="Bill_Qua"/>
      <sheetName val="HRG BAHAN &amp; UPAH okk"/>
      <sheetName val="Analis Kusen okk"/>
      <sheetName val="Budget"/>
      <sheetName val="Sat~Bahu"/>
      <sheetName val="anal_hs"/>
      <sheetName val="info"/>
      <sheetName val="TA"/>
      <sheetName val="U&amp;B"/>
      <sheetName val="8.1.1 Struktur Kantor Taman"/>
      <sheetName val="HRG-DASAR"/>
      <sheetName val="GRADE SKALA"/>
      <sheetName val="HSP"/>
      <sheetName val="UshDeb00"/>
      <sheetName val="Rekap 2002 mod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TE_TS_FA_LAN_MATV"/>
      <sheetName val="Hit_Vol_Sk1"/>
      <sheetName val="Anl_2s_d4e1"/>
      <sheetName val="Sat_Bah___Up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Analisa_ME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CH"/>
      <sheetName val="PP"/>
      <sheetName val="Isolasi Luar"/>
      <sheetName val="hs_ars"/>
      <sheetName val="HARGA DASAR"/>
      <sheetName val="DIV.3"/>
      <sheetName val="DIV.8"/>
      <sheetName val="Up"/>
      <sheetName val="Analisa 2"/>
      <sheetName val="Boq-civil(B)"/>
      <sheetName val="SCH-2(P)"/>
      <sheetName val="BQ1"/>
      <sheetName val="Analisa &amp; Upah"/>
      <sheetName val="SNI FIX"/>
      <sheetName val="RAB2"/>
      <sheetName val="Analis"/>
      <sheetName val="RKAP1"/>
      <sheetName val="RKAP2"/>
      <sheetName val="AHSbj"/>
      <sheetName val="Preliminaries"/>
      <sheetName val="Elektronik"/>
      <sheetName val="Plumbing"/>
      <sheetName val="VAC"/>
      <sheetName val="VO"/>
      <sheetName val="Hrg.Sat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DIV 5 ok"/>
      <sheetName val="CERUCUK OKE"/>
      <sheetName val="Additional"/>
      <sheetName val="DIV.2"/>
      <sheetName val="On Time"/>
      <sheetName val="Curup"/>
      <sheetName val="Prabu"/>
      <sheetName val="PESANTREN"/>
      <sheetName val="G"/>
      <sheetName val="ANAL KOEF"/>
      <sheetName val="MB"/>
      <sheetName val="SDMPROG"/>
      <sheetName val="BQ-E20-02(Rp)"/>
      <sheetName val="List of Eqp"/>
      <sheetName val="UPA"/>
      <sheetName val="DWTables"/>
      <sheetName val="I_KAMAR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HB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dongia (2)"/>
      <sheetName val="gtrinh"/>
      <sheetName val="phuluc1"/>
      <sheetName val="lam-moi"/>
      <sheetName val="TONGKE3p "/>
      <sheetName val="giathanh1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BASIC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Satuan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Monitor"/>
      <sheetName val="DaftarHarga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MT_an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NC-CM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HS-2"/>
      <sheetName val="M-BANTU"/>
      <sheetName val="metod"/>
      <sheetName val="Peralatan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gaji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HB ARSITEKTUR"/>
      <sheetName val="PE-F-37 Rev 00 Paym.GBP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Perhit.Alat"/>
      <sheetName val="EDTL"/>
      <sheetName val="HDasar"/>
      <sheetName val="H-Dasar"/>
      <sheetName val="Tanks (smpl)"/>
      <sheetName val="Tanks (Est)"/>
      <sheetName val="bhn FINAL"/>
      <sheetName val="BOQ EM"/>
      <sheetName val="dengan pembangkitan"/>
      <sheetName val="URAIAN ANALIS"/>
      <sheetName val="cargo"/>
      <sheetName val="Basic Price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BOQ SNJ P.1"/>
      <sheetName val="Materials"/>
      <sheetName val="Analisa Harsat"/>
      <sheetName val="PkRp"/>
      <sheetName val="304-06"/>
      <sheetName val="Evaluasi Mingguan"/>
      <sheetName val="Data2"/>
      <sheetName val="rms remunerasi"/>
      <sheetName val="Harga Baru"/>
      <sheetName val="DIV.9"/>
      <sheetName val="AHS Baru"/>
      <sheetName val="STOK MAT"/>
      <sheetName val="GIRDER 2"/>
      <sheetName val="REKAP READYMIX"/>
      <sheetName val="TOTAL UPAH"/>
      <sheetName val="BAHAN &amp; ALAT 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ACTUAL CHECK"/>
      <sheetName val="STN BAHAN"/>
      <sheetName val="Jenjang_Eselon"/>
      <sheetName val="55+"/>
      <sheetName val="REMUNERASISTANDAR"/>
      <sheetName val="3-DIV2"/>
      <sheetName val="REK S-CURVE"/>
      <sheetName val="Isolasi Luar Dalam"/>
      <sheetName val="H_S_BAHAN"/>
      <sheetName val="Devisi3"/>
      <sheetName val="Devisi7"/>
      <sheetName val="BYALAT"/>
      <sheetName val="HSDALAT"/>
      <sheetName val="HSDMAT"/>
      <sheetName val="denah"/>
      <sheetName val="foto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DHBHN"/>
      <sheetName val="1.B"/>
      <sheetName val="H ALAT"/>
      <sheetName val="REK PEN"/>
      <sheetName val="Analisa Alat"/>
      <sheetName val="Daftar Harga Satuan Gaji"/>
      <sheetName val="Daftar Harga Satuan Bahan"/>
      <sheetName val="smt"/>
      <sheetName val="Hrg"/>
      <sheetName val="AR-03"/>
      <sheetName val="Alat B"/>
      <sheetName val="Bahan B"/>
      <sheetName val="Upah B"/>
      <sheetName val="Uph&amp;bhn"/>
      <sheetName val="Upah&amp;Bahan"/>
      <sheetName val="bahan+upah"/>
      <sheetName val="anal_alat"/>
      <sheetName val="Sal"/>
      <sheetName val="an_price"/>
      <sheetName val="Tanah"/>
      <sheetName val="Skedjul-Pelaksanaan"/>
      <sheetName val="Hsatuan-OK"/>
      <sheetName val="DbCost"/>
      <sheetName val="UPAH DAN BAHAN"/>
      <sheetName val="ANALHASA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k300 123"/>
      <sheetName val="IN OUT"/>
      <sheetName val="Upah&amp;Bahan (2)"/>
      <sheetName val="Analisa-Harga (1F)"/>
      <sheetName val="upah-rtjk"/>
      <sheetName val="Blk_Mnl"/>
      <sheetName val="BQ _by owner_"/>
      <sheetName val="Material-List,mekanikal"/>
      <sheetName val="REKAP BQ "/>
      <sheetName val="BM DATA SHEET"/>
      <sheetName val="Fill this out first..."/>
      <sheetName val="3.ALS-STR-PDS"/>
      <sheetName val="Watertank"/>
      <sheetName val="Faktor"/>
      <sheetName val="TATA UDARA"/>
      <sheetName val="Zones"/>
      <sheetName val="DRUP_(ASLI)4"/>
      <sheetName val="SELISIH_HARGA4"/>
      <sheetName val="rab_-_persiapan_&amp;_lantai-14"/>
      <sheetName val="Anl_+4"/>
      <sheetName val="2_MASTER_APP3"/>
      <sheetName val="DIVISI_33"/>
      <sheetName val="pro_ra_op3"/>
      <sheetName val="Sec_I_ML3"/>
      <sheetName val="data_2014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IV_IV"/>
      <sheetName val="DIV_VI"/>
      <sheetName val="DIV_VIII"/>
      <sheetName val="LP_2_-_KUNINGAN_-_DUKUH_ATAS"/>
      <sheetName val="URAIAN_"/>
      <sheetName val="Summary_pilecap"/>
      <sheetName val="AHS_Marka"/>
      <sheetName val="AHS_Aspal"/>
      <sheetName val="Analisa___2_"/>
      <sheetName val="Isolasi_Luar_Dalam"/>
      <sheetName val="Isolasi_Luar"/>
      <sheetName val="H_Upah1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ANAL-1"/>
      <sheetName val="PU.Anal SNI 2008"/>
      <sheetName val="Invoice"/>
      <sheetName val="Customize Your Invoice"/>
      <sheetName val="Labarugi"/>
      <sheetName val="DPENSIUN"/>
      <sheetName val="AssumptionValue"/>
      <sheetName val="EE-PROP"/>
      <sheetName val="Electronic"/>
      <sheetName val="LP 10 PKN. 100 Januari"/>
      <sheetName val="daftar"/>
      <sheetName val="Sensitive"/>
      <sheetName val="All Division by SBU"/>
      <sheetName val="D2.4"/>
      <sheetName val="D3-3"/>
      <sheetName val="D4.3 (TE)"/>
      <sheetName val="D5.3 (TF) "/>
      <sheetName val="D8.3 (TJ)"/>
      <sheetName val="TBL_BANTU"/>
      <sheetName val="TPI"/>
      <sheetName val="Rek.Analisa"/>
      <sheetName val="Sales Rental"/>
      <sheetName val="PERALATAN "/>
      <sheetName val="SD (1)"/>
      <sheetName val="Pt"/>
      <sheetName val="Pricing-2"/>
      <sheetName val="Bangunan Utama"/>
      <sheetName val="LR-AGT-06"/>
      <sheetName val="HSBU ANA"/>
      <sheetName val="prodalt"/>
      <sheetName val="Public Area"/>
      <sheetName val="UP_an"/>
      <sheetName val="Analisa Gabungan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arga_Bahan2"/>
      <sheetName val="Rincian_hutang-Lap1"/>
      <sheetName val="Div_7_21"/>
      <sheetName val="Hrg_Sat15"/>
      <sheetName val="On_Time"/>
      <sheetName val="PU_Anal_SNI_2008"/>
      <sheetName val="REK_ADD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ALAT2_(TDK_DIPAKAI)1"/>
      <sheetName val="Harga_Bahan3"/>
      <sheetName val="HSA_&amp;_PAB2"/>
      <sheetName val="Harga_Upah_2"/>
      <sheetName val="MASTER_12"/>
      <sheetName val="Rincian_hutang-Lap2"/>
      <sheetName val="Div_7_22"/>
      <sheetName val="Anl_2s_d4e2"/>
      <sheetName val="Analis_Upah2"/>
      <sheetName val="RAB_JALUR_Lend_tinggi2"/>
      <sheetName val="HARGA_SATUAN_DASAR2"/>
      <sheetName val="HRG_DSR_APP1"/>
      <sheetName val="Hrg_Sat17"/>
      <sheetName val="Kajian_Kendala1"/>
      <sheetName val="Rekap_Bill1"/>
      <sheetName val="BoQ_C41"/>
      <sheetName val="Hrg_Dsr1"/>
      <sheetName val="3A7_1_Jln_Insitu1"/>
      <sheetName val="Formulir_7_61"/>
      <sheetName val="S_perny_&amp;_CV_lama1"/>
      <sheetName val="2_E2"/>
      <sheetName val="2_F2"/>
      <sheetName val="BoQ_Total_lama2"/>
      <sheetName val="DKH_SN1-A1"/>
      <sheetName val="S_curve_PRCPT1"/>
      <sheetName val="_Analisa_Harga1"/>
      <sheetName val="BAHAN_(2)1"/>
      <sheetName val="HS_Bhn&amp;Upah1"/>
      <sheetName val="Bang_B1"/>
      <sheetName val="OLI_HEQ1"/>
      <sheetName val="Rekap_RAP_real_(2)1"/>
      <sheetName val="HRG_BAHAN_&amp;_UPAH_okk1"/>
      <sheetName val="Analis_Kusen_okk1"/>
      <sheetName val="On_Time1"/>
      <sheetName val="Analisa_HSP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Rekap Piutang"/>
      <sheetName val="TJ1Q47"/>
      <sheetName val="HS Dasar "/>
      <sheetName val="An-str(krgnyr)"/>
      <sheetName val="KEB-MAT"/>
      <sheetName val="Daftar Upah,Bhn,&amp; alat"/>
      <sheetName val="EVALUASI"/>
      <sheetName val="rate-alat"/>
      <sheetName val="MATAUANG"/>
      <sheetName val="New MADC"/>
      <sheetName val="HRG UPAH BAHAN"/>
      <sheetName val="igp-popno"/>
      <sheetName val="TEKNIS"/>
      <sheetName val="Material&amp;Alat"/>
      <sheetName val="Analisa K"/>
      <sheetName val="Met_ Minor"/>
      <sheetName val="ESC"/>
      <sheetName val="REKAP Package I"/>
      <sheetName val="CONSUMABLE"/>
      <sheetName val="D-3"/>
      <sheetName val="Factor"/>
      <sheetName val="Currency Rate"/>
      <sheetName val="MH_Rate"/>
      <sheetName val="Mtrl 01"/>
      <sheetName val="Material-mr"/>
      <sheetName val="HASAT DASAR"/>
      <sheetName val="ANALISA SNI"/>
      <sheetName val="AnaAlat"/>
      <sheetName val="REKAP ELEKTRIKAL"/>
      <sheetName val="RUMUS BEKISTING"/>
      <sheetName val="Mesin"/>
      <sheetName val="ACTUAL_CHECK"/>
      <sheetName val="STN_BAHAN"/>
      <sheetName val="rms_remunerasi"/>
      <sheetName val="Analisa_&amp;_Upah"/>
      <sheetName val="Evaluasi_Mingguan"/>
      <sheetName val="All_Division_by_SBU"/>
      <sheetName val="D2_4"/>
      <sheetName val="D4_3_(TE)"/>
      <sheetName val="D5_3_(TF)_"/>
      <sheetName val="D8_3_(TJ)"/>
      <sheetName val="Perhit_Alat"/>
      <sheetName val="Harga_Baru"/>
      <sheetName val="DIV_9"/>
      <sheetName val="AHS_Baru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STOK_MAT"/>
      <sheetName val="Rekap_2002_mod"/>
      <sheetName val="dengan_pembangkitan"/>
      <sheetName val="URAIAN_ANALIS"/>
      <sheetName val="BOQ_EM"/>
      <sheetName val="HB_ARSITEKTUR"/>
      <sheetName val="GIRDER_2"/>
      <sheetName val="REKAP_READYMIX"/>
      <sheetName val="TOTAL_UPAH"/>
      <sheetName val="BAHAN_&amp;_ALAT_"/>
      <sheetName val="SUB_&amp;_mandor"/>
      <sheetName val="7_PEK-STRUKTUR"/>
      <sheetName val="ANAL_BOW"/>
      <sheetName val="MAPDC"/>
      <sheetName val="Urugan Pasir"/>
      <sheetName val="DaftarHS"/>
      <sheetName val="Enc14"/>
      <sheetName val="Currency"/>
      <sheetName val="Analisa Harga"/>
      <sheetName val="RPP01 6"/>
      <sheetName val="base price"/>
      <sheetName val="Price-analysis 2"/>
      <sheetName val="Rekap 1"/>
      <sheetName val="12CGOU"/>
      <sheetName val="DatabaseBarang"/>
      <sheetName val="AHSSNI"/>
      <sheetName val="Data-Masukan"/>
      <sheetName val="ANALISA HARGA SAT."/>
      <sheetName val="CAPACITY"/>
      <sheetName val="B_7"/>
      <sheetName val="B_6"/>
      <sheetName val="H.Alat"/>
      <sheetName val="H.Bahan"/>
      <sheetName val="RAB-Pipa"/>
      <sheetName val="RAB-Sipil"/>
      <sheetName val="bau-6"/>
      <sheetName val="prd01-5"/>
      <sheetName val="HS_BAHAN"/>
      <sheetName val="drainase"/>
      <sheetName val="Sumda1"/>
      <sheetName val="supporting data"/>
      <sheetName val="a.2"/>
      <sheetName val="22"/>
      <sheetName val="Unit Rate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Harsat_marina"/>
      <sheetName val="Statprod gab"/>
      <sheetName val="NP(2)"/>
      <sheetName val="box culvert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REKAPE"/>
      <sheetName val="TSS"/>
      <sheetName val="INDEKS"/>
      <sheetName val="JABATAN"/>
      <sheetName val="NAMES"/>
      <sheetName val="SLNK"/>
      <sheetName val="Hutang_Lap"/>
      <sheetName val="Harga_S_Dasar"/>
      <sheetName val="B - Norelec"/>
      <sheetName val="EXTERNAL WORK"/>
      <sheetName val="Upah 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Bahan+Upah ALL"/>
      <sheetName val="P B J"/>
      <sheetName val="AHS all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CAB 2"/>
      <sheetName val="sort2"/>
      <sheetName val="HaSatUp"/>
      <sheetName val="manhour"/>
      <sheetName val="Joint Filler Melintang"/>
      <sheetName val="Joint Filler Memanjang"/>
      <sheetName val="Joint Filler Dinding"/>
      <sheetName val="TAHU"/>
      <sheetName val="ANALIS2"/>
      <sheetName val="Analisa Alat Berat"/>
      <sheetName val="Bid-Tab"/>
      <sheetName val="Ansat"/>
      <sheetName val="INF"/>
      <sheetName val="DH"/>
      <sheetName val="Catatan"/>
      <sheetName val="anls space frame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Hardasar-PSJJ"/>
      <sheetName val="Upah&amp;bhn"/>
      <sheetName val="L2MO"/>
      <sheetName val="Alat (print)"/>
      <sheetName val="Hrg-Das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5.1(1)sep"/>
      <sheetName val="perhari"/>
      <sheetName val="lapbul"/>
      <sheetName val="Refference"/>
      <sheetName val="BQJlnWH3"/>
      <sheetName val="ANL-E"/>
      <sheetName val="Hrg STN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BOW"/>
      <sheetName val="Anls Hrg Sat"/>
      <sheetName val="ANAK-Smb"/>
      <sheetName val="Bhn-Lokal"/>
      <sheetName val="unitprice"/>
      <sheetName val="eq_data"/>
      <sheetName val="HARVEST02"/>
      <sheetName val="C"/>
      <sheetName val="fitting"/>
      <sheetName val="jadwal pelaks"/>
      <sheetName val="HPP KSO"/>
      <sheetName val="HARGA BAHAN &amp; UPAH"/>
      <sheetName val="TRNS-C1"/>
      <sheetName val="Cabling Data&amp;Power"/>
      <sheetName val="Connections"/>
      <sheetName val="Vol RKAP 2019"/>
      <sheetName val="Rev RKAP 2019"/>
      <sheetName val="예산M5A"/>
      <sheetName val="D2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BP1_23"/>
      <sheetName val="S.UPAH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DATA2010"/>
      <sheetName val="UBA"/>
      <sheetName val="Schedule(S-Curve)"/>
      <sheetName val="Div 6 - Aspal"/>
      <sheetName val="MI(data base)"/>
      <sheetName val="RANKING PELAPORAN"/>
      <sheetName val="An_Basic"/>
      <sheetName val="PROD 15-1"/>
      <sheetName val="Links"/>
      <sheetName val="hsat-SD"/>
      <sheetName val="bd"/>
      <sheetName val="DBKoef"/>
      <sheetName val="Assetdb"/>
      <sheetName val="AssetPar"/>
      <sheetName val="input data umum"/>
      <sheetName val="BQ-IABK"/>
      <sheetName val="DATAJUNI"/>
      <sheetName val="civil-work"/>
      <sheetName val="4.7"/>
      <sheetName val="4.4"/>
      <sheetName val="ca"/>
      <sheetName val="8410(Kerb)"/>
      <sheetName val="FORM X COST"/>
      <sheetName val="crude.SLAB RE-bar"/>
      <sheetName val="CC"/>
      <sheetName val="D &amp; W sizes"/>
      <sheetName val="REKAP-ANALISA"/>
      <sheetName val="An. Beton"/>
      <sheetName val="SPI"/>
      <sheetName val="B.O.Q"/>
      <sheetName val="Judul"/>
      <sheetName val="Overlap"/>
      <sheetName val="WorkPlan2"/>
      <sheetName val="DailyWeeklyPlan"/>
      <sheetName val="database"/>
      <sheetName val="Kuantitas _ Harga"/>
      <sheetName val="dayvol adibarat"/>
      <sheetName val="Master"/>
      <sheetName val="BAHAN1"/>
      <sheetName val="Analisis"/>
      <sheetName val="bhn_tng"/>
      <sheetName val="PB_B_"/>
      <sheetName val="An H.Sat Pek.Ut"/>
      <sheetName val="GRADE_SKALA"/>
      <sheetName val="8_1_1_Struktur_Kantor_Taman"/>
      <sheetName val="Dinding_Beton_K225"/>
      <sheetName val="Lantai_Beton_K225"/>
      <sheetName val="Bekisting_Dinding_Melintang"/>
      <sheetName val="Bekisting_Dinding_Memanjang"/>
      <sheetName val="Bekisting_Lantai_Melintang"/>
      <sheetName val="Bekisting_Mercu_Melintang"/>
      <sheetName val="DAF_HRG"/>
      <sheetName val="div-2"/>
      <sheetName val="PROD02"/>
      <sheetName val="A+Supl_"/>
      <sheetName val="OFFICE_2_LT"/>
      <sheetName val="REKAP_BQ_"/>
      <sheetName val="BM_DATA_SHEET"/>
      <sheetName val="Fill_this_out_first___"/>
      <sheetName val="NP_(2)"/>
      <sheetName val="Mobilisasi_(2)"/>
      <sheetName val="Sheet1_(2)"/>
      <sheetName val="an__major"/>
      <sheetName val="610_07A"/>
      <sheetName val="sched-induk-(Th_2008_5M)"/>
      <sheetName val="Hrg_Dasar"/>
      <sheetName val="Peralatan_(2)"/>
      <sheetName val="1_B"/>
      <sheetName val="H_ALAT"/>
      <sheetName val="REK_PEN"/>
      <sheetName val="Analisa_Alat"/>
      <sheetName val="REKAP_THPIII"/>
      <sheetName val="DAYA_PLN"/>
      <sheetName val="RAB_1"/>
      <sheetName val="REK_S-CURVE"/>
      <sheetName val="TATA_UDARA"/>
      <sheetName val="DIV_3"/>
      <sheetName val="DIV_8"/>
      <sheetName val="D _ W sizes"/>
      <sheetName val="Pro(E) "/>
      <sheetName val="PK-PPK Elektrikal"/>
      <sheetName val="isian"/>
      <sheetName val="H_ Dasar"/>
      <sheetName val="RAB Komposit"/>
      <sheetName val="Ahs.1"/>
      <sheetName val="Ahs.2"/>
      <sheetName val="Traf&amp;Genst"/>
      <sheetName val="ANALISA railing"/>
      <sheetName val="Market"/>
      <sheetName val="Agg Halus &amp; Kasar"/>
      <sheetName val="DATA_2018"/>
      <sheetName val="adj"/>
      <sheetName val="analisa Str"/>
      <sheetName val="DATA 2009"/>
      <sheetName val="TARGET RAKER "/>
      <sheetName val="target raker 1"/>
      <sheetName val="DAPRO"/>
      <sheetName val="D.BOARD"/>
      <sheetName val="MasterSheet"/>
      <sheetName val="JAD-PEL"/>
      <sheetName val="TYPE-A"/>
      <sheetName val="Subcont"/>
      <sheetName val="Analis_Upah3"/>
      <sheetName val="RAB_JALUR_Lend_tinggi3"/>
      <sheetName val="TONG_HOP_VL-NC3"/>
      <sheetName val="DON_GIA3"/>
      <sheetName val="CHITIET_VL-NC3"/>
      <sheetName val="HARGA_SATUAN_DASAR3"/>
      <sheetName val="BoQ_Total_lama3"/>
      <sheetName val="2_E3"/>
      <sheetName val="2_F3"/>
      <sheetName val="HSA_&amp;_PAB3"/>
      <sheetName val="Harga_Upah_3"/>
      <sheetName val="DKH_SN1-A2"/>
      <sheetName val="S_curve_PRCPT2"/>
      <sheetName val="bhn_FINAL1"/>
      <sheetName val="Perhit_Alat1"/>
      <sheetName val="MASTER_13"/>
      <sheetName val="HRG_DSR_APP2"/>
      <sheetName val="BOQ_SNJ_P_11"/>
      <sheetName val="Rekap_2002_mod1"/>
      <sheetName val="dengan_pembangkitan1"/>
      <sheetName val="BOQ_EM1"/>
      <sheetName val="URAIAN_ANALIS1"/>
      <sheetName val="Analisa_HSP2"/>
      <sheetName val="Kajian_Kendala2"/>
      <sheetName val="Rekap_Bill2"/>
      <sheetName val="ALAT2_(TDK_DIPAKAI)2"/>
      <sheetName val="OLI_HEQ2"/>
      <sheetName val="HARGA_SAT3"/>
      <sheetName val="Formulir_7_62"/>
      <sheetName val="S_perny_&amp;_CV_lama2"/>
      <sheetName val="Rekap_RAP_real_(2)2"/>
      <sheetName val="Evaluasi_Mingguan1"/>
      <sheetName val="Analisa_&amp;_Upah1"/>
      <sheetName val="STOK_MAT1"/>
      <sheetName val="HB_ARSITEKTUR1"/>
      <sheetName val="rms_remunerasi1"/>
      <sheetName val="GIRDER_21"/>
      <sheetName val="REKAP_READYMIX1"/>
      <sheetName val="TOTAL_UPAH1"/>
      <sheetName val="BAHAN_&amp;_ALAT_1"/>
      <sheetName val="SUB_&amp;_mandor1"/>
      <sheetName val="ANAL_BOW1"/>
      <sheetName val="Harga_Baru1"/>
      <sheetName val="ACTUAL_CHECK1"/>
      <sheetName val="STN_BAHAN1"/>
      <sheetName val="Harga_Dasar2"/>
      <sheetName val="DIV_91"/>
      <sheetName val="AHS_Baru1"/>
      <sheetName val="Hrg_Dsr2"/>
      <sheetName val="3A7_1_Jln_Insitu2"/>
      <sheetName val="_Analisa_Harga2"/>
      <sheetName val="BAHAN_(2)2"/>
      <sheetName val="HS_Bhn&amp;Upah2"/>
      <sheetName val="Bang_B2"/>
      <sheetName val="DIV_5_ok1"/>
      <sheetName val="CERUCUK_OKE1"/>
      <sheetName val="DIV_21"/>
      <sheetName val="ANALISA_HARGA"/>
      <sheetName val="Tanks_(smpl)1"/>
      <sheetName val="Tanks_(Est)1"/>
      <sheetName val="HRG_BAHAN_&amp;_UPAH_okk2"/>
      <sheetName val="Analis_Kusen_okk2"/>
      <sheetName val="Analisa_2"/>
      <sheetName val="SNI_FIX"/>
      <sheetName val="BARU-4_"/>
      <sheetName val="ANAL_KOEF"/>
      <sheetName val="Scope_of_work5"/>
      <sheetName val="tam-kur_sipil5"/>
      <sheetName val="tam-kur_baja5"/>
      <sheetName val="M'trl_Baja5"/>
      <sheetName val="UPAH_KERJA5"/>
      <sheetName val="HARGA_ALAT4"/>
      <sheetName val="Rekap_Tahap_13"/>
      <sheetName val="Analisa_-Baku3"/>
      <sheetName val="Weight_Bridge3"/>
      <sheetName val="THPDMoi__(2)3"/>
      <sheetName val="dongia_(2)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-TT-3p3"/>
      <sheetName val="KPVC-BD_3"/>
      <sheetName val="310801Pabrik_PT_Rehau3"/>
      <sheetName val="ELEMENT_SUM3"/>
      <sheetName val="D3_13"/>
      <sheetName val="BL_(1)3"/>
      <sheetName val="00_Jumlah_Total3"/>
      <sheetName val="Steel_Material_List3"/>
      <sheetName val="BQ_ARS3"/>
      <sheetName val="an_el3"/>
      <sheetName val="An_AC_&amp;_Plb3"/>
      <sheetName val="Material_Baja3"/>
      <sheetName val="Gudang_non_AC-AC_Struktur3"/>
      <sheetName val="ANALISA_PEK_UMUM3"/>
      <sheetName val="Man_Power3"/>
      <sheetName val="Tie_Beam_GN3"/>
      <sheetName val="Analisa_Tend_(2)3"/>
      <sheetName val="Rekap_Total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Metod_TWR3"/>
      <sheetName val="ANALISA_(2)3"/>
      <sheetName val="UPAH_+_ALAT2"/>
      <sheetName val="Form-3_32"/>
      <sheetName val="anls_ttk2"/>
      <sheetName val="UNIT_PRICE2"/>
      <sheetName val="Basic_P3"/>
      <sheetName val="Owning_cost_Alat2"/>
      <sheetName val="REKAP_STRUKTUR3"/>
      <sheetName val="Summary_-_Budget3"/>
      <sheetName val="7_공정표2"/>
      <sheetName val="MAP_1-22"/>
      <sheetName val="DAFT_ALAT,UPAH_&amp;_MAT2"/>
      <sheetName val="Spesifikasi_1"/>
      <sheetName val="4-Basic_Price2"/>
      <sheetName val="HRGA_SATUAN_UPAH-BAHAN2"/>
      <sheetName val="List_Plant2"/>
      <sheetName val="Pengalaman_Per2"/>
      <sheetName val="std_wt_2"/>
      <sheetName val="UPAH___ALAT2"/>
      <sheetName val="310801Pabrik_PT_Rehau_xls1"/>
      <sheetName val="anl_sa2"/>
      <sheetName val="B_as2"/>
      <sheetName val="UBA_RAB2"/>
      <sheetName val="Bill_rekap1"/>
      <sheetName val="Bhn_Ars1"/>
      <sheetName val="ALL_SUM1"/>
      <sheetName val="Hrg_Satuan1"/>
      <sheetName val="Eng_Hrs_(HO)2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Data_Alat2"/>
      <sheetName val="Harsat_Bahan1"/>
      <sheetName val="Harsat_Upah1"/>
      <sheetName val="Bahan_&amp;_Upah2"/>
      <sheetName val="DT_SECTION_32"/>
      <sheetName val="jml_pekerja1"/>
      <sheetName val="terima_out1"/>
      <sheetName val="Sales_Parameter2"/>
      <sheetName val="Kinerja_Proyek2"/>
      <sheetName val="PRD_01-42"/>
      <sheetName val="PRD_01-32"/>
      <sheetName val="anal_rinci2"/>
      <sheetName val="BQ_OE2"/>
      <sheetName val="Stay_Cable-1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_PE-F-42_MR_9_Manpower1"/>
      <sheetName val="REKAP_ARSITEKTUR_1"/>
      <sheetName val="Pek__Persiapan1"/>
      <sheetName val="QTTY_ANCHOR_BAR"/>
      <sheetName val="Schedule_11a"/>
      <sheetName val="Septick_tank"/>
      <sheetName val="BA_Just"/>
      <sheetName val="ANALISA_NOV_'07"/>
      <sheetName val="Daf_1"/>
      <sheetName val="Urai__Resap_pengikat"/>
      <sheetName val="DATA_PROYEK"/>
      <sheetName val="Lamp__9"/>
      <sheetName val="UPAH_DAN_ALAT"/>
      <sheetName val="MATERIAL_PIPA_DAN_ISOLASI"/>
      <sheetName val="Sat_Bah_&amp;_Up"/>
      <sheetName val="revisi_progres_1"/>
      <sheetName val="Module_Wt"/>
      <sheetName val="Retail_Spider"/>
      <sheetName val="7_1(3)"/>
      <sheetName val="Permanent_info"/>
      <sheetName val="GRAND_TOTAL"/>
      <sheetName val="Harga_ME_"/>
      <sheetName val="Bill_2"/>
      <sheetName val="Daf_1_Prelim"/>
      <sheetName val="P_M(Monitoring_Sche)"/>
      <sheetName val="Lab_Sche_(Summary)_"/>
      <sheetName val="D2_2_1"/>
      <sheetName val="ocean_voyage"/>
      <sheetName val="Summary_"/>
      <sheetName val="urain_teknis"/>
      <sheetName val="RBP-_2"/>
      <sheetName val="Break_Down_Alat"/>
      <sheetName val="BQ-Marga_Tiga"/>
      <sheetName val="PE-F-37_Rev_00_Paym_GBP"/>
      <sheetName val="r_tank"/>
      <sheetName val="MR-03_(cont)"/>
      <sheetName val="1__Rekap_B"/>
      <sheetName val="PERALATAN_"/>
      <sheetName val="Data_Masukan"/>
      <sheetName val="Fisik_2012"/>
      <sheetName val="Rekap_Anl_K"/>
      <sheetName val="Rekap_Anl_SNI"/>
      <sheetName val="ANALISA_satuan_poryek_sungai"/>
      <sheetName val="Rekap_Masing2"/>
      <sheetName val="HS_Dasar_"/>
      <sheetName val="Daftar_Upah,Bhn,&amp;_alat"/>
      <sheetName val="Fill_this_out_first___1"/>
      <sheetName val="New_MADC"/>
      <sheetName val="HRG_UPAH_BAHAN"/>
      <sheetName val="Analisa_K"/>
      <sheetName val="An_H_Sat_Pek_Ut"/>
      <sheetName val="P_B_J"/>
      <sheetName val="UPAH_DAN_BAHAN"/>
      <sheetName val="Met__Minor"/>
      <sheetName val="PERALATAN_PROYEK_GOL_III_A"/>
      <sheetName val="Master_Schedule"/>
      <sheetName val="DKH_CCO_1A"/>
      <sheetName val="DKH_CCO_1B_R-1"/>
      <sheetName val="K_6DEPOSIT"/>
      <sheetName val="PL_SPP_per_ton"/>
      <sheetName val="Analisa_Harsat"/>
      <sheetName val="Bill_1_-_9"/>
      <sheetName val="Bill_12"/>
      <sheetName val="Bill_10"/>
      <sheetName val="HR_Detail"/>
      <sheetName val="Unit_Rate"/>
      <sheetName val="HPP_X_Q'TY"/>
      <sheetName val="S_UPAH"/>
      <sheetName val="5_1-5_4(1)-5_4(2)"/>
      <sheetName val="Input_Data"/>
      <sheetName val="PROD_15-1"/>
      <sheetName val="All_Division_by_SBU1"/>
      <sheetName val="Rek_Analisa1"/>
      <sheetName val="D2_41"/>
      <sheetName val="D4_3_(TE)1"/>
      <sheetName val="D5_3_(TF)_1"/>
      <sheetName val="D8_3_(TJ)1"/>
      <sheetName val="Rekap_Piutang"/>
      <sheetName val="FORM_X_COST"/>
      <sheetName val="HASAT_DASAR"/>
      <sheetName val="ANALISA_SNI"/>
      <sheetName val="KAS $"/>
      <sheetName val="BLOK-BJR"/>
      <sheetName val="SILICATE"/>
      <sheetName val="AUG02"/>
      <sheetName val="AA.1.1 BNI"/>
      <sheetName val="ANAL_2.1"/>
      <sheetName val="VOL_1"/>
      <sheetName val="LAMP_2.2"/>
      <sheetName val="DaftarAn"/>
      <sheetName val="RAB-1"/>
      <sheetName val="S.BAHAN"/>
      <sheetName val="july"/>
      <sheetName val="june"/>
      <sheetName val="RAB NEGO 17.01.18"/>
      <sheetName val="04.1.1 RDC"/>
      <sheetName val="04.1.2 BAHAN BP"/>
      <sheetName val="04.1.0 1B"/>
      <sheetName val="04.7 B.BANK"/>
      <sheetName val="FPWP-PDP-01-15a"/>
      <sheetName val="DEV_MAR"/>
      <sheetName val="EPS"/>
      <sheetName val="GLdownload"/>
      <sheetName val="Dft Isi PQ 1"/>
      <sheetName val="Rekap Analisa"/>
      <sheetName val="Biaya-Lat"/>
      <sheetName val="Marshal"/>
      <sheetName val="Analisa Hrg Sat "/>
      <sheetName val="206 Kendaraan"/>
      <sheetName val="absen mekanik&amp;log"/>
      <sheetName val="Analysis"/>
      <sheetName val="S_CURVE"/>
      <sheetName val="work shop"/>
      <sheetName val="STOCK"/>
      <sheetName val="A-1"/>
      <sheetName val="data_val (2)"/>
      <sheetName val="jadw"/>
      <sheetName val="LOOKUP"/>
      <sheetName val="Bab10"/>
      <sheetName val="Bab12"/>
      <sheetName val="COV"/>
      <sheetName val="ANAL-str2"/>
      <sheetName val="RAB-LANSEKAP"/>
      <sheetName val="Bekisting"/>
      <sheetName val="RinciBab1_Seksi1"/>
      <sheetName val="grail"/>
      <sheetName val="Stressing bed"/>
      <sheetName val="AN-MAJOR"/>
      <sheetName val="fcsp-w"/>
      <sheetName val="Df-Kuan"/>
      <sheetName val="PEMBESIAN"/>
      <sheetName val="Kuant&amp;Harga"/>
      <sheetName val="Analisa.1"/>
      <sheetName val=" Direksi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Ersih lapang M2"/>
      <sheetName val="btn 175 dan 125"/>
      <sheetName val="PNT AIR"/>
      <sheetName val="handrail"/>
      <sheetName val="Plester 1;4"/>
      <sheetName val="Besi btn "/>
      <sheetName val="btn 125"/>
      <sheetName val="Bronjong"/>
      <sheetName val="HD ALAT"/>
      <sheetName val="Excavator"/>
      <sheetName val="Mk Minor"/>
      <sheetName val="EI-7.1 (2)"/>
      <sheetName val="K725"/>
      <sheetName val="DV 3"/>
      <sheetName val="DV 10"/>
      <sheetName val="DV 9"/>
      <sheetName val="dayvol WEDI"/>
      <sheetName val="ERET"/>
      <sheetName val="501_1"/>
      <sheetName val="AN.EI.5"/>
      <sheetName val="rab-str-TAHAP.1-PC"/>
      <sheetName val="UPAH-2"/>
      <sheetName val="cadam"/>
      <sheetName val="4-formulir harga bahan"/>
      <sheetName val="5-ALAT (2)"/>
      <sheetName val="Analisa K3"/>
      <sheetName val="%"/>
      <sheetName val="D7(2)"/>
      <sheetName val="Lalu Lintas"/>
      <sheetName val="Jembatan Sementara"/>
      <sheetName val="Agg A"/>
      <sheetName val="4-Basic Price (untuk survei)"/>
      <sheetName val="Agg C"/>
      <sheetName val="D5"/>
      <sheetName val="D8(1)"/>
      <sheetName val="DISCLAIMER"/>
      <sheetName val="anl.bm.L.Cliring&amp;pmbntk bdn jln"/>
      <sheetName val="S_DAYA"/>
      <sheetName val="hsp-STR-ARS"/>
      <sheetName val="AHS_Kusen"/>
      <sheetName val="analisa print"/>
      <sheetName val="Har-sat finish"/>
      <sheetName val="II.3 HSD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>
        <row r="7">
          <cell r="P7">
            <v>0</v>
          </cell>
        </row>
      </sheetData>
      <sheetData sheetId="375">
        <row r="7">
          <cell r="P7">
            <v>0</v>
          </cell>
        </row>
      </sheetData>
      <sheetData sheetId="376">
        <row r="7">
          <cell r="P7">
            <v>0</v>
          </cell>
        </row>
      </sheetData>
      <sheetData sheetId="377">
        <row r="7">
          <cell r="P7">
            <v>0</v>
          </cell>
        </row>
      </sheetData>
      <sheetData sheetId="378">
        <row r="7">
          <cell r="P7">
            <v>0</v>
          </cell>
        </row>
      </sheetData>
      <sheetData sheetId="379">
        <row r="7">
          <cell r="P7">
            <v>0</v>
          </cell>
        </row>
      </sheetData>
      <sheetData sheetId="380">
        <row r="7">
          <cell r="P7">
            <v>0</v>
          </cell>
        </row>
      </sheetData>
      <sheetData sheetId="381">
        <row r="7">
          <cell r="P7">
            <v>0</v>
          </cell>
        </row>
      </sheetData>
      <sheetData sheetId="382">
        <row r="7">
          <cell r="P7">
            <v>0</v>
          </cell>
        </row>
      </sheetData>
      <sheetData sheetId="383">
        <row r="7">
          <cell r="P7">
            <v>0</v>
          </cell>
        </row>
      </sheetData>
      <sheetData sheetId="384">
        <row r="7">
          <cell r="P7">
            <v>0</v>
          </cell>
        </row>
      </sheetData>
      <sheetData sheetId="385">
        <row r="7">
          <cell r="P7">
            <v>0</v>
          </cell>
        </row>
      </sheetData>
      <sheetData sheetId="386">
        <row r="7">
          <cell r="P7">
            <v>0</v>
          </cell>
        </row>
      </sheetData>
      <sheetData sheetId="387">
        <row r="7">
          <cell r="P7">
            <v>0</v>
          </cell>
        </row>
      </sheetData>
      <sheetData sheetId="388">
        <row r="7">
          <cell r="P7">
            <v>0</v>
          </cell>
        </row>
      </sheetData>
      <sheetData sheetId="389">
        <row r="7">
          <cell r="P7">
            <v>0</v>
          </cell>
        </row>
      </sheetData>
      <sheetData sheetId="390">
        <row r="7">
          <cell r="P7">
            <v>0</v>
          </cell>
        </row>
      </sheetData>
      <sheetData sheetId="391">
        <row r="7">
          <cell r="P7">
            <v>0</v>
          </cell>
        </row>
      </sheetData>
      <sheetData sheetId="392">
        <row r="7">
          <cell r="P7">
            <v>0</v>
          </cell>
        </row>
      </sheetData>
      <sheetData sheetId="393">
        <row r="7">
          <cell r="P7">
            <v>0</v>
          </cell>
        </row>
      </sheetData>
      <sheetData sheetId="394">
        <row r="7">
          <cell r="P7">
            <v>0</v>
          </cell>
        </row>
      </sheetData>
      <sheetData sheetId="395">
        <row r="7">
          <cell r="P7">
            <v>0</v>
          </cell>
        </row>
      </sheetData>
      <sheetData sheetId="396">
        <row r="7">
          <cell r="P7">
            <v>0</v>
          </cell>
        </row>
      </sheetData>
      <sheetData sheetId="397">
        <row r="7">
          <cell r="P7">
            <v>0</v>
          </cell>
        </row>
      </sheetData>
      <sheetData sheetId="398">
        <row r="7">
          <cell r="P7">
            <v>0</v>
          </cell>
        </row>
      </sheetData>
      <sheetData sheetId="399">
        <row r="7">
          <cell r="P7">
            <v>0</v>
          </cell>
        </row>
      </sheetData>
      <sheetData sheetId="400">
        <row r="7">
          <cell r="P7">
            <v>0</v>
          </cell>
        </row>
      </sheetData>
      <sheetData sheetId="401">
        <row r="7">
          <cell r="P7">
            <v>0</v>
          </cell>
        </row>
      </sheetData>
      <sheetData sheetId="402">
        <row r="7">
          <cell r="P7">
            <v>0</v>
          </cell>
        </row>
      </sheetData>
      <sheetData sheetId="403">
        <row r="7">
          <cell r="P7">
            <v>0</v>
          </cell>
        </row>
      </sheetData>
      <sheetData sheetId="404">
        <row r="7">
          <cell r="P7">
            <v>0</v>
          </cell>
        </row>
      </sheetData>
      <sheetData sheetId="405">
        <row r="7">
          <cell r="P7">
            <v>0</v>
          </cell>
        </row>
      </sheetData>
      <sheetData sheetId="406">
        <row r="7">
          <cell r="P7">
            <v>0</v>
          </cell>
        </row>
      </sheetData>
      <sheetData sheetId="407">
        <row r="7">
          <cell r="P7">
            <v>0</v>
          </cell>
        </row>
      </sheetData>
      <sheetData sheetId="408">
        <row r="7">
          <cell r="P7">
            <v>0</v>
          </cell>
        </row>
      </sheetData>
      <sheetData sheetId="409">
        <row r="7">
          <cell r="P7">
            <v>0</v>
          </cell>
        </row>
      </sheetData>
      <sheetData sheetId="410">
        <row r="7">
          <cell r="P7">
            <v>0</v>
          </cell>
        </row>
      </sheetData>
      <sheetData sheetId="411">
        <row r="7">
          <cell r="P7">
            <v>0</v>
          </cell>
        </row>
      </sheetData>
      <sheetData sheetId="412">
        <row r="11">
          <cell r="A11">
            <v>3</v>
          </cell>
        </row>
      </sheetData>
      <sheetData sheetId="413">
        <row r="11">
          <cell r="A11">
            <v>3</v>
          </cell>
        </row>
      </sheetData>
      <sheetData sheetId="414">
        <row r="7">
          <cell r="P7">
            <v>0</v>
          </cell>
        </row>
      </sheetData>
      <sheetData sheetId="415">
        <row r="7">
          <cell r="P7">
            <v>0</v>
          </cell>
        </row>
      </sheetData>
      <sheetData sheetId="416">
        <row r="11">
          <cell r="A11">
            <v>3</v>
          </cell>
        </row>
      </sheetData>
      <sheetData sheetId="417">
        <row r="11">
          <cell r="A11">
            <v>3</v>
          </cell>
        </row>
      </sheetData>
      <sheetData sheetId="418">
        <row r="11">
          <cell r="A11">
            <v>3</v>
          </cell>
        </row>
      </sheetData>
      <sheetData sheetId="419">
        <row r="11">
          <cell r="A11">
            <v>3</v>
          </cell>
        </row>
      </sheetData>
      <sheetData sheetId="420"/>
      <sheetData sheetId="421">
        <row r="7">
          <cell r="P7">
            <v>0</v>
          </cell>
        </row>
      </sheetData>
      <sheetData sheetId="422"/>
      <sheetData sheetId="423"/>
      <sheetData sheetId="424"/>
      <sheetData sheetId="425">
        <row r="7">
          <cell r="P7">
            <v>0</v>
          </cell>
        </row>
      </sheetData>
      <sheetData sheetId="426"/>
      <sheetData sheetId="427">
        <row r="11">
          <cell r="A11">
            <v>3</v>
          </cell>
        </row>
      </sheetData>
      <sheetData sheetId="428"/>
      <sheetData sheetId="429"/>
      <sheetData sheetId="430">
        <row r="11">
          <cell r="A11">
            <v>3</v>
          </cell>
        </row>
      </sheetData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7">
          <cell r="P7">
            <v>0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>
        <row r="7">
          <cell r="P7">
            <v>0</v>
          </cell>
        </row>
      </sheetData>
      <sheetData sheetId="453">
        <row r="7">
          <cell r="P7">
            <v>0</v>
          </cell>
        </row>
      </sheetData>
      <sheetData sheetId="454">
        <row r="11">
          <cell r="A11">
            <v>3</v>
          </cell>
        </row>
      </sheetData>
      <sheetData sheetId="455">
        <row r="7">
          <cell r="P7">
            <v>0</v>
          </cell>
        </row>
      </sheetData>
      <sheetData sheetId="456">
        <row r="7">
          <cell r="P7">
            <v>0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>
        <row r="11">
          <cell r="A11">
            <v>3</v>
          </cell>
        </row>
      </sheetData>
      <sheetData sheetId="508">
        <row r="11">
          <cell r="A11">
            <v>3</v>
          </cell>
        </row>
      </sheetData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>
        <row r="11">
          <cell r="A11">
            <v>3</v>
          </cell>
        </row>
      </sheetData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1">
          <cell r="A11">
            <v>3</v>
          </cell>
        </row>
      </sheetData>
      <sheetData sheetId="556">
        <row r="11">
          <cell r="A11">
            <v>3</v>
          </cell>
        </row>
      </sheetData>
      <sheetData sheetId="557">
        <row r="11">
          <cell r="A11">
            <v>3</v>
          </cell>
        </row>
      </sheetData>
      <sheetData sheetId="558">
        <row r="7">
          <cell r="P7">
            <v>0</v>
          </cell>
        </row>
      </sheetData>
      <sheetData sheetId="559">
        <row r="7">
          <cell r="P7">
            <v>0</v>
          </cell>
        </row>
      </sheetData>
      <sheetData sheetId="560">
        <row r="7">
          <cell r="P7">
            <v>0</v>
          </cell>
        </row>
      </sheetData>
      <sheetData sheetId="561">
        <row r="11">
          <cell r="A11">
            <v>3</v>
          </cell>
        </row>
      </sheetData>
      <sheetData sheetId="562">
        <row r="11">
          <cell r="A11">
            <v>3</v>
          </cell>
        </row>
      </sheetData>
      <sheetData sheetId="563">
        <row r="11">
          <cell r="A11">
            <v>3</v>
          </cell>
        </row>
      </sheetData>
      <sheetData sheetId="564">
        <row r="11">
          <cell r="A11">
            <v>3</v>
          </cell>
        </row>
      </sheetData>
      <sheetData sheetId="565">
        <row r="11">
          <cell r="A11">
            <v>3</v>
          </cell>
        </row>
      </sheetData>
      <sheetData sheetId="566">
        <row r="11">
          <cell r="A11">
            <v>3</v>
          </cell>
        </row>
      </sheetData>
      <sheetData sheetId="567">
        <row r="11">
          <cell r="A11">
            <v>3</v>
          </cell>
        </row>
      </sheetData>
      <sheetData sheetId="568">
        <row r="11">
          <cell r="A11">
            <v>3</v>
          </cell>
        </row>
      </sheetData>
      <sheetData sheetId="569">
        <row r="11">
          <cell r="A11">
            <v>3</v>
          </cell>
        </row>
      </sheetData>
      <sheetData sheetId="570">
        <row r="11">
          <cell r="A11">
            <v>3</v>
          </cell>
        </row>
      </sheetData>
      <sheetData sheetId="571">
        <row r="11">
          <cell r="A11">
            <v>3</v>
          </cell>
        </row>
      </sheetData>
      <sheetData sheetId="572">
        <row r="11">
          <cell r="A11">
            <v>3</v>
          </cell>
        </row>
      </sheetData>
      <sheetData sheetId="573">
        <row r="11">
          <cell r="A11">
            <v>3</v>
          </cell>
        </row>
      </sheetData>
      <sheetData sheetId="574">
        <row r="11">
          <cell r="A11">
            <v>3</v>
          </cell>
        </row>
      </sheetData>
      <sheetData sheetId="575">
        <row r="11">
          <cell r="A11">
            <v>3</v>
          </cell>
        </row>
      </sheetData>
      <sheetData sheetId="576">
        <row r="11">
          <cell r="A11">
            <v>3</v>
          </cell>
        </row>
      </sheetData>
      <sheetData sheetId="577">
        <row r="11">
          <cell r="A11">
            <v>3</v>
          </cell>
        </row>
      </sheetData>
      <sheetData sheetId="578">
        <row r="11">
          <cell r="A11">
            <v>3</v>
          </cell>
        </row>
      </sheetData>
      <sheetData sheetId="579">
        <row r="7">
          <cell r="P7">
            <v>0</v>
          </cell>
        </row>
      </sheetData>
      <sheetData sheetId="580">
        <row r="11">
          <cell r="A11">
            <v>3</v>
          </cell>
        </row>
      </sheetData>
      <sheetData sheetId="581">
        <row r="7">
          <cell r="P7">
            <v>0</v>
          </cell>
        </row>
      </sheetData>
      <sheetData sheetId="582">
        <row r="7">
          <cell r="P7">
            <v>0</v>
          </cell>
        </row>
      </sheetData>
      <sheetData sheetId="583">
        <row r="11">
          <cell r="A11">
            <v>3</v>
          </cell>
        </row>
      </sheetData>
      <sheetData sheetId="584">
        <row r="11">
          <cell r="A11">
            <v>3</v>
          </cell>
        </row>
      </sheetData>
      <sheetData sheetId="585">
        <row r="11">
          <cell r="A11">
            <v>3</v>
          </cell>
        </row>
      </sheetData>
      <sheetData sheetId="586">
        <row r="11">
          <cell r="A11">
            <v>3</v>
          </cell>
        </row>
      </sheetData>
      <sheetData sheetId="587">
        <row r="11">
          <cell r="A11">
            <v>3</v>
          </cell>
        </row>
      </sheetData>
      <sheetData sheetId="588">
        <row r="11">
          <cell r="A11">
            <v>3</v>
          </cell>
        </row>
      </sheetData>
      <sheetData sheetId="589">
        <row r="11">
          <cell r="A11">
            <v>3</v>
          </cell>
        </row>
      </sheetData>
      <sheetData sheetId="590">
        <row r="11">
          <cell r="A11">
            <v>3</v>
          </cell>
        </row>
      </sheetData>
      <sheetData sheetId="591">
        <row r="11">
          <cell r="A11">
            <v>3</v>
          </cell>
        </row>
      </sheetData>
      <sheetData sheetId="592">
        <row r="11">
          <cell r="A11">
            <v>3</v>
          </cell>
        </row>
      </sheetData>
      <sheetData sheetId="593">
        <row r="7">
          <cell r="P7">
            <v>0</v>
          </cell>
        </row>
      </sheetData>
      <sheetData sheetId="594">
        <row r="11">
          <cell r="A11">
            <v>3</v>
          </cell>
        </row>
      </sheetData>
      <sheetData sheetId="595">
        <row r="7">
          <cell r="P7">
            <v>0</v>
          </cell>
        </row>
      </sheetData>
      <sheetData sheetId="596">
        <row r="11">
          <cell r="A11">
            <v>3</v>
          </cell>
        </row>
      </sheetData>
      <sheetData sheetId="597">
        <row r="7">
          <cell r="P7">
            <v>0</v>
          </cell>
        </row>
      </sheetData>
      <sheetData sheetId="598">
        <row r="11">
          <cell r="A11">
            <v>3</v>
          </cell>
        </row>
      </sheetData>
      <sheetData sheetId="599">
        <row r="7">
          <cell r="P7">
            <v>0</v>
          </cell>
        </row>
      </sheetData>
      <sheetData sheetId="600">
        <row r="11">
          <cell r="A11">
            <v>3</v>
          </cell>
        </row>
      </sheetData>
      <sheetData sheetId="601"/>
      <sheetData sheetId="602"/>
      <sheetData sheetId="603"/>
      <sheetData sheetId="604"/>
      <sheetData sheetId="605"/>
      <sheetData sheetId="606">
        <row r="7">
          <cell r="P7">
            <v>0</v>
          </cell>
        </row>
      </sheetData>
      <sheetData sheetId="607">
        <row r="7">
          <cell r="P7">
            <v>0</v>
          </cell>
        </row>
      </sheetData>
      <sheetData sheetId="608"/>
      <sheetData sheetId="609"/>
      <sheetData sheetId="610"/>
      <sheetData sheetId="611">
        <row r="7">
          <cell r="P7">
            <v>0</v>
          </cell>
        </row>
      </sheetData>
      <sheetData sheetId="612"/>
      <sheetData sheetId="613"/>
      <sheetData sheetId="614"/>
      <sheetData sheetId="615">
        <row r="7">
          <cell r="P7">
            <v>0</v>
          </cell>
        </row>
      </sheetData>
      <sheetData sheetId="616">
        <row r="7">
          <cell r="P7">
            <v>0</v>
          </cell>
        </row>
      </sheetData>
      <sheetData sheetId="617">
        <row r="11">
          <cell r="A11">
            <v>3</v>
          </cell>
        </row>
      </sheetData>
      <sheetData sheetId="618"/>
      <sheetData sheetId="619"/>
      <sheetData sheetId="620"/>
      <sheetData sheetId="621"/>
      <sheetData sheetId="622">
        <row r="7">
          <cell r="P7">
            <v>0</v>
          </cell>
        </row>
      </sheetData>
      <sheetData sheetId="623"/>
      <sheetData sheetId="624">
        <row r="7">
          <cell r="P7">
            <v>0</v>
          </cell>
        </row>
      </sheetData>
      <sheetData sheetId="625">
        <row r="7">
          <cell r="P7">
            <v>0</v>
          </cell>
        </row>
      </sheetData>
      <sheetData sheetId="626">
        <row r="11">
          <cell r="A11">
            <v>3</v>
          </cell>
        </row>
      </sheetData>
      <sheetData sheetId="627"/>
      <sheetData sheetId="628"/>
      <sheetData sheetId="629">
        <row r="7">
          <cell r="P7">
            <v>0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>
        <row r="7">
          <cell r="P7">
            <v>0</v>
          </cell>
        </row>
      </sheetData>
      <sheetData sheetId="638"/>
      <sheetData sheetId="639">
        <row r="11">
          <cell r="A11">
            <v>3</v>
          </cell>
        </row>
      </sheetData>
      <sheetData sheetId="640"/>
      <sheetData sheetId="641"/>
      <sheetData sheetId="642"/>
      <sheetData sheetId="643">
        <row r="7">
          <cell r="P7">
            <v>0</v>
          </cell>
        </row>
      </sheetData>
      <sheetData sheetId="644"/>
      <sheetData sheetId="645"/>
      <sheetData sheetId="646"/>
      <sheetData sheetId="647"/>
      <sheetData sheetId="648">
        <row r="7">
          <cell r="P7">
            <v>0</v>
          </cell>
        </row>
      </sheetData>
      <sheetData sheetId="649">
        <row r="11">
          <cell r="A11">
            <v>3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>
        <row r="7">
          <cell r="P7">
            <v>0</v>
          </cell>
        </row>
      </sheetData>
      <sheetData sheetId="659">
        <row r="7">
          <cell r="P7">
            <v>0</v>
          </cell>
        </row>
      </sheetData>
      <sheetData sheetId="660"/>
      <sheetData sheetId="661"/>
      <sheetData sheetId="662">
        <row r="7">
          <cell r="P7">
            <v>0</v>
          </cell>
        </row>
      </sheetData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>
        <row r="11">
          <cell r="A11">
            <v>3</v>
          </cell>
        </row>
      </sheetData>
      <sheetData sheetId="775">
        <row r="11">
          <cell r="A11">
            <v>3</v>
          </cell>
        </row>
      </sheetData>
      <sheetData sheetId="776">
        <row r="11">
          <cell r="A11">
            <v>3</v>
          </cell>
        </row>
      </sheetData>
      <sheetData sheetId="777">
        <row r="11">
          <cell r="A11">
            <v>3</v>
          </cell>
        </row>
      </sheetData>
      <sheetData sheetId="778">
        <row r="11">
          <cell r="A11">
            <v>3</v>
          </cell>
        </row>
      </sheetData>
      <sheetData sheetId="779">
        <row r="11">
          <cell r="A11">
            <v>3</v>
          </cell>
        </row>
      </sheetData>
      <sheetData sheetId="780">
        <row r="11">
          <cell r="A11">
            <v>3</v>
          </cell>
        </row>
      </sheetData>
      <sheetData sheetId="781">
        <row r="11">
          <cell r="A11">
            <v>3</v>
          </cell>
        </row>
      </sheetData>
      <sheetData sheetId="782">
        <row r="7">
          <cell r="P7">
            <v>0</v>
          </cell>
        </row>
      </sheetData>
      <sheetData sheetId="783">
        <row r="11">
          <cell r="A11">
            <v>3</v>
          </cell>
        </row>
      </sheetData>
      <sheetData sheetId="784"/>
      <sheetData sheetId="785">
        <row r="11">
          <cell r="A11">
            <v>3</v>
          </cell>
        </row>
      </sheetData>
      <sheetData sheetId="786">
        <row r="11">
          <cell r="A11">
            <v>3</v>
          </cell>
        </row>
      </sheetData>
      <sheetData sheetId="787">
        <row r="11">
          <cell r="A11">
            <v>3</v>
          </cell>
        </row>
      </sheetData>
      <sheetData sheetId="788">
        <row r="11">
          <cell r="A11">
            <v>3</v>
          </cell>
        </row>
      </sheetData>
      <sheetData sheetId="789">
        <row r="11">
          <cell r="A11">
            <v>3</v>
          </cell>
        </row>
      </sheetData>
      <sheetData sheetId="790">
        <row r="11">
          <cell r="A11">
            <v>3</v>
          </cell>
        </row>
      </sheetData>
      <sheetData sheetId="791">
        <row r="11">
          <cell r="A11">
            <v>3</v>
          </cell>
        </row>
      </sheetData>
      <sheetData sheetId="792">
        <row r="11">
          <cell r="A11">
            <v>3</v>
          </cell>
        </row>
      </sheetData>
      <sheetData sheetId="793">
        <row r="11">
          <cell r="A11">
            <v>3</v>
          </cell>
        </row>
      </sheetData>
      <sheetData sheetId="794">
        <row r="11">
          <cell r="A11">
            <v>3</v>
          </cell>
        </row>
      </sheetData>
      <sheetData sheetId="795">
        <row r="11">
          <cell r="A11">
            <v>3</v>
          </cell>
        </row>
      </sheetData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/>
      <sheetData sheetId="924">
        <row r="7">
          <cell r="P7">
            <v>0</v>
          </cell>
        </row>
      </sheetData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>
        <row r="11">
          <cell r="A11">
            <v>3</v>
          </cell>
        </row>
      </sheetData>
      <sheetData sheetId="972" refreshError="1"/>
      <sheetData sheetId="973">
        <row r="11">
          <cell r="A11">
            <v>3</v>
          </cell>
        </row>
      </sheetData>
      <sheetData sheetId="974">
        <row r="11">
          <cell r="A11">
            <v>3</v>
          </cell>
        </row>
      </sheetData>
      <sheetData sheetId="975">
        <row r="11">
          <cell r="A11">
            <v>3</v>
          </cell>
        </row>
      </sheetData>
      <sheetData sheetId="976">
        <row r="11">
          <cell r="A11">
            <v>3</v>
          </cell>
        </row>
      </sheetData>
      <sheetData sheetId="977">
        <row r="11">
          <cell r="A11">
            <v>3</v>
          </cell>
        </row>
      </sheetData>
      <sheetData sheetId="978">
        <row r="11">
          <cell r="A11">
            <v>3</v>
          </cell>
        </row>
      </sheetData>
      <sheetData sheetId="979">
        <row r="11">
          <cell r="A11">
            <v>3</v>
          </cell>
        </row>
      </sheetData>
      <sheetData sheetId="980">
        <row r="11">
          <cell r="A11">
            <v>3</v>
          </cell>
        </row>
      </sheetData>
      <sheetData sheetId="981">
        <row r="11">
          <cell r="A11">
            <v>3</v>
          </cell>
        </row>
      </sheetData>
      <sheetData sheetId="982">
        <row r="11">
          <cell r="A11">
            <v>3</v>
          </cell>
        </row>
      </sheetData>
      <sheetData sheetId="983">
        <row r="11">
          <cell r="A11">
            <v>3</v>
          </cell>
        </row>
      </sheetData>
      <sheetData sheetId="984">
        <row r="11">
          <cell r="A11">
            <v>3</v>
          </cell>
        </row>
      </sheetData>
      <sheetData sheetId="985">
        <row r="11">
          <cell r="A11">
            <v>3</v>
          </cell>
        </row>
      </sheetData>
      <sheetData sheetId="986">
        <row r="11">
          <cell r="A11">
            <v>3</v>
          </cell>
        </row>
      </sheetData>
      <sheetData sheetId="987" refreshError="1"/>
      <sheetData sheetId="988">
        <row r="11">
          <cell r="A11">
            <v>3</v>
          </cell>
        </row>
      </sheetData>
      <sheetData sheetId="989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>
        <row r="11">
          <cell r="A11">
            <v>3</v>
          </cell>
        </row>
      </sheetData>
      <sheetData sheetId="1104">
        <row r="11">
          <cell r="A11">
            <v>3</v>
          </cell>
        </row>
      </sheetData>
      <sheetData sheetId="1105">
        <row r="11">
          <cell r="A11">
            <v>3</v>
          </cell>
        </row>
      </sheetData>
      <sheetData sheetId="1106">
        <row r="11">
          <cell r="A11">
            <v>3</v>
          </cell>
        </row>
      </sheetData>
      <sheetData sheetId="1107">
        <row r="11">
          <cell r="A11">
            <v>3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11">
          <cell r="A11">
            <v>3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11">
          <cell r="A11">
            <v>3</v>
          </cell>
        </row>
      </sheetData>
      <sheetData sheetId="1114">
        <row r="11">
          <cell r="A11">
            <v>3</v>
          </cell>
        </row>
      </sheetData>
      <sheetData sheetId="1115">
        <row r="11">
          <cell r="A11">
            <v>3</v>
          </cell>
        </row>
      </sheetData>
      <sheetData sheetId="1116">
        <row r="11">
          <cell r="A11">
            <v>3</v>
          </cell>
        </row>
      </sheetData>
      <sheetData sheetId="1117">
        <row r="11">
          <cell r="A11">
            <v>3</v>
          </cell>
        </row>
      </sheetData>
      <sheetData sheetId="1118">
        <row r="11">
          <cell r="A11">
            <v>3</v>
          </cell>
        </row>
      </sheetData>
      <sheetData sheetId="1119">
        <row r="11">
          <cell r="A11">
            <v>3</v>
          </cell>
        </row>
      </sheetData>
      <sheetData sheetId="1120">
        <row r="11">
          <cell r="A11">
            <v>3</v>
          </cell>
        </row>
      </sheetData>
      <sheetData sheetId="1121">
        <row r="11">
          <cell r="A11">
            <v>3</v>
          </cell>
        </row>
      </sheetData>
      <sheetData sheetId="1122">
        <row r="11">
          <cell r="A11">
            <v>3</v>
          </cell>
        </row>
      </sheetData>
      <sheetData sheetId="1123">
        <row r="11">
          <cell r="A11">
            <v>3</v>
          </cell>
        </row>
      </sheetData>
      <sheetData sheetId="1124">
        <row r="11">
          <cell r="A11">
            <v>3</v>
          </cell>
        </row>
      </sheetData>
      <sheetData sheetId="1125">
        <row r="11">
          <cell r="A11">
            <v>3</v>
          </cell>
        </row>
      </sheetData>
      <sheetData sheetId="1126">
        <row r="11">
          <cell r="A11">
            <v>3</v>
          </cell>
        </row>
      </sheetData>
      <sheetData sheetId="1127">
        <row r="11">
          <cell r="A11">
            <v>3</v>
          </cell>
        </row>
      </sheetData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>
        <row r="11">
          <cell r="A11">
            <v>3</v>
          </cell>
        </row>
      </sheetData>
      <sheetData sheetId="1146">
        <row r="11">
          <cell r="A11">
            <v>3</v>
          </cell>
        </row>
      </sheetData>
      <sheetData sheetId="1147">
        <row r="11">
          <cell r="A11">
            <v>3</v>
          </cell>
        </row>
      </sheetData>
      <sheetData sheetId="1148">
        <row r="11">
          <cell r="A11">
            <v>3</v>
          </cell>
        </row>
      </sheetData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>
        <row r="11">
          <cell r="A11">
            <v>3</v>
          </cell>
        </row>
      </sheetData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>
        <row r="11">
          <cell r="A11">
            <v>3</v>
          </cell>
        </row>
      </sheetData>
      <sheetData sheetId="1310">
        <row r="11">
          <cell r="A11">
            <v>3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7">
          <cell r="P7">
            <v>0</v>
          </cell>
        </row>
      </sheetData>
      <sheetData sheetId="1341">
        <row r="11">
          <cell r="A11">
            <v>3</v>
          </cell>
        </row>
      </sheetData>
      <sheetData sheetId="1342">
        <row r="11">
          <cell r="A11">
            <v>3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11">
          <cell r="A11">
            <v>3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11">
          <cell r="A11">
            <v>3</v>
          </cell>
        </row>
      </sheetData>
      <sheetData sheetId="1353">
        <row r="11">
          <cell r="A11">
            <v>3</v>
          </cell>
        </row>
      </sheetData>
      <sheetData sheetId="1354">
        <row r="11">
          <cell r="A11">
            <v>3</v>
          </cell>
        </row>
      </sheetData>
      <sheetData sheetId="1355">
        <row r="11">
          <cell r="A11">
            <v>3</v>
          </cell>
        </row>
      </sheetData>
      <sheetData sheetId="1356">
        <row r="11">
          <cell r="A11">
            <v>3</v>
          </cell>
        </row>
      </sheetData>
      <sheetData sheetId="1357">
        <row r="11">
          <cell r="A11">
            <v>3</v>
          </cell>
        </row>
      </sheetData>
      <sheetData sheetId="1358">
        <row r="11">
          <cell r="A11">
            <v>3</v>
          </cell>
        </row>
      </sheetData>
      <sheetData sheetId="1359">
        <row r="11">
          <cell r="A11">
            <v>3</v>
          </cell>
        </row>
      </sheetData>
      <sheetData sheetId="1360">
        <row r="11">
          <cell r="A11">
            <v>3</v>
          </cell>
        </row>
      </sheetData>
      <sheetData sheetId="1361">
        <row r="11">
          <cell r="A11">
            <v>3</v>
          </cell>
        </row>
      </sheetData>
      <sheetData sheetId="1362">
        <row r="11">
          <cell r="A11">
            <v>3</v>
          </cell>
        </row>
      </sheetData>
      <sheetData sheetId="1363">
        <row r="11">
          <cell r="A11">
            <v>3</v>
          </cell>
        </row>
      </sheetData>
      <sheetData sheetId="1364">
        <row r="11">
          <cell r="A11">
            <v>3</v>
          </cell>
        </row>
      </sheetData>
      <sheetData sheetId="1365">
        <row r="11">
          <cell r="A11">
            <v>3</v>
          </cell>
        </row>
      </sheetData>
      <sheetData sheetId="1366">
        <row r="11">
          <cell r="A11">
            <v>3</v>
          </cell>
        </row>
      </sheetData>
      <sheetData sheetId="1367">
        <row r="11">
          <cell r="A11">
            <v>3</v>
          </cell>
        </row>
      </sheetData>
      <sheetData sheetId="1368">
        <row r="11">
          <cell r="A11">
            <v>3</v>
          </cell>
        </row>
      </sheetData>
      <sheetData sheetId="1369">
        <row r="11">
          <cell r="A11">
            <v>3</v>
          </cell>
        </row>
      </sheetData>
      <sheetData sheetId="1370">
        <row r="11">
          <cell r="A11">
            <v>3</v>
          </cell>
        </row>
      </sheetData>
      <sheetData sheetId="1371">
        <row r="11">
          <cell r="A11">
            <v>3</v>
          </cell>
        </row>
      </sheetData>
      <sheetData sheetId="1372">
        <row r="11">
          <cell r="A11">
            <v>3</v>
          </cell>
        </row>
      </sheetData>
      <sheetData sheetId="1373">
        <row r="11">
          <cell r="A11">
            <v>3</v>
          </cell>
        </row>
      </sheetData>
      <sheetData sheetId="1374">
        <row r="11">
          <cell r="A11">
            <v>3</v>
          </cell>
        </row>
      </sheetData>
      <sheetData sheetId="1375">
        <row r="11">
          <cell r="A11">
            <v>3</v>
          </cell>
        </row>
      </sheetData>
      <sheetData sheetId="1376">
        <row r="11">
          <cell r="A11">
            <v>3</v>
          </cell>
        </row>
      </sheetData>
      <sheetData sheetId="1377">
        <row r="11">
          <cell r="A11">
            <v>3</v>
          </cell>
        </row>
      </sheetData>
      <sheetData sheetId="1378">
        <row r="11">
          <cell r="A11">
            <v>3</v>
          </cell>
        </row>
      </sheetData>
      <sheetData sheetId="1379">
        <row r="11">
          <cell r="A11">
            <v>3</v>
          </cell>
        </row>
      </sheetData>
      <sheetData sheetId="1380">
        <row r="11">
          <cell r="A11">
            <v>3</v>
          </cell>
        </row>
      </sheetData>
      <sheetData sheetId="1381">
        <row r="11">
          <cell r="A11">
            <v>3</v>
          </cell>
        </row>
      </sheetData>
      <sheetData sheetId="1382">
        <row r="11">
          <cell r="A11">
            <v>3</v>
          </cell>
        </row>
      </sheetData>
      <sheetData sheetId="1383">
        <row r="11">
          <cell r="A11">
            <v>3</v>
          </cell>
        </row>
      </sheetData>
      <sheetData sheetId="1384">
        <row r="11">
          <cell r="A11">
            <v>3</v>
          </cell>
        </row>
      </sheetData>
      <sheetData sheetId="1385">
        <row r="11">
          <cell r="A11">
            <v>3</v>
          </cell>
        </row>
      </sheetData>
      <sheetData sheetId="1386">
        <row r="11">
          <cell r="A11">
            <v>3</v>
          </cell>
        </row>
      </sheetData>
      <sheetData sheetId="1387">
        <row r="11">
          <cell r="A11">
            <v>3</v>
          </cell>
        </row>
      </sheetData>
      <sheetData sheetId="1388">
        <row r="11">
          <cell r="A11">
            <v>3</v>
          </cell>
        </row>
      </sheetData>
      <sheetData sheetId="1389">
        <row r="11">
          <cell r="A11">
            <v>3</v>
          </cell>
        </row>
      </sheetData>
      <sheetData sheetId="1390">
        <row r="11">
          <cell r="A11">
            <v>3</v>
          </cell>
        </row>
      </sheetData>
      <sheetData sheetId="1391">
        <row r="11">
          <cell r="A11">
            <v>3</v>
          </cell>
        </row>
      </sheetData>
      <sheetData sheetId="1392">
        <row r="11">
          <cell r="A11">
            <v>3</v>
          </cell>
        </row>
      </sheetData>
      <sheetData sheetId="1393">
        <row r="11">
          <cell r="A11">
            <v>3</v>
          </cell>
        </row>
      </sheetData>
      <sheetData sheetId="1394">
        <row r="11">
          <cell r="A11">
            <v>3</v>
          </cell>
        </row>
      </sheetData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>
        <row r="11">
          <cell r="A11">
            <v>3</v>
          </cell>
        </row>
      </sheetData>
      <sheetData sheetId="1417">
        <row r="11">
          <cell r="A11">
            <v>3</v>
          </cell>
        </row>
      </sheetData>
      <sheetData sheetId="1418">
        <row r="11">
          <cell r="A11">
            <v>3</v>
          </cell>
        </row>
      </sheetData>
      <sheetData sheetId="1419">
        <row r="11">
          <cell r="A11">
            <v>3</v>
          </cell>
        </row>
      </sheetData>
      <sheetData sheetId="1420">
        <row r="11">
          <cell r="A11">
            <v>3</v>
          </cell>
        </row>
      </sheetData>
      <sheetData sheetId="1421">
        <row r="11">
          <cell r="A11">
            <v>3</v>
          </cell>
        </row>
      </sheetData>
      <sheetData sheetId="1422">
        <row r="11">
          <cell r="A11">
            <v>3</v>
          </cell>
        </row>
      </sheetData>
      <sheetData sheetId="1423">
        <row r="11">
          <cell r="A11">
            <v>3</v>
          </cell>
        </row>
      </sheetData>
      <sheetData sheetId="1424">
        <row r="11">
          <cell r="A11">
            <v>3</v>
          </cell>
        </row>
      </sheetData>
      <sheetData sheetId="1425">
        <row r="11">
          <cell r="A11">
            <v>3</v>
          </cell>
        </row>
      </sheetData>
      <sheetData sheetId="1426">
        <row r="11">
          <cell r="A11">
            <v>3</v>
          </cell>
        </row>
      </sheetData>
      <sheetData sheetId="1427">
        <row r="11">
          <cell r="A11">
            <v>3</v>
          </cell>
        </row>
      </sheetData>
      <sheetData sheetId="1428">
        <row r="11">
          <cell r="A11">
            <v>3</v>
          </cell>
        </row>
      </sheetData>
      <sheetData sheetId="1429">
        <row r="11">
          <cell r="A11">
            <v>3</v>
          </cell>
        </row>
      </sheetData>
      <sheetData sheetId="1430">
        <row r="11">
          <cell r="A11">
            <v>3</v>
          </cell>
        </row>
      </sheetData>
      <sheetData sheetId="1431">
        <row r="11">
          <cell r="A11">
            <v>3</v>
          </cell>
        </row>
      </sheetData>
      <sheetData sheetId="1432">
        <row r="11">
          <cell r="A11">
            <v>3</v>
          </cell>
        </row>
      </sheetData>
      <sheetData sheetId="1433">
        <row r="11">
          <cell r="A11">
            <v>3</v>
          </cell>
        </row>
      </sheetData>
      <sheetData sheetId="1434">
        <row r="11">
          <cell r="A11">
            <v>3</v>
          </cell>
        </row>
      </sheetData>
      <sheetData sheetId="1435">
        <row r="11">
          <cell r="A11">
            <v>3</v>
          </cell>
        </row>
      </sheetData>
      <sheetData sheetId="1436">
        <row r="11">
          <cell r="A11">
            <v>3</v>
          </cell>
        </row>
      </sheetData>
      <sheetData sheetId="1437">
        <row r="11">
          <cell r="A11">
            <v>3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11">
          <cell r="A11">
            <v>3</v>
          </cell>
        </row>
      </sheetData>
      <sheetData sheetId="1450">
        <row r="11">
          <cell r="A11">
            <v>3</v>
          </cell>
        </row>
      </sheetData>
      <sheetData sheetId="1451">
        <row r="11">
          <cell r="A11">
            <v>3</v>
          </cell>
        </row>
      </sheetData>
      <sheetData sheetId="1452">
        <row r="11">
          <cell r="A11">
            <v>3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11">
          <cell r="A11">
            <v>3</v>
          </cell>
        </row>
      </sheetData>
      <sheetData sheetId="1457">
        <row r="11">
          <cell r="A11">
            <v>3</v>
          </cell>
        </row>
      </sheetData>
      <sheetData sheetId="1458">
        <row r="11">
          <cell r="A11">
            <v>3</v>
          </cell>
        </row>
      </sheetData>
      <sheetData sheetId="1459">
        <row r="11">
          <cell r="A11">
            <v>3</v>
          </cell>
        </row>
      </sheetData>
      <sheetData sheetId="1460">
        <row r="11">
          <cell r="A11">
            <v>3</v>
          </cell>
        </row>
      </sheetData>
      <sheetData sheetId="1461">
        <row r="11">
          <cell r="A11">
            <v>3</v>
          </cell>
        </row>
      </sheetData>
      <sheetData sheetId="1462">
        <row r="11">
          <cell r="A11">
            <v>3</v>
          </cell>
        </row>
      </sheetData>
      <sheetData sheetId="1463">
        <row r="11">
          <cell r="A11">
            <v>3</v>
          </cell>
        </row>
      </sheetData>
      <sheetData sheetId="1464">
        <row r="11">
          <cell r="A11">
            <v>3</v>
          </cell>
        </row>
      </sheetData>
      <sheetData sheetId="1465">
        <row r="11">
          <cell r="A11">
            <v>3</v>
          </cell>
        </row>
      </sheetData>
      <sheetData sheetId="1466">
        <row r="11">
          <cell r="A11">
            <v>3</v>
          </cell>
        </row>
      </sheetData>
      <sheetData sheetId="1467">
        <row r="11">
          <cell r="A11">
            <v>3</v>
          </cell>
        </row>
      </sheetData>
      <sheetData sheetId="1468">
        <row r="11">
          <cell r="A11">
            <v>3</v>
          </cell>
        </row>
      </sheetData>
      <sheetData sheetId="1469">
        <row r="11">
          <cell r="A11">
            <v>3</v>
          </cell>
        </row>
      </sheetData>
      <sheetData sheetId="1470">
        <row r="11">
          <cell r="A11">
            <v>3</v>
          </cell>
        </row>
      </sheetData>
      <sheetData sheetId="1471"/>
      <sheetData sheetId="1472"/>
      <sheetData sheetId="1473"/>
      <sheetData sheetId="1474"/>
      <sheetData sheetId="1475">
        <row r="11">
          <cell r="A11">
            <v>3</v>
          </cell>
        </row>
      </sheetData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>
        <row r="11">
          <cell r="A11">
            <v>3</v>
          </cell>
        </row>
      </sheetData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>
        <row r="11">
          <cell r="A11">
            <v>3</v>
          </cell>
        </row>
      </sheetData>
      <sheetData sheetId="1772"/>
      <sheetData sheetId="1773">
        <row r="11">
          <cell r="A11">
            <v>3</v>
          </cell>
        </row>
      </sheetData>
      <sheetData sheetId="1774"/>
      <sheetData sheetId="1775">
        <row r="11">
          <cell r="A11">
            <v>3</v>
          </cell>
        </row>
      </sheetData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>
        <row r="11">
          <cell r="A11">
            <v>3</v>
          </cell>
        </row>
      </sheetData>
      <sheetData sheetId="1785">
        <row r="11">
          <cell r="A11">
            <v>3</v>
          </cell>
        </row>
      </sheetData>
      <sheetData sheetId="1786">
        <row r="11">
          <cell r="A11">
            <v>3</v>
          </cell>
        </row>
      </sheetData>
      <sheetData sheetId="1787">
        <row r="11">
          <cell r="A11">
            <v>3</v>
          </cell>
        </row>
      </sheetData>
      <sheetData sheetId="1788">
        <row r="11">
          <cell r="A11">
            <v>3</v>
          </cell>
        </row>
      </sheetData>
      <sheetData sheetId="1789">
        <row r="11">
          <cell r="A11">
            <v>3</v>
          </cell>
        </row>
      </sheetData>
      <sheetData sheetId="1790">
        <row r="11">
          <cell r="A11">
            <v>3</v>
          </cell>
        </row>
      </sheetData>
      <sheetData sheetId="1791">
        <row r="11">
          <cell r="A11">
            <v>3</v>
          </cell>
        </row>
      </sheetData>
      <sheetData sheetId="1792"/>
      <sheetData sheetId="1793"/>
      <sheetData sheetId="1794"/>
      <sheetData sheetId="1795">
        <row r="11">
          <cell r="A11">
            <v>3</v>
          </cell>
        </row>
      </sheetData>
      <sheetData sheetId="1796">
        <row r="11">
          <cell r="A11">
            <v>3</v>
          </cell>
        </row>
      </sheetData>
      <sheetData sheetId="1797">
        <row r="11">
          <cell r="A11">
            <v>3</v>
          </cell>
        </row>
      </sheetData>
      <sheetData sheetId="1798">
        <row r="11">
          <cell r="A11">
            <v>3</v>
          </cell>
        </row>
      </sheetData>
      <sheetData sheetId="1799">
        <row r="11">
          <cell r="A11">
            <v>3</v>
          </cell>
        </row>
      </sheetData>
      <sheetData sheetId="1800">
        <row r="11">
          <cell r="A11">
            <v>3</v>
          </cell>
        </row>
      </sheetData>
      <sheetData sheetId="1801">
        <row r="11">
          <cell r="A11">
            <v>3</v>
          </cell>
        </row>
      </sheetData>
      <sheetData sheetId="1802">
        <row r="11">
          <cell r="A11">
            <v>3</v>
          </cell>
        </row>
      </sheetData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 refreshError="1"/>
      <sheetData sheetId="1819"/>
      <sheetData sheetId="1820"/>
      <sheetData sheetId="1821"/>
      <sheetData sheetId="1822"/>
      <sheetData sheetId="1823"/>
      <sheetData sheetId="1824"/>
      <sheetData sheetId="1825"/>
      <sheetData sheetId="1826">
        <row r="11">
          <cell r="A11">
            <v>3</v>
          </cell>
        </row>
      </sheetData>
      <sheetData sheetId="1827">
        <row r="11">
          <cell r="A11">
            <v>3</v>
          </cell>
        </row>
      </sheetData>
      <sheetData sheetId="1828">
        <row r="11">
          <cell r="A11">
            <v>3</v>
          </cell>
        </row>
      </sheetData>
      <sheetData sheetId="1829">
        <row r="11">
          <cell r="A11">
            <v>3</v>
          </cell>
        </row>
      </sheetData>
      <sheetData sheetId="1830">
        <row r="11">
          <cell r="A11">
            <v>3</v>
          </cell>
        </row>
      </sheetData>
      <sheetData sheetId="1831">
        <row r="11">
          <cell r="A11">
            <v>3</v>
          </cell>
        </row>
      </sheetData>
      <sheetData sheetId="1832">
        <row r="11">
          <cell r="A11">
            <v>3</v>
          </cell>
        </row>
      </sheetData>
      <sheetData sheetId="1833">
        <row r="11">
          <cell r="A11">
            <v>3</v>
          </cell>
        </row>
      </sheetData>
      <sheetData sheetId="1834">
        <row r="11">
          <cell r="A11">
            <v>3</v>
          </cell>
        </row>
      </sheetData>
      <sheetData sheetId="1835">
        <row r="11">
          <cell r="A11">
            <v>3</v>
          </cell>
        </row>
      </sheetData>
      <sheetData sheetId="1836">
        <row r="11">
          <cell r="A11">
            <v>3</v>
          </cell>
        </row>
      </sheetData>
      <sheetData sheetId="1837">
        <row r="11">
          <cell r="A11">
            <v>3</v>
          </cell>
        </row>
      </sheetData>
      <sheetData sheetId="1838">
        <row r="11">
          <cell r="A11">
            <v>3</v>
          </cell>
        </row>
      </sheetData>
      <sheetData sheetId="1839">
        <row r="11">
          <cell r="A11">
            <v>3</v>
          </cell>
        </row>
      </sheetData>
      <sheetData sheetId="1840">
        <row r="11">
          <cell r="A11">
            <v>3</v>
          </cell>
        </row>
      </sheetData>
      <sheetData sheetId="1841">
        <row r="11">
          <cell r="A11">
            <v>3</v>
          </cell>
        </row>
      </sheetData>
      <sheetData sheetId="1842">
        <row r="11">
          <cell r="A11">
            <v>3</v>
          </cell>
        </row>
      </sheetData>
      <sheetData sheetId="1843">
        <row r="11">
          <cell r="A11">
            <v>3</v>
          </cell>
        </row>
      </sheetData>
      <sheetData sheetId="1844">
        <row r="11">
          <cell r="A11">
            <v>3</v>
          </cell>
        </row>
      </sheetData>
      <sheetData sheetId="1845">
        <row r="11">
          <cell r="A11">
            <v>3</v>
          </cell>
        </row>
      </sheetData>
      <sheetData sheetId="1846">
        <row r="11">
          <cell r="A11">
            <v>3</v>
          </cell>
        </row>
      </sheetData>
      <sheetData sheetId="1847">
        <row r="11">
          <cell r="A11">
            <v>3</v>
          </cell>
        </row>
      </sheetData>
      <sheetData sheetId="1848"/>
      <sheetData sheetId="1849">
        <row r="11">
          <cell r="A11">
            <v>3</v>
          </cell>
        </row>
      </sheetData>
      <sheetData sheetId="1850">
        <row r="11">
          <cell r="A11">
            <v>3</v>
          </cell>
        </row>
      </sheetData>
      <sheetData sheetId="1851">
        <row r="11">
          <cell r="A11">
            <v>3</v>
          </cell>
        </row>
      </sheetData>
      <sheetData sheetId="1852">
        <row r="11">
          <cell r="A11">
            <v>3</v>
          </cell>
        </row>
      </sheetData>
      <sheetData sheetId="1853">
        <row r="11">
          <cell r="A11">
            <v>3</v>
          </cell>
        </row>
      </sheetData>
      <sheetData sheetId="1854">
        <row r="11">
          <cell r="A11">
            <v>3</v>
          </cell>
        </row>
      </sheetData>
      <sheetData sheetId="1855">
        <row r="11">
          <cell r="A11">
            <v>3</v>
          </cell>
        </row>
      </sheetData>
      <sheetData sheetId="1856">
        <row r="11">
          <cell r="A11">
            <v>3</v>
          </cell>
        </row>
      </sheetData>
      <sheetData sheetId="1857">
        <row r="11">
          <cell r="A11">
            <v>3</v>
          </cell>
        </row>
      </sheetData>
      <sheetData sheetId="1858">
        <row r="11">
          <cell r="A11">
            <v>3</v>
          </cell>
        </row>
      </sheetData>
      <sheetData sheetId="1859">
        <row r="11">
          <cell r="A11">
            <v>3</v>
          </cell>
        </row>
      </sheetData>
      <sheetData sheetId="1860">
        <row r="11">
          <cell r="A11">
            <v>3</v>
          </cell>
        </row>
      </sheetData>
      <sheetData sheetId="1861">
        <row r="11">
          <cell r="A11">
            <v>3</v>
          </cell>
        </row>
      </sheetData>
      <sheetData sheetId="1862">
        <row r="11">
          <cell r="A11">
            <v>3</v>
          </cell>
        </row>
      </sheetData>
      <sheetData sheetId="1863">
        <row r="11">
          <cell r="A11">
            <v>3</v>
          </cell>
        </row>
      </sheetData>
      <sheetData sheetId="1864">
        <row r="11">
          <cell r="A11">
            <v>3</v>
          </cell>
        </row>
      </sheetData>
      <sheetData sheetId="1865">
        <row r="11">
          <cell r="A11">
            <v>3</v>
          </cell>
        </row>
      </sheetData>
      <sheetData sheetId="1866">
        <row r="11">
          <cell r="A11">
            <v>3</v>
          </cell>
        </row>
      </sheetData>
      <sheetData sheetId="1867">
        <row r="7">
          <cell r="P7">
            <v>0</v>
          </cell>
        </row>
      </sheetData>
      <sheetData sheetId="1868">
        <row r="11">
          <cell r="A11">
            <v>3</v>
          </cell>
        </row>
      </sheetData>
      <sheetData sheetId="1869">
        <row r="11">
          <cell r="A11">
            <v>3</v>
          </cell>
        </row>
      </sheetData>
      <sheetData sheetId="1870">
        <row r="11">
          <cell r="A11">
            <v>3</v>
          </cell>
        </row>
      </sheetData>
      <sheetData sheetId="1871">
        <row r="11">
          <cell r="A11">
            <v>3</v>
          </cell>
        </row>
      </sheetData>
      <sheetData sheetId="1872">
        <row r="11">
          <cell r="A11">
            <v>3</v>
          </cell>
        </row>
      </sheetData>
      <sheetData sheetId="1873">
        <row r="11">
          <cell r="A11">
            <v>3</v>
          </cell>
        </row>
      </sheetData>
      <sheetData sheetId="1874">
        <row r="11">
          <cell r="A11">
            <v>3</v>
          </cell>
        </row>
      </sheetData>
      <sheetData sheetId="1875">
        <row r="11">
          <cell r="A11">
            <v>3</v>
          </cell>
        </row>
      </sheetData>
      <sheetData sheetId="1876">
        <row r="11">
          <cell r="A11">
            <v>3</v>
          </cell>
        </row>
      </sheetData>
      <sheetData sheetId="1877">
        <row r="11">
          <cell r="A11">
            <v>3</v>
          </cell>
        </row>
      </sheetData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>
        <row r="11">
          <cell r="A11">
            <v>3</v>
          </cell>
        </row>
      </sheetData>
      <sheetData sheetId="1892">
        <row r="11">
          <cell r="A11">
            <v>3</v>
          </cell>
        </row>
      </sheetData>
      <sheetData sheetId="1893">
        <row r="11">
          <cell r="A11">
            <v>3</v>
          </cell>
        </row>
      </sheetData>
      <sheetData sheetId="1894">
        <row r="11">
          <cell r="A11">
            <v>3</v>
          </cell>
        </row>
      </sheetData>
      <sheetData sheetId="1895">
        <row r="11">
          <cell r="A11">
            <v>3</v>
          </cell>
        </row>
      </sheetData>
      <sheetData sheetId="1896">
        <row r="11">
          <cell r="A11">
            <v>3</v>
          </cell>
        </row>
      </sheetData>
      <sheetData sheetId="1897">
        <row r="11">
          <cell r="A11">
            <v>3</v>
          </cell>
        </row>
      </sheetData>
      <sheetData sheetId="1898">
        <row r="11">
          <cell r="A11">
            <v>3</v>
          </cell>
        </row>
      </sheetData>
      <sheetData sheetId="1899">
        <row r="11">
          <cell r="A11">
            <v>3</v>
          </cell>
        </row>
      </sheetData>
      <sheetData sheetId="1900"/>
      <sheetData sheetId="1901"/>
      <sheetData sheetId="1902">
        <row r="11">
          <cell r="A11">
            <v>3</v>
          </cell>
        </row>
      </sheetData>
      <sheetData sheetId="1903"/>
      <sheetData sheetId="1904"/>
      <sheetData sheetId="1905"/>
      <sheetData sheetId="1906">
        <row r="11">
          <cell r="A11">
            <v>3</v>
          </cell>
        </row>
      </sheetData>
      <sheetData sheetId="1907"/>
      <sheetData sheetId="1908"/>
      <sheetData sheetId="1909"/>
      <sheetData sheetId="1910"/>
      <sheetData sheetId="1911"/>
      <sheetData sheetId="1912">
        <row r="11">
          <cell r="A11">
            <v>3</v>
          </cell>
        </row>
      </sheetData>
      <sheetData sheetId="1913">
        <row r="11">
          <cell r="A11">
            <v>3</v>
          </cell>
        </row>
      </sheetData>
      <sheetData sheetId="1914">
        <row r="11">
          <cell r="A11">
            <v>3</v>
          </cell>
        </row>
      </sheetData>
      <sheetData sheetId="1915">
        <row r="11">
          <cell r="A11">
            <v>3</v>
          </cell>
        </row>
      </sheetData>
      <sheetData sheetId="1916"/>
      <sheetData sheetId="1917">
        <row r="11">
          <cell r="A11">
            <v>3</v>
          </cell>
        </row>
      </sheetData>
      <sheetData sheetId="1918">
        <row r="11">
          <cell r="A11">
            <v>3</v>
          </cell>
        </row>
      </sheetData>
      <sheetData sheetId="1919"/>
      <sheetData sheetId="1920"/>
      <sheetData sheetId="1921"/>
      <sheetData sheetId="1922"/>
      <sheetData sheetId="1923">
        <row r="11">
          <cell r="A11">
            <v>3</v>
          </cell>
        </row>
      </sheetData>
      <sheetData sheetId="1924">
        <row r="11">
          <cell r="A11">
            <v>3</v>
          </cell>
        </row>
      </sheetData>
      <sheetData sheetId="1925">
        <row r="11">
          <cell r="A11">
            <v>3</v>
          </cell>
        </row>
      </sheetData>
      <sheetData sheetId="1926">
        <row r="11">
          <cell r="A11">
            <v>3</v>
          </cell>
        </row>
      </sheetData>
      <sheetData sheetId="1927"/>
      <sheetData sheetId="1928">
        <row r="11">
          <cell r="A11">
            <v>3</v>
          </cell>
        </row>
      </sheetData>
      <sheetData sheetId="1929">
        <row r="11">
          <cell r="A11">
            <v>3</v>
          </cell>
        </row>
      </sheetData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>
        <row r="11">
          <cell r="A11">
            <v>3</v>
          </cell>
        </row>
      </sheetData>
      <sheetData sheetId="1943">
        <row r="11">
          <cell r="A11">
            <v>3</v>
          </cell>
        </row>
      </sheetData>
      <sheetData sheetId="1944">
        <row r="11">
          <cell r="A11">
            <v>3</v>
          </cell>
        </row>
      </sheetData>
      <sheetData sheetId="1945">
        <row r="11">
          <cell r="A11">
            <v>3</v>
          </cell>
        </row>
      </sheetData>
      <sheetData sheetId="1946"/>
      <sheetData sheetId="1947">
        <row r="11">
          <cell r="A11">
            <v>3</v>
          </cell>
        </row>
      </sheetData>
      <sheetData sheetId="1948">
        <row r="11">
          <cell r="A11">
            <v>3</v>
          </cell>
        </row>
      </sheetData>
      <sheetData sheetId="1949"/>
      <sheetData sheetId="1950"/>
      <sheetData sheetId="1951"/>
      <sheetData sheetId="1952"/>
      <sheetData sheetId="1953">
        <row r="11">
          <cell r="A11">
            <v>3</v>
          </cell>
        </row>
      </sheetData>
      <sheetData sheetId="1954">
        <row r="11">
          <cell r="A11">
            <v>3</v>
          </cell>
        </row>
      </sheetData>
      <sheetData sheetId="1955">
        <row r="11">
          <cell r="A11">
            <v>3</v>
          </cell>
        </row>
      </sheetData>
      <sheetData sheetId="1956">
        <row r="11">
          <cell r="A11">
            <v>3</v>
          </cell>
        </row>
      </sheetData>
      <sheetData sheetId="1957">
        <row r="11">
          <cell r="A11">
            <v>3</v>
          </cell>
        </row>
      </sheetData>
      <sheetData sheetId="1958">
        <row r="11">
          <cell r="A11">
            <v>3</v>
          </cell>
        </row>
      </sheetData>
      <sheetData sheetId="1959">
        <row r="11">
          <cell r="A11">
            <v>3</v>
          </cell>
        </row>
      </sheetData>
      <sheetData sheetId="1960">
        <row r="11">
          <cell r="A11">
            <v>3</v>
          </cell>
        </row>
      </sheetData>
      <sheetData sheetId="1961"/>
      <sheetData sheetId="1962"/>
      <sheetData sheetId="1963"/>
      <sheetData sheetId="1964"/>
      <sheetData sheetId="1965">
        <row r="11">
          <cell r="A11">
            <v>3</v>
          </cell>
        </row>
      </sheetData>
      <sheetData sheetId="1966">
        <row r="11">
          <cell r="A11">
            <v>3</v>
          </cell>
        </row>
      </sheetData>
      <sheetData sheetId="1967">
        <row r="11">
          <cell r="A11">
            <v>3</v>
          </cell>
        </row>
      </sheetData>
      <sheetData sheetId="1968">
        <row r="11">
          <cell r="A11">
            <v>3</v>
          </cell>
        </row>
      </sheetData>
      <sheetData sheetId="1969"/>
      <sheetData sheetId="1970">
        <row r="11">
          <cell r="A11">
            <v>3</v>
          </cell>
        </row>
      </sheetData>
      <sheetData sheetId="1971">
        <row r="11">
          <cell r="A11">
            <v>3</v>
          </cell>
        </row>
      </sheetData>
      <sheetData sheetId="1972"/>
      <sheetData sheetId="1973"/>
      <sheetData sheetId="1974"/>
      <sheetData sheetId="1975"/>
      <sheetData sheetId="1976"/>
      <sheetData sheetId="1977">
        <row r="11">
          <cell r="A11">
            <v>3</v>
          </cell>
        </row>
      </sheetData>
      <sheetData sheetId="1978">
        <row r="11">
          <cell r="A11">
            <v>3</v>
          </cell>
        </row>
      </sheetData>
      <sheetData sheetId="1979">
        <row r="11">
          <cell r="A11">
            <v>3</v>
          </cell>
        </row>
      </sheetData>
      <sheetData sheetId="1980">
        <row r="11">
          <cell r="A11">
            <v>3</v>
          </cell>
        </row>
      </sheetData>
      <sheetData sheetId="1981"/>
      <sheetData sheetId="1982">
        <row r="11">
          <cell r="A11">
            <v>3</v>
          </cell>
        </row>
      </sheetData>
      <sheetData sheetId="1983">
        <row r="11">
          <cell r="A11">
            <v>3</v>
          </cell>
        </row>
      </sheetData>
      <sheetData sheetId="1984"/>
      <sheetData sheetId="1985"/>
      <sheetData sheetId="1986"/>
      <sheetData sheetId="1987"/>
      <sheetData sheetId="1988">
        <row r="11">
          <cell r="A11">
            <v>3</v>
          </cell>
        </row>
      </sheetData>
      <sheetData sheetId="1989">
        <row r="11">
          <cell r="A11">
            <v>3</v>
          </cell>
        </row>
      </sheetData>
      <sheetData sheetId="1990">
        <row r="11">
          <cell r="A11">
            <v>3</v>
          </cell>
        </row>
      </sheetData>
      <sheetData sheetId="1991">
        <row r="11">
          <cell r="A11">
            <v>3</v>
          </cell>
        </row>
      </sheetData>
      <sheetData sheetId="1992"/>
      <sheetData sheetId="1993">
        <row r="11">
          <cell r="A11">
            <v>3</v>
          </cell>
        </row>
      </sheetData>
      <sheetData sheetId="1994">
        <row r="11">
          <cell r="A11">
            <v>3</v>
          </cell>
        </row>
      </sheetData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>
        <row r="11">
          <cell r="A11">
            <v>3</v>
          </cell>
        </row>
      </sheetData>
      <sheetData sheetId="2008">
        <row r="11">
          <cell r="A11">
            <v>3</v>
          </cell>
        </row>
      </sheetData>
      <sheetData sheetId="2009">
        <row r="11">
          <cell r="A11">
            <v>3</v>
          </cell>
        </row>
      </sheetData>
      <sheetData sheetId="2010">
        <row r="11">
          <cell r="A11">
            <v>3</v>
          </cell>
        </row>
      </sheetData>
      <sheetData sheetId="2011"/>
      <sheetData sheetId="2012">
        <row r="11">
          <cell r="A11">
            <v>3</v>
          </cell>
        </row>
      </sheetData>
      <sheetData sheetId="2013">
        <row r="11">
          <cell r="A11">
            <v>3</v>
          </cell>
        </row>
      </sheetData>
      <sheetData sheetId="2014"/>
      <sheetData sheetId="2015"/>
      <sheetData sheetId="2016"/>
      <sheetData sheetId="2017"/>
      <sheetData sheetId="2018"/>
      <sheetData sheetId="2019">
        <row r="11">
          <cell r="A11">
            <v>3</v>
          </cell>
        </row>
      </sheetData>
      <sheetData sheetId="2020">
        <row r="11">
          <cell r="A11">
            <v>3</v>
          </cell>
        </row>
      </sheetData>
      <sheetData sheetId="2021">
        <row r="11">
          <cell r="A11">
            <v>3</v>
          </cell>
        </row>
      </sheetData>
      <sheetData sheetId="2022">
        <row r="11">
          <cell r="A11">
            <v>3</v>
          </cell>
        </row>
      </sheetData>
      <sheetData sheetId="2023"/>
      <sheetData sheetId="2024">
        <row r="11">
          <cell r="A11">
            <v>3</v>
          </cell>
        </row>
      </sheetData>
      <sheetData sheetId="2025">
        <row r="11">
          <cell r="A11">
            <v>3</v>
          </cell>
        </row>
      </sheetData>
      <sheetData sheetId="2026">
        <row r="11">
          <cell r="A11">
            <v>3</v>
          </cell>
        </row>
      </sheetData>
      <sheetData sheetId="2027">
        <row r="11">
          <cell r="A11">
            <v>3</v>
          </cell>
        </row>
      </sheetData>
      <sheetData sheetId="2028">
        <row r="11">
          <cell r="A11">
            <v>3</v>
          </cell>
        </row>
      </sheetData>
      <sheetData sheetId="2029">
        <row r="11">
          <cell r="A11">
            <v>3</v>
          </cell>
        </row>
      </sheetData>
      <sheetData sheetId="2030"/>
      <sheetData sheetId="2031">
        <row r="11">
          <cell r="A11">
            <v>3</v>
          </cell>
        </row>
      </sheetData>
      <sheetData sheetId="2032">
        <row r="11">
          <cell r="A11">
            <v>3</v>
          </cell>
        </row>
      </sheetData>
      <sheetData sheetId="2033"/>
      <sheetData sheetId="2034"/>
      <sheetData sheetId="2035"/>
      <sheetData sheetId="2036"/>
      <sheetData sheetId="2037">
        <row r="11">
          <cell r="A11">
            <v>3</v>
          </cell>
        </row>
      </sheetData>
      <sheetData sheetId="2038">
        <row r="11">
          <cell r="A11">
            <v>3</v>
          </cell>
        </row>
      </sheetData>
      <sheetData sheetId="2039">
        <row r="11">
          <cell r="A11">
            <v>3</v>
          </cell>
        </row>
      </sheetData>
      <sheetData sheetId="2040">
        <row r="11">
          <cell r="A11">
            <v>3</v>
          </cell>
        </row>
      </sheetData>
      <sheetData sheetId="2041"/>
      <sheetData sheetId="2042">
        <row r="11">
          <cell r="A11">
            <v>3</v>
          </cell>
        </row>
      </sheetData>
      <sheetData sheetId="2043">
        <row r="11">
          <cell r="A11">
            <v>3</v>
          </cell>
        </row>
      </sheetData>
      <sheetData sheetId="2044">
        <row r="11">
          <cell r="A11">
            <v>3</v>
          </cell>
        </row>
      </sheetData>
      <sheetData sheetId="2045">
        <row r="11">
          <cell r="A11">
            <v>3</v>
          </cell>
        </row>
      </sheetData>
      <sheetData sheetId="2046">
        <row r="11">
          <cell r="A11">
            <v>3</v>
          </cell>
        </row>
      </sheetData>
      <sheetData sheetId="2047">
        <row r="11">
          <cell r="A11">
            <v>3</v>
          </cell>
        </row>
      </sheetData>
      <sheetData sheetId="2048">
        <row r="11">
          <cell r="A11">
            <v>3</v>
          </cell>
        </row>
      </sheetData>
      <sheetData sheetId="2049"/>
      <sheetData sheetId="2050"/>
      <sheetData sheetId="2051">
        <row r="11">
          <cell r="A11">
            <v>3</v>
          </cell>
        </row>
      </sheetData>
      <sheetData sheetId="2052"/>
      <sheetData sheetId="2053"/>
      <sheetData sheetId="2054"/>
      <sheetData sheetId="2055"/>
      <sheetData sheetId="2056"/>
      <sheetData sheetId="2057">
        <row r="11">
          <cell r="A11">
            <v>3</v>
          </cell>
        </row>
      </sheetData>
      <sheetData sheetId="2058"/>
      <sheetData sheetId="2059">
        <row r="11">
          <cell r="A11">
            <v>3</v>
          </cell>
        </row>
      </sheetData>
      <sheetData sheetId="2060">
        <row r="11">
          <cell r="A11">
            <v>3</v>
          </cell>
        </row>
      </sheetData>
      <sheetData sheetId="2061">
        <row r="11">
          <cell r="A11">
            <v>3</v>
          </cell>
        </row>
      </sheetData>
      <sheetData sheetId="2062">
        <row r="11">
          <cell r="A11">
            <v>3</v>
          </cell>
        </row>
      </sheetData>
      <sheetData sheetId="2063">
        <row r="11">
          <cell r="A11">
            <v>3</v>
          </cell>
        </row>
      </sheetData>
      <sheetData sheetId="2064">
        <row r="11">
          <cell r="A11">
            <v>3</v>
          </cell>
        </row>
      </sheetData>
      <sheetData sheetId="2065">
        <row r="11">
          <cell r="A11">
            <v>3</v>
          </cell>
        </row>
      </sheetData>
      <sheetData sheetId="2066">
        <row r="11">
          <cell r="A11">
            <v>3</v>
          </cell>
        </row>
      </sheetData>
      <sheetData sheetId="2067">
        <row r="11">
          <cell r="A11">
            <v>3</v>
          </cell>
        </row>
      </sheetData>
      <sheetData sheetId="2068">
        <row r="11">
          <cell r="A11">
            <v>3</v>
          </cell>
        </row>
      </sheetData>
      <sheetData sheetId="2069">
        <row r="11">
          <cell r="A11">
            <v>3</v>
          </cell>
        </row>
      </sheetData>
      <sheetData sheetId="2070">
        <row r="11">
          <cell r="A11">
            <v>3</v>
          </cell>
        </row>
      </sheetData>
      <sheetData sheetId="2071">
        <row r="11">
          <cell r="A11">
            <v>3</v>
          </cell>
        </row>
      </sheetData>
      <sheetData sheetId="2072">
        <row r="11">
          <cell r="A11">
            <v>3</v>
          </cell>
        </row>
      </sheetData>
      <sheetData sheetId="2073">
        <row r="11">
          <cell r="A11">
            <v>3</v>
          </cell>
        </row>
      </sheetData>
      <sheetData sheetId="2074">
        <row r="11">
          <cell r="A11">
            <v>3</v>
          </cell>
        </row>
      </sheetData>
      <sheetData sheetId="2075">
        <row r="11">
          <cell r="A11">
            <v>3</v>
          </cell>
        </row>
      </sheetData>
      <sheetData sheetId="2076">
        <row r="11">
          <cell r="A11">
            <v>3</v>
          </cell>
        </row>
      </sheetData>
      <sheetData sheetId="2077">
        <row r="11">
          <cell r="A11">
            <v>3</v>
          </cell>
        </row>
      </sheetData>
      <sheetData sheetId="2078">
        <row r="11">
          <cell r="A11">
            <v>3</v>
          </cell>
        </row>
      </sheetData>
      <sheetData sheetId="2079">
        <row r="11">
          <cell r="A11">
            <v>3</v>
          </cell>
        </row>
      </sheetData>
      <sheetData sheetId="2080">
        <row r="11">
          <cell r="A11">
            <v>3</v>
          </cell>
        </row>
      </sheetData>
      <sheetData sheetId="2081">
        <row r="11">
          <cell r="A11">
            <v>3</v>
          </cell>
        </row>
      </sheetData>
      <sheetData sheetId="2082">
        <row r="11">
          <cell r="A11">
            <v>3</v>
          </cell>
        </row>
      </sheetData>
      <sheetData sheetId="2083">
        <row r="11">
          <cell r="A11">
            <v>3</v>
          </cell>
        </row>
      </sheetData>
      <sheetData sheetId="2084">
        <row r="11">
          <cell r="A11">
            <v>3</v>
          </cell>
        </row>
      </sheetData>
      <sheetData sheetId="2085">
        <row r="11">
          <cell r="A11">
            <v>3</v>
          </cell>
        </row>
      </sheetData>
      <sheetData sheetId="2086">
        <row r="11">
          <cell r="A11">
            <v>3</v>
          </cell>
        </row>
      </sheetData>
      <sheetData sheetId="2087">
        <row r="11">
          <cell r="A11">
            <v>3</v>
          </cell>
        </row>
      </sheetData>
      <sheetData sheetId="2088">
        <row r="11">
          <cell r="A11">
            <v>3</v>
          </cell>
        </row>
      </sheetData>
      <sheetData sheetId="2089">
        <row r="11">
          <cell r="A11">
            <v>3</v>
          </cell>
        </row>
      </sheetData>
      <sheetData sheetId="2090">
        <row r="11">
          <cell r="A11">
            <v>3</v>
          </cell>
        </row>
      </sheetData>
      <sheetData sheetId="2091">
        <row r="11">
          <cell r="A11">
            <v>3</v>
          </cell>
        </row>
      </sheetData>
      <sheetData sheetId="2092">
        <row r="11">
          <cell r="A11">
            <v>3</v>
          </cell>
        </row>
      </sheetData>
      <sheetData sheetId="2093">
        <row r="11">
          <cell r="A11">
            <v>3</v>
          </cell>
        </row>
      </sheetData>
      <sheetData sheetId="2094">
        <row r="11">
          <cell r="A11">
            <v>3</v>
          </cell>
        </row>
      </sheetData>
      <sheetData sheetId="2095">
        <row r="11">
          <cell r="A11">
            <v>3</v>
          </cell>
        </row>
      </sheetData>
      <sheetData sheetId="2096">
        <row r="11">
          <cell r="A11">
            <v>3</v>
          </cell>
        </row>
      </sheetData>
      <sheetData sheetId="2097">
        <row r="11">
          <cell r="A11">
            <v>3</v>
          </cell>
        </row>
      </sheetData>
      <sheetData sheetId="2098">
        <row r="11">
          <cell r="A11">
            <v>3</v>
          </cell>
        </row>
      </sheetData>
      <sheetData sheetId="2099">
        <row r="11">
          <cell r="A11">
            <v>3</v>
          </cell>
        </row>
      </sheetData>
      <sheetData sheetId="2100">
        <row r="11">
          <cell r="A11">
            <v>3</v>
          </cell>
        </row>
      </sheetData>
      <sheetData sheetId="2101">
        <row r="11">
          <cell r="A11">
            <v>3</v>
          </cell>
        </row>
      </sheetData>
      <sheetData sheetId="2102">
        <row r="11">
          <cell r="A11">
            <v>3</v>
          </cell>
        </row>
      </sheetData>
      <sheetData sheetId="2103">
        <row r="11">
          <cell r="A11">
            <v>3</v>
          </cell>
        </row>
      </sheetData>
      <sheetData sheetId="2104">
        <row r="11">
          <cell r="A11">
            <v>3</v>
          </cell>
        </row>
      </sheetData>
      <sheetData sheetId="2105">
        <row r="11">
          <cell r="A11">
            <v>3</v>
          </cell>
        </row>
      </sheetData>
      <sheetData sheetId="2106">
        <row r="11">
          <cell r="A11">
            <v>3</v>
          </cell>
        </row>
      </sheetData>
      <sheetData sheetId="2107">
        <row r="11">
          <cell r="A11">
            <v>3</v>
          </cell>
        </row>
      </sheetData>
      <sheetData sheetId="2108">
        <row r="11">
          <cell r="A11">
            <v>3</v>
          </cell>
        </row>
      </sheetData>
      <sheetData sheetId="2109">
        <row r="11">
          <cell r="A11">
            <v>3</v>
          </cell>
        </row>
      </sheetData>
      <sheetData sheetId="2110">
        <row r="11">
          <cell r="A11">
            <v>3</v>
          </cell>
        </row>
      </sheetData>
      <sheetData sheetId="2111">
        <row r="11">
          <cell r="A11">
            <v>3</v>
          </cell>
        </row>
      </sheetData>
      <sheetData sheetId="2112">
        <row r="11">
          <cell r="A11">
            <v>3</v>
          </cell>
        </row>
      </sheetData>
      <sheetData sheetId="2113">
        <row r="11">
          <cell r="A11">
            <v>3</v>
          </cell>
        </row>
      </sheetData>
      <sheetData sheetId="2114">
        <row r="11">
          <cell r="A11">
            <v>3</v>
          </cell>
        </row>
      </sheetData>
      <sheetData sheetId="2115">
        <row r="11">
          <cell r="A11">
            <v>3</v>
          </cell>
        </row>
      </sheetData>
      <sheetData sheetId="2116">
        <row r="11">
          <cell r="A11">
            <v>3</v>
          </cell>
        </row>
      </sheetData>
      <sheetData sheetId="2117">
        <row r="11">
          <cell r="A11">
            <v>3</v>
          </cell>
        </row>
      </sheetData>
      <sheetData sheetId="2118">
        <row r="11">
          <cell r="A11">
            <v>3</v>
          </cell>
        </row>
      </sheetData>
      <sheetData sheetId="2119">
        <row r="11">
          <cell r="A11">
            <v>3</v>
          </cell>
        </row>
      </sheetData>
      <sheetData sheetId="2120">
        <row r="11">
          <cell r="A11">
            <v>3</v>
          </cell>
        </row>
      </sheetData>
      <sheetData sheetId="2121">
        <row r="11">
          <cell r="A11">
            <v>3</v>
          </cell>
        </row>
      </sheetData>
      <sheetData sheetId="2122">
        <row r="11">
          <cell r="A11">
            <v>3</v>
          </cell>
        </row>
      </sheetData>
      <sheetData sheetId="2123">
        <row r="11">
          <cell r="A11">
            <v>3</v>
          </cell>
        </row>
      </sheetData>
      <sheetData sheetId="2124">
        <row r="11">
          <cell r="A11">
            <v>3</v>
          </cell>
        </row>
      </sheetData>
      <sheetData sheetId="2125">
        <row r="11">
          <cell r="A11">
            <v>3</v>
          </cell>
        </row>
      </sheetData>
      <sheetData sheetId="2126">
        <row r="11">
          <cell r="A11">
            <v>3</v>
          </cell>
        </row>
      </sheetData>
      <sheetData sheetId="2127">
        <row r="11">
          <cell r="A11">
            <v>3</v>
          </cell>
        </row>
      </sheetData>
      <sheetData sheetId="2128">
        <row r="11">
          <cell r="A11">
            <v>3</v>
          </cell>
        </row>
      </sheetData>
      <sheetData sheetId="2129">
        <row r="11">
          <cell r="A11">
            <v>3</v>
          </cell>
        </row>
      </sheetData>
      <sheetData sheetId="2130">
        <row r="11">
          <cell r="A11">
            <v>3</v>
          </cell>
        </row>
      </sheetData>
      <sheetData sheetId="2131">
        <row r="11">
          <cell r="A11">
            <v>3</v>
          </cell>
        </row>
      </sheetData>
      <sheetData sheetId="2132">
        <row r="11">
          <cell r="A11">
            <v>3</v>
          </cell>
        </row>
      </sheetData>
      <sheetData sheetId="2133">
        <row r="11">
          <cell r="A11">
            <v>3</v>
          </cell>
        </row>
      </sheetData>
      <sheetData sheetId="2134">
        <row r="11">
          <cell r="A11">
            <v>3</v>
          </cell>
        </row>
      </sheetData>
      <sheetData sheetId="2135">
        <row r="11">
          <cell r="A11">
            <v>3</v>
          </cell>
        </row>
      </sheetData>
      <sheetData sheetId="2136">
        <row r="11">
          <cell r="A11">
            <v>3</v>
          </cell>
        </row>
      </sheetData>
      <sheetData sheetId="2137">
        <row r="11">
          <cell r="A11">
            <v>3</v>
          </cell>
        </row>
      </sheetData>
      <sheetData sheetId="2138">
        <row r="11">
          <cell r="A11">
            <v>3</v>
          </cell>
        </row>
      </sheetData>
      <sheetData sheetId="2139">
        <row r="11">
          <cell r="A11">
            <v>3</v>
          </cell>
        </row>
      </sheetData>
      <sheetData sheetId="2140">
        <row r="11">
          <cell r="A11">
            <v>3</v>
          </cell>
        </row>
      </sheetData>
      <sheetData sheetId="2141">
        <row r="11">
          <cell r="A11">
            <v>3</v>
          </cell>
        </row>
      </sheetData>
      <sheetData sheetId="2142">
        <row r="11">
          <cell r="A11">
            <v>3</v>
          </cell>
        </row>
      </sheetData>
      <sheetData sheetId="2143"/>
      <sheetData sheetId="2144"/>
      <sheetData sheetId="2145"/>
      <sheetData sheetId="2146"/>
      <sheetData sheetId="2147"/>
      <sheetData sheetId="2148">
        <row r="11">
          <cell r="A11">
            <v>3</v>
          </cell>
        </row>
      </sheetData>
      <sheetData sheetId="2149">
        <row r="11">
          <cell r="A11">
            <v>3</v>
          </cell>
        </row>
      </sheetData>
      <sheetData sheetId="2150">
        <row r="11">
          <cell r="A11">
            <v>3</v>
          </cell>
        </row>
      </sheetData>
      <sheetData sheetId="2151">
        <row r="11">
          <cell r="A11">
            <v>3</v>
          </cell>
        </row>
      </sheetData>
      <sheetData sheetId="2152">
        <row r="11">
          <cell r="A11">
            <v>3</v>
          </cell>
        </row>
      </sheetData>
      <sheetData sheetId="2153">
        <row r="11">
          <cell r="A11">
            <v>3</v>
          </cell>
        </row>
      </sheetData>
      <sheetData sheetId="2154">
        <row r="11">
          <cell r="A11">
            <v>3</v>
          </cell>
        </row>
      </sheetData>
      <sheetData sheetId="2155">
        <row r="11">
          <cell r="A11">
            <v>3</v>
          </cell>
        </row>
      </sheetData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>
        <row r="11">
          <cell r="A11">
            <v>3</v>
          </cell>
        </row>
      </sheetData>
      <sheetData sheetId="2165">
        <row r="11">
          <cell r="A11">
            <v>3</v>
          </cell>
        </row>
      </sheetData>
      <sheetData sheetId="2166">
        <row r="11">
          <cell r="A11">
            <v>3</v>
          </cell>
        </row>
      </sheetData>
      <sheetData sheetId="2167">
        <row r="11">
          <cell r="A11">
            <v>3</v>
          </cell>
        </row>
      </sheetData>
      <sheetData sheetId="2168">
        <row r="11">
          <cell r="A11">
            <v>3</v>
          </cell>
        </row>
      </sheetData>
      <sheetData sheetId="2169">
        <row r="11">
          <cell r="A11">
            <v>3</v>
          </cell>
        </row>
      </sheetData>
      <sheetData sheetId="2170">
        <row r="11">
          <cell r="A11">
            <v>3</v>
          </cell>
        </row>
      </sheetData>
      <sheetData sheetId="2171">
        <row r="11">
          <cell r="A11">
            <v>3</v>
          </cell>
        </row>
      </sheetData>
      <sheetData sheetId="2172">
        <row r="11">
          <cell r="A11">
            <v>3</v>
          </cell>
        </row>
      </sheetData>
      <sheetData sheetId="2173">
        <row r="11">
          <cell r="A11">
            <v>3</v>
          </cell>
        </row>
      </sheetData>
      <sheetData sheetId="2174">
        <row r="11">
          <cell r="A11">
            <v>3</v>
          </cell>
        </row>
      </sheetData>
      <sheetData sheetId="2175">
        <row r="11">
          <cell r="A11">
            <v>3</v>
          </cell>
        </row>
      </sheetData>
      <sheetData sheetId="2176">
        <row r="11">
          <cell r="A11">
            <v>3</v>
          </cell>
        </row>
      </sheetData>
      <sheetData sheetId="2177">
        <row r="11">
          <cell r="A11">
            <v>3</v>
          </cell>
        </row>
      </sheetData>
      <sheetData sheetId="2178">
        <row r="11">
          <cell r="A11">
            <v>3</v>
          </cell>
        </row>
      </sheetData>
      <sheetData sheetId="2179">
        <row r="11">
          <cell r="A11">
            <v>3</v>
          </cell>
        </row>
      </sheetData>
      <sheetData sheetId="2180">
        <row r="11">
          <cell r="A11">
            <v>3</v>
          </cell>
        </row>
      </sheetData>
      <sheetData sheetId="2181">
        <row r="11">
          <cell r="A11">
            <v>3</v>
          </cell>
        </row>
      </sheetData>
      <sheetData sheetId="2182">
        <row r="11">
          <cell r="A11">
            <v>3</v>
          </cell>
        </row>
      </sheetData>
      <sheetData sheetId="2183">
        <row r="11">
          <cell r="A11">
            <v>3</v>
          </cell>
        </row>
      </sheetData>
      <sheetData sheetId="2184">
        <row r="11">
          <cell r="A11">
            <v>3</v>
          </cell>
        </row>
      </sheetData>
      <sheetData sheetId="2185">
        <row r="11">
          <cell r="A11">
            <v>3</v>
          </cell>
        </row>
      </sheetData>
      <sheetData sheetId="2186">
        <row r="11">
          <cell r="A11">
            <v>3</v>
          </cell>
        </row>
      </sheetData>
      <sheetData sheetId="2187">
        <row r="11">
          <cell r="A11">
            <v>3</v>
          </cell>
        </row>
      </sheetData>
      <sheetData sheetId="2188">
        <row r="11">
          <cell r="A11">
            <v>3</v>
          </cell>
        </row>
      </sheetData>
      <sheetData sheetId="2189">
        <row r="11">
          <cell r="A11">
            <v>3</v>
          </cell>
        </row>
      </sheetData>
      <sheetData sheetId="2190">
        <row r="11">
          <cell r="A11">
            <v>3</v>
          </cell>
        </row>
      </sheetData>
      <sheetData sheetId="2191">
        <row r="11">
          <cell r="A11">
            <v>3</v>
          </cell>
        </row>
      </sheetData>
      <sheetData sheetId="2192">
        <row r="11">
          <cell r="A11">
            <v>3</v>
          </cell>
        </row>
      </sheetData>
      <sheetData sheetId="2193">
        <row r="11">
          <cell r="A11">
            <v>3</v>
          </cell>
        </row>
      </sheetData>
      <sheetData sheetId="2194">
        <row r="11">
          <cell r="A11">
            <v>3</v>
          </cell>
        </row>
      </sheetData>
      <sheetData sheetId="2195">
        <row r="11">
          <cell r="A11">
            <v>3</v>
          </cell>
        </row>
      </sheetData>
      <sheetData sheetId="2196">
        <row r="11">
          <cell r="A11">
            <v>3</v>
          </cell>
        </row>
      </sheetData>
      <sheetData sheetId="2197">
        <row r="11">
          <cell r="A11">
            <v>3</v>
          </cell>
        </row>
      </sheetData>
      <sheetData sheetId="2198">
        <row r="11">
          <cell r="A11">
            <v>3</v>
          </cell>
        </row>
      </sheetData>
      <sheetData sheetId="2199">
        <row r="11">
          <cell r="A11">
            <v>3</v>
          </cell>
        </row>
      </sheetData>
      <sheetData sheetId="2200">
        <row r="11">
          <cell r="A11">
            <v>3</v>
          </cell>
        </row>
      </sheetData>
      <sheetData sheetId="2201">
        <row r="11">
          <cell r="A11">
            <v>3</v>
          </cell>
        </row>
      </sheetData>
      <sheetData sheetId="2202">
        <row r="11">
          <cell r="A11">
            <v>3</v>
          </cell>
        </row>
      </sheetData>
      <sheetData sheetId="2203">
        <row r="11">
          <cell r="A11">
            <v>3</v>
          </cell>
        </row>
      </sheetData>
      <sheetData sheetId="2204">
        <row r="11">
          <cell r="A11">
            <v>3</v>
          </cell>
        </row>
      </sheetData>
      <sheetData sheetId="2205">
        <row r="11">
          <cell r="A11">
            <v>3</v>
          </cell>
        </row>
      </sheetData>
      <sheetData sheetId="2206">
        <row r="11">
          <cell r="A11">
            <v>3</v>
          </cell>
        </row>
      </sheetData>
      <sheetData sheetId="2207">
        <row r="11">
          <cell r="A11">
            <v>3</v>
          </cell>
        </row>
      </sheetData>
      <sheetData sheetId="2208">
        <row r="11">
          <cell r="A11">
            <v>3</v>
          </cell>
        </row>
      </sheetData>
      <sheetData sheetId="2209">
        <row r="11">
          <cell r="A11">
            <v>3</v>
          </cell>
        </row>
      </sheetData>
      <sheetData sheetId="2210">
        <row r="11">
          <cell r="A11">
            <v>3</v>
          </cell>
        </row>
      </sheetData>
      <sheetData sheetId="2211">
        <row r="11">
          <cell r="A11">
            <v>3</v>
          </cell>
        </row>
      </sheetData>
      <sheetData sheetId="2212">
        <row r="11">
          <cell r="A11">
            <v>3</v>
          </cell>
        </row>
      </sheetData>
      <sheetData sheetId="2213">
        <row r="11">
          <cell r="A11">
            <v>3</v>
          </cell>
        </row>
      </sheetData>
      <sheetData sheetId="2214">
        <row r="11">
          <cell r="A11">
            <v>3</v>
          </cell>
        </row>
      </sheetData>
      <sheetData sheetId="2215">
        <row r="11">
          <cell r="A11">
            <v>3</v>
          </cell>
        </row>
      </sheetData>
      <sheetData sheetId="2216">
        <row r="11">
          <cell r="A11">
            <v>3</v>
          </cell>
        </row>
      </sheetData>
      <sheetData sheetId="2217">
        <row r="11">
          <cell r="A11">
            <v>3</v>
          </cell>
        </row>
      </sheetData>
      <sheetData sheetId="2218">
        <row r="11">
          <cell r="A11">
            <v>3</v>
          </cell>
        </row>
      </sheetData>
      <sheetData sheetId="2219">
        <row r="11">
          <cell r="A11">
            <v>3</v>
          </cell>
        </row>
      </sheetData>
      <sheetData sheetId="2220">
        <row r="11">
          <cell r="A11">
            <v>3</v>
          </cell>
        </row>
      </sheetData>
      <sheetData sheetId="2221">
        <row r="11">
          <cell r="A11">
            <v>3</v>
          </cell>
        </row>
      </sheetData>
      <sheetData sheetId="2222">
        <row r="11">
          <cell r="A11">
            <v>3</v>
          </cell>
        </row>
      </sheetData>
      <sheetData sheetId="2223">
        <row r="11">
          <cell r="A11">
            <v>3</v>
          </cell>
        </row>
      </sheetData>
      <sheetData sheetId="2224">
        <row r="11">
          <cell r="A11">
            <v>3</v>
          </cell>
        </row>
      </sheetData>
      <sheetData sheetId="2225">
        <row r="11">
          <cell r="A11">
            <v>3</v>
          </cell>
        </row>
      </sheetData>
      <sheetData sheetId="2226">
        <row r="11">
          <cell r="A11">
            <v>3</v>
          </cell>
        </row>
      </sheetData>
      <sheetData sheetId="2227">
        <row r="11">
          <cell r="A11">
            <v>3</v>
          </cell>
        </row>
      </sheetData>
      <sheetData sheetId="2228">
        <row r="11">
          <cell r="A11">
            <v>3</v>
          </cell>
        </row>
      </sheetData>
      <sheetData sheetId="2229">
        <row r="11">
          <cell r="A11">
            <v>3</v>
          </cell>
        </row>
      </sheetData>
      <sheetData sheetId="2230">
        <row r="11">
          <cell r="A11">
            <v>3</v>
          </cell>
        </row>
      </sheetData>
      <sheetData sheetId="2231">
        <row r="11">
          <cell r="A11">
            <v>3</v>
          </cell>
        </row>
      </sheetData>
      <sheetData sheetId="2232"/>
      <sheetData sheetId="2233">
        <row r="11">
          <cell r="A11">
            <v>3</v>
          </cell>
        </row>
      </sheetData>
      <sheetData sheetId="2234">
        <row r="11">
          <cell r="A11">
            <v>3</v>
          </cell>
        </row>
      </sheetData>
      <sheetData sheetId="2235"/>
      <sheetData sheetId="2236">
        <row r="11">
          <cell r="A11">
            <v>3</v>
          </cell>
        </row>
      </sheetData>
      <sheetData sheetId="2237"/>
      <sheetData sheetId="2238"/>
      <sheetData sheetId="2239">
        <row r="11">
          <cell r="A11">
            <v>3</v>
          </cell>
        </row>
      </sheetData>
      <sheetData sheetId="2240">
        <row r="11">
          <cell r="A11">
            <v>3</v>
          </cell>
        </row>
      </sheetData>
      <sheetData sheetId="2241">
        <row r="11">
          <cell r="A11">
            <v>3</v>
          </cell>
        </row>
      </sheetData>
      <sheetData sheetId="2242">
        <row r="11">
          <cell r="A11">
            <v>3</v>
          </cell>
        </row>
      </sheetData>
      <sheetData sheetId="2243"/>
      <sheetData sheetId="2244">
        <row r="11">
          <cell r="A11">
            <v>3</v>
          </cell>
        </row>
      </sheetData>
      <sheetData sheetId="2245">
        <row r="11">
          <cell r="A11">
            <v>3</v>
          </cell>
        </row>
      </sheetData>
      <sheetData sheetId="2246"/>
      <sheetData sheetId="2247"/>
      <sheetData sheetId="2248"/>
      <sheetData sheetId="2249"/>
      <sheetData sheetId="2250">
        <row r="11">
          <cell r="A11">
            <v>3</v>
          </cell>
        </row>
      </sheetData>
      <sheetData sheetId="2251">
        <row r="11">
          <cell r="A11">
            <v>3</v>
          </cell>
        </row>
      </sheetData>
      <sheetData sheetId="2252">
        <row r="11">
          <cell r="A11">
            <v>3</v>
          </cell>
        </row>
      </sheetData>
      <sheetData sheetId="2253">
        <row r="11">
          <cell r="A11">
            <v>3</v>
          </cell>
        </row>
      </sheetData>
      <sheetData sheetId="2254"/>
      <sheetData sheetId="2255">
        <row r="11">
          <cell r="A11">
            <v>3</v>
          </cell>
        </row>
      </sheetData>
      <sheetData sheetId="2256">
        <row r="11">
          <cell r="A11">
            <v>3</v>
          </cell>
        </row>
      </sheetData>
      <sheetData sheetId="2257"/>
      <sheetData sheetId="2258"/>
      <sheetData sheetId="2259"/>
      <sheetData sheetId="2260"/>
      <sheetData sheetId="2261">
        <row r="11">
          <cell r="A11">
            <v>3</v>
          </cell>
        </row>
      </sheetData>
      <sheetData sheetId="2262">
        <row r="11">
          <cell r="A11">
            <v>3</v>
          </cell>
        </row>
      </sheetData>
      <sheetData sheetId="2263">
        <row r="11">
          <cell r="A11">
            <v>3</v>
          </cell>
        </row>
      </sheetData>
      <sheetData sheetId="2264">
        <row r="11">
          <cell r="A11">
            <v>3</v>
          </cell>
        </row>
      </sheetData>
      <sheetData sheetId="2265"/>
      <sheetData sheetId="2266">
        <row r="11">
          <cell r="A11">
            <v>3</v>
          </cell>
        </row>
      </sheetData>
      <sheetData sheetId="2267">
        <row r="11">
          <cell r="A11">
            <v>3</v>
          </cell>
        </row>
      </sheetData>
      <sheetData sheetId="2268"/>
      <sheetData sheetId="2269"/>
      <sheetData sheetId="2270"/>
      <sheetData sheetId="2271"/>
      <sheetData sheetId="2272">
        <row r="11">
          <cell r="A11">
            <v>3</v>
          </cell>
        </row>
      </sheetData>
      <sheetData sheetId="2273">
        <row r="11">
          <cell r="A11">
            <v>3</v>
          </cell>
        </row>
      </sheetData>
      <sheetData sheetId="2274">
        <row r="11">
          <cell r="A11">
            <v>3</v>
          </cell>
        </row>
      </sheetData>
      <sheetData sheetId="2275">
        <row r="11">
          <cell r="A11">
            <v>3</v>
          </cell>
        </row>
      </sheetData>
      <sheetData sheetId="2276"/>
      <sheetData sheetId="2277">
        <row r="11">
          <cell r="A11">
            <v>3</v>
          </cell>
        </row>
      </sheetData>
      <sheetData sheetId="2278">
        <row r="11">
          <cell r="A11">
            <v>3</v>
          </cell>
        </row>
      </sheetData>
      <sheetData sheetId="2279"/>
      <sheetData sheetId="2280"/>
      <sheetData sheetId="2281"/>
      <sheetData sheetId="2282"/>
      <sheetData sheetId="2283"/>
      <sheetData sheetId="2284"/>
      <sheetData sheetId="2285">
        <row r="11">
          <cell r="A11">
            <v>3</v>
          </cell>
        </row>
      </sheetData>
      <sheetData sheetId="2286"/>
      <sheetData sheetId="2287">
        <row r="11">
          <cell r="A11">
            <v>3</v>
          </cell>
        </row>
      </sheetData>
      <sheetData sheetId="2288"/>
      <sheetData sheetId="2289"/>
      <sheetData sheetId="2290">
        <row r="11">
          <cell r="A11">
            <v>3</v>
          </cell>
        </row>
      </sheetData>
      <sheetData sheetId="2291"/>
      <sheetData sheetId="2292"/>
      <sheetData sheetId="2293">
        <row r="11">
          <cell r="A11">
            <v>3</v>
          </cell>
        </row>
      </sheetData>
      <sheetData sheetId="2294">
        <row r="11">
          <cell r="A11">
            <v>3</v>
          </cell>
        </row>
      </sheetData>
      <sheetData sheetId="2295">
        <row r="11">
          <cell r="A11">
            <v>3</v>
          </cell>
        </row>
      </sheetData>
      <sheetData sheetId="2296"/>
      <sheetData sheetId="2297">
        <row r="11">
          <cell r="A11">
            <v>3</v>
          </cell>
        </row>
      </sheetData>
      <sheetData sheetId="2298">
        <row r="11">
          <cell r="A11">
            <v>3</v>
          </cell>
        </row>
      </sheetData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>
        <row r="11">
          <cell r="A11">
            <v>3</v>
          </cell>
        </row>
      </sheetData>
      <sheetData sheetId="2326">
        <row r="11">
          <cell r="A11">
            <v>3</v>
          </cell>
        </row>
      </sheetData>
      <sheetData sheetId="2327">
        <row r="11">
          <cell r="A11">
            <v>3</v>
          </cell>
        </row>
      </sheetData>
      <sheetData sheetId="2328">
        <row r="11">
          <cell r="A11">
            <v>3</v>
          </cell>
        </row>
      </sheetData>
      <sheetData sheetId="2329"/>
      <sheetData sheetId="2330">
        <row r="11">
          <cell r="A11">
            <v>3</v>
          </cell>
        </row>
      </sheetData>
      <sheetData sheetId="2331">
        <row r="11">
          <cell r="A11">
            <v>3</v>
          </cell>
        </row>
      </sheetData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>
        <row r="11">
          <cell r="A11">
            <v>3</v>
          </cell>
        </row>
      </sheetData>
      <sheetData sheetId="2363"/>
      <sheetData sheetId="2364"/>
      <sheetData sheetId="2365"/>
      <sheetData sheetId="2366"/>
      <sheetData sheetId="2367"/>
      <sheetData sheetId="2368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>
        <row r="11">
          <cell r="A11">
            <v>3</v>
          </cell>
        </row>
      </sheetData>
      <sheetData sheetId="2461">
        <row r="11">
          <cell r="A11">
            <v>3</v>
          </cell>
        </row>
      </sheetData>
      <sheetData sheetId="2462">
        <row r="11">
          <cell r="A11">
            <v>3</v>
          </cell>
        </row>
      </sheetData>
      <sheetData sheetId="2463">
        <row r="11">
          <cell r="A11">
            <v>3</v>
          </cell>
        </row>
      </sheetData>
      <sheetData sheetId="2464">
        <row r="11">
          <cell r="A11">
            <v>3</v>
          </cell>
        </row>
      </sheetData>
      <sheetData sheetId="2465">
        <row r="11">
          <cell r="A11">
            <v>3</v>
          </cell>
        </row>
      </sheetData>
      <sheetData sheetId="2466">
        <row r="11">
          <cell r="A11">
            <v>3</v>
          </cell>
        </row>
      </sheetData>
      <sheetData sheetId="2467">
        <row r="11">
          <cell r="A11">
            <v>3</v>
          </cell>
        </row>
      </sheetData>
      <sheetData sheetId="2468">
        <row r="11">
          <cell r="A11">
            <v>3</v>
          </cell>
        </row>
      </sheetData>
      <sheetData sheetId="2469">
        <row r="11">
          <cell r="A11">
            <v>3</v>
          </cell>
        </row>
      </sheetData>
      <sheetData sheetId="2470">
        <row r="11">
          <cell r="A11">
            <v>3</v>
          </cell>
        </row>
      </sheetData>
      <sheetData sheetId="2471">
        <row r="11">
          <cell r="A11">
            <v>3</v>
          </cell>
        </row>
      </sheetData>
      <sheetData sheetId="2472">
        <row r="11">
          <cell r="A11">
            <v>3</v>
          </cell>
        </row>
      </sheetData>
      <sheetData sheetId="2473">
        <row r="11">
          <cell r="A11">
            <v>3</v>
          </cell>
        </row>
      </sheetData>
      <sheetData sheetId="2474">
        <row r="11">
          <cell r="A11">
            <v>3</v>
          </cell>
        </row>
      </sheetData>
      <sheetData sheetId="2475">
        <row r="11">
          <cell r="A11">
            <v>3</v>
          </cell>
        </row>
      </sheetData>
      <sheetData sheetId="2476">
        <row r="11">
          <cell r="A11">
            <v>3</v>
          </cell>
        </row>
      </sheetData>
      <sheetData sheetId="2477">
        <row r="11">
          <cell r="A11">
            <v>3</v>
          </cell>
        </row>
      </sheetData>
      <sheetData sheetId="2478">
        <row r="11">
          <cell r="A11">
            <v>3</v>
          </cell>
        </row>
      </sheetData>
      <sheetData sheetId="2479">
        <row r="11">
          <cell r="A11">
            <v>3</v>
          </cell>
        </row>
      </sheetData>
      <sheetData sheetId="2480">
        <row r="11">
          <cell r="A11">
            <v>3</v>
          </cell>
        </row>
      </sheetData>
      <sheetData sheetId="2481">
        <row r="11">
          <cell r="A11">
            <v>3</v>
          </cell>
        </row>
      </sheetData>
      <sheetData sheetId="2482">
        <row r="11">
          <cell r="A11">
            <v>3</v>
          </cell>
        </row>
      </sheetData>
      <sheetData sheetId="2483">
        <row r="11">
          <cell r="A11">
            <v>3</v>
          </cell>
        </row>
      </sheetData>
      <sheetData sheetId="2484">
        <row r="11">
          <cell r="A11">
            <v>3</v>
          </cell>
        </row>
      </sheetData>
      <sheetData sheetId="2485">
        <row r="11">
          <cell r="A11">
            <v>3</v>
          </cell>
        </row>
      </sheetData>
      <sheetData sheetId="2486">
        <row r="11">
          <cell r="A11">
            <v>3</v>
          </cell>
        </row>
      </sheetData>
      <sheetData sheetId="2487">
        <row r="11">
          <cell r="A11">
            <v>3</v>
          </cell>
        </row>
      </sheetData>
      <sheetData sheetId="2488">
        <row r="11">
          <cell r="A11">
            <v>3</v>
          </cell>
        </row>
      </sheetData>
      <sheetData sheetId="2489">
        <row r="11">
          <cell r="A11">
            <v>3</v>
          </cell>
        </row>
      </sheetData>
      <sheetData sheetId="2490">
        <row r="11">
          <cell r="A11">
            <v>3</v>
          </cell>
        </row>
      </sheetData>
      <sheetData sheetId="2491">
        <row r="11">
          <cell r="A11">
            <v>3</v>
          </cell>
        </row>
      </sheetData>
      <sheetData sheetId="2492">
        <row r="11">
          <cell r="A11">
            <v>3</v>
          </cell>
        </row>
      </sheetData>
      <sheetData sheetId="2493">
        <row r="11">
          <cell r="A11">
            <v>3</v>
          </cell>
        </row>
      </sheetData>
      <sheetData sheetId="2494">
        <row r="11">
          <cell r="A11">
            <v>3</v>
          </cell>
        </row>
      </sheetData>
      <sheetData sheetId="2495">
        <row r="11">
          <cell r="A11">
            <v>3</v>
          </cell>
        </row>
      </sheetData>
      <sheetData sheetId="2496">
        <row r="11">
          <cell r="A11">
            <v>3</v>
          </cell>
        </row>
      </sheetData>
      <sheetData sheetId="2497">
        <row r="11">
          <cell r="A11">
            <v>3</v>
          </cell>
        </row>
      </sheetData>
      <sheetData sheetId="2498">
        <row r="11">
          <cell r="A11">
            <v>3</v>
          </cell>
        </row>
      </sheetData>
      <sheetData sheetId="2499">
        <row r="11">
          <cell r="A11">
            <v>3</v>
          </cell>
        </row>
      </sheetData>
      <sheetData sheetId="2500">
        <row r="11">
          <cell r="A11">
            <v>3</v>
          </cell>
        </row>
      </sheetData>
      <sheetData sheetId="2501">
        <row r="11">
          <cell r="A11">
            <v>3</v>
          </cell>
        </row>
      </sheetData>
      <sheetData sheetId="2502">
        <row r="11">
          <cell r="A11">
            <v>3</v>
          </cell>
        </row>
      </sheetData>
      <sheetData sheetId="2503">
        <row r="11">
          <cell r="A11">
            <v>3</v>
          </cell>
        </row>
      </sheetData>
      <sheetData sheetId="2504">
        <row r="11">
          <cell r="A11">
            <v>3</v>
          </cell>
        </row>
      </sheetData>
      <sheetData sheetId="2505">
        <row r="11">
          <cell r="A11">
            <v>3</v>
          </cell>
        </row>
      </sheetData>
      <sheetData sheetId="2506">
        <row r="11">
          <cell r="A11">
            <v>3</v>
          </cell>
        </row>
      </sheetData>
      <sheetData sheetId="2507">
        <row r="11">
          <cell r="A11">
            <v>3</v>
          </cell>
        </row>
      </sheetData>
      <sheetData sheetId="2508">
        <row r="11">
          <cell r="A11">
            <v>3</v>
          </cell>
        </row>
      </sheetData>
      <sheetData sheetId="2509">
        <row r="11">
          <cell r="A11">
            <v>3</v>
          </cell>
        </row>
      </sheetData>
      <sheetData sheetId="2510">
        <row r="11">
          <cell r="A11">
            <v>3</v>
          </cell>
        </row>
      </sheetData>
      <sheetData sheetId="2511">
        <row r="11">
          <cell r="A11">
            <v>3</v>
          </cell>
        </row>
      </sheetData>
      <sheetData sheetId="2512">
        <row r="11">
          <cell r="A11">
            <v>3</v>
          </cell>
        </row>
      </sheetData>
      <sheetData sheetId="2513">
        <row r="11">
          <cell r="A11">
            <v>3</v>
          </cell>
        </row>
      </sheetData>
      <sheetData sheetId="2514">
        <row r="11">
          <cell r="A11">
            <v>3</v>
          </cell>
        </row>
      </sheetData>
      <sheetData sheetId="2515">
        <row r="11">
          <cell r="A11">
            <v>3</v>
          </cell>
        </row>
      </sheetData>
      <sheetData sheetId="2516">
        <row r="11">
          <cell r="A11">
            <v>3</v>
          </cell>
        </row>
      </sheetData>
      <sheetData sheetId="2517">
        <row r="11">
          <cell r="A11">
            <v>3</v>
          </cell>
        </row>
      </sheetData>
      <sheetData sheetId="2518">
        <row r="11">
          <cell r="A11">
            <v>3</v>
          </cell>
        </row>
      </sheetData>
      <sheetData sheetId="2519">
        <row r="11">
          <cell r="A11">
            <v>3</v>
          </cell>
        </row>
      </sheetData>
      <sheetData sheetId="2520">
        <row r="11">
          <cell r="A11">
            <v>3</v>
          </cell>
        </row>
      </sheetData>
      <sheetData sheetId="2521">
        <row r="11">
          <cell r="A11">
            <v>3</v>
          </cell>
        </row>
      </sheetData>
      <sheetData sheetId="2522">
        <row r="11">
          <cell r="A11">
            <v>3</v>
          </cell>
        </row>
      </sheetData>
      <sheetData sheetId="2523">
        <row r="11">
          <cell r="A11">
            <v>3</v>
          </cell>
        </row>
      </sheetData>
      <sheetData sheetId="2524">
        <row r="11">
          <cell r="A11">
            <v>3</v>
          </cell>
        </row>
      </sheetData>
      <sheetData sheetId="2525">
        <row r="11">
          <cell r="A11">
            <v>3</v>
          </cell>
        </row>
      </sheetData>
      <sheetData sheetId="2526">
        <row r="11">
          <cell r="A11">
            <v>3</v>
          </cell>
        </row>
      </sheetData>
      <sheetData sheetId="2527">
        <row r="11">
          <cell r="A11">
            <v>3</v>
          </cell>
        </row>
      </sheetData>
      <sheetData sheetId="2528">
        <row r="11">
          <cell r="A11">
            <v>3</v>
          </cell>
        </row>
      </sheetData>
      <sheetData sheetId="2529">
        <row r="11">
          <cell r="A11">
            <v>3</v>
          </cell>
        </row>
      </sheetData>
      <sheetData sheetId="2530">
        <row r="11">
          <cell r="A11">
            <v>3</v>
          </cell>
        </row>
      </sheetData>
      <sheetData sheetId="2531">
        <row r="11">
          <cell r="A11">
            <v>3</v>
          </cell>
        </row>
      </sheetData>
      <sheetData sheetId="2532">
        <row r="11">
          <cell r="A11">
            <v>3</v>
          </cell>
        </row>
      </sheetData>
      <sheetData sheetId="2533">
        <row r="11">
          <cell r="A11">
            <v>3</v>
          </cell>
        </row>
      </sheetData>
      <sheetData sheetId="2534">
        <row r="11">
          <cell r="A11">
            <v>3</v>
          </cell>
        </row>
      </sheetData>
      <sheetData sheetId="2535">
        <row r="11">
          <cell r="A11">
            <v>3</v>
          </cell>
        </row>
      </sheetData>
      <sheetData sheetId="2536">
        <row r="11">
          <cell r="A11">
            <v>3</v>
          </cell>
        </row>
      </sheetData>
      <sheetData sheetId="2537">
        <row r="11">
          <cell r="A11">
            <v>3</v>
          </cell>
        </row>
      </sheetData>
      <sheetData sheetId="2538">
        <row r="11">
          <cell r="A11">
            <v>3</v>
          </cell>
        </row>
      </sheetData>
      <sheetData sheetId="2539">
        <row r="11">
          <cell r="A11">
            <v>3</v>
          </cell>
        </row>
      </sheetData>
      <sheetData sheetId="2540">
        <row r="11">
          <cell r="A11">
            <v>3</v>
          </cell>
        </row>
      </sheetData>
      <sheetData sheetId="2541">
        <row r="11">
          <cell r="A11">
            <v>3</v>
          </cell>
        </row>
      </sheetData>
      <sheetData sheetId="2542">
        <row r="11">
          <cell r="A11">
            <v>3</v>
          </cell>
        </row>
      </sheetData>
      <sheetData sheetId="2543">
        <row r="11">
          <cell r="A11">
            <v>3</v>
          </cell>
        </row>
      </sheetData>
      <sheetData sheetId="2544">
        <row r="11">
          <cell r="A11">
            <v>3</v>
          </cell>
        </row>
      </sheetData>
      <sheetData sheetId="2545">
        <row r="11">
          <cell r="A11">
            <v>3</v>
          </cell>
        </row>
      </sheetData>
      <sheetData sheetId="2546">
        <row r="11">
          <cell r="A11">
            <v>3</v>
          </cell>
        </row>
      </sheetData>
      <sheetData sheetId="2547">
        <row r="11">
          <cell r="A11">
            <v>3</v>
          </cell>
        </row>
      </sheetData>
      <sheetData sheetId="2548">
        <row r="11">
          <cell r="A11">
            <v>3</v>
          </cell>
        </row>
      </sheetData>
      <sheetData sheetId="2549">
        <row r="11">
          <cell r="A11">
            <v>3</v>
          </cell>
        </row>
      </sheetData>
      <sheetData sheetId="2550">
        <row r="11">
          <cell r="A11">
            <v>3</v>
          </cell>
        </row>
      </sheetData>
      <sheetData sheetId="2551">
        <row r="11">
          <cell r="A11">
            <v>3</v>
          </cell>
        </row>
      </sheetData>
      <sheetData sheetId="2552">
        <row r="11">
          <cell r="A11">
            <v>3</v>
          </cell>
        </row>
      </sheetData>
      <sheetData sheetId="2553">
        <row r="11">
          <cell r="A11">
            <v>3</v>
          </cell>
        </row>
      </sheetData>
      <sheetData sheetId="2554">
        <row r="11">
          <cell r="A11">
            <v>3</v>
          </cell>
        </row>
      </sheetData>
      <sheetData sheetId="2555">
        <row r="11">
          <cell r="A11">
            <v>3</v>
          </cell>
        </row>
      </sheetData>
      <sheetData sheetId="2556">
        <row r="11">
          <cell r="A11">
            <v>3</v>
          </cell>
        </row>
      </sheetData>
      <sheetData sheetId="2557">
        <row r="11">
          <cell r="A11">
            <v>3</v>
          </cell>
        </row>
      </sheetData>
      <sheetData sheetId="2558">
        <row r="11">
          <cell r="A11">
            <v>3</v>
          </cell>
        </row>
      </sheetData>
      <sheetData sheetId="2559">
        <row r="11">
          <cell r="A11">
            <v>3</v>
          </cell>
        </row>
      </sheetData>
      <sheetData sheetId="2560">
        <row r="11">
          <cell r="A11">
            <v>3</v>
          </cell>
        </row>
      </sheetData>
      <sheetData sheetId="2561">
        <row r="11">
          <cell r="A11">
            <v>3</v>
          </cell>
        </row>
      </sheetData>
      <sheetData sheetId="2562">
        <row r="11">
          <cell r="A11">
            <v>3</v>
          </cell>
        </row>
      </sheetData>
      <sheetData sheetId="2563">
        <row r="11">
          <cell r="A11">
            <v>3</v>
          </cell>
        </row>
      </sheetData>
      <sheetData sheetId="2564">
        <row r="11">
          <cell r="A11">
            <v>3</v>
          </cell>
        </row>
      </sheetData>
      <sheetData sheetId="2565">
        <row r="11">
          <cell r="A11">
            <v>3</v>
          </cell>
        </row>
      </sheetData>
      <sheetData sheetId="2566">
        <row r="11">
          <cell r="A11">
            <v>3</v>
          </cell>
        </row>
      </sheetData>
      <sheetData sheetId="2567">
        <row r="11">
          <cell r="A11">
            <v>3</v>
          </cell>
        </row>
      </sheetData>
      <sheetData sheetId="2568">
        <row r="11">
          <cell r="A11">
            <v>3</v>
          </cell>
        </row>
      </sheetData>
      <sheetData sheetId="2569">
        <row r="11">
          <cell r="A11">
            <v>3</v>
          </cell>
        </row>
      </sheetData>
      <sheetData sheetId="2570">
        <row r="11">
          <cell r="A11">
            <v>3</v>
          </cell>
        </row>
      </sheetData>
      <sheetData sheetId="2571">
        <row r="11">
          <cell r="A11">
            <v>3</v>
          </cell>
        </row>
      </sheetData>
      <sheetData sheetId="2572">
        <row r="11">
          <cell r="A11">
            <v>3</v>
          </cell>
        </row>
      </sheetData>
      <sheetData sheetId="2573">
        <row r="11">
          <cell r="A11">
            <v>3</v>
          </cell>
        </row>
      </sheetData>
      <sheetData sheetId="2574">
        <row r="11">
          <cell r="A11">
            <v>3</v>
          </cell>
        </row>
      </sheetData>
      <sheetData sheetId="2575">
        <row r="11">
          <cell r="A11">
            <v>3</v>
          </cell>
        </row>
      </sheetData>
      <sheetData sheetId="2576">
        <row r="11">
          <cell r="A11">
            <v>3</v>
          </cell>
        </row>
      </sheetData>
      <sheetData sheetId="2577">
        <row r="11">
          <cell r="A11">
            <v>3</v>
          </cell>
        </row>
      </sheetData>
      <sheetData sheetId="2578">
        <row r="11">
          <cell r="A11">
            <v>3</v>
          </cell>
        </row>
      </sheetData>
      <sheetData sheetId="2579">
        <row r="11">
          <cell r="A11">
            <v>3</v>
          </cell>
        </row>
      </sheetData>
      <sheetData sheetId="2580">
        <row r="11">
          <cell r="A11">
            <v>3</v>
          </cell>
        </row>
      </sheetData>
      <sheetData sheetId="2581">
        <row r="11">
          <cell r="A11">
            <v>3</v>
          </cell>
        </row>
      </sheetData>
      <sheetData sheetId="2582">
        <row r="11">
          <cell r="A11">
            <v>3</v>
          </cell>
        </row>
      </sheetData>
      <sheetData sheetId="2583">
        <row r="11">
          <cell r="A11">
            <v>3</v>
          </cell>
        </row>
      </sheetData>
      <sheetData sheetId="2584">
        <row r="11">
          <cell r="A11">
            <v>3</v>
          </cell>
        </row>
      </sheetData>
      <sheetData sheetId="2585">
        <row r="11">
          <cell r="A11">
            <v>3</v>
          </cell>
        </row>
      </sheetData>
      <sheetData sheetId="2586">
        <row r="11">
          <cell r="A11">
            <v>3</v>
          </cell>
        </row>
      </sheetData>
      <sheetData sheetId="2587">
        <row r="11">
          <cell r="A11">
            <v>3</v>
          </cell>
        </row>
      </sheetData>
      <sheetData sheetId="2588">
        <row r="11">
          <cell r="A11">
            <v>3</v>
          </cell>
        </row>
      </sheetData>
      <sheetData sheetId="2589">
        <row r="11">
          <cell r="A11">
            <v>3</v>
          </cell>
        </row>
      </sheetData>
      <sheetData sheetId="2590">
        <row r="11">
          <cell r="A11">
            <v>3</v>
          </cell>
        </row>
      </sheetData>
      <sheetData sheetId="2591">
        <row r="11">
          <cell r="A11">
            <v>3</v>
          </cell>
        </row>
      </sheetData>
      <sheetData sheetId="2592">
        <row r="11">
          <cell r="A11">
            <v>3</v>
          </cell>
        </row>
      </sheetData>
      <sheetData sheetId="2593">
        <row r="11">
          <cell r="A11">
            <v>3</v>
          </cell>
        </row>
      </sheetData>
      <sheetData sheetId="2594">
        <row r="11">
          <cell r="A11">
            <v>3</v>
          </cell>
        </row>
      </sheetData>
      <sheetData sheetId="2595">
        <row r="11">
          <cell r="A11">
            <v>3</v>
          </cell>
        </row>
      </sheetData>
      <sheetData sheetId="2596">
        <row r="11">
          <cell r="A11">
            <v>3</v>
          </cell>
        </row>
      </sheetData>
      <sheetData sheetId="2597">
        <row r="11">
          <cell r="A11">
            <v>3</v>
          </cell>
        </row>
      </sheetData>
      <sheetData sheetId="2598">
        <row r="11">
          <cell r="A11">
            <v>3</v>
          </cell>
        </row>
      </sheetData>
      <sheetData sheetId="2599">
        <row r="11">
          <cell r="A11">
            <v>3</v>
          </cell>
        </row>
      </sheetData>
      <sheetData sheetId="2600">
        <row r="11">
          <cell r="A11">
            <v>3</v>
          </cell>
        </row>
      </sheetData>
      <sheetData sheetId="2601">
        <row r="11">
          <cell r="A11">
            <v>3</v>
          </cell>
        </row>
      </sheetData>
      <sheetData sheetId="2602">
        <row r="11">
          <cell r="A11">
            <v>3</v>
          </cell>
        </row>
      </sheetData>
      <sheetData sheetId="2603">
        <row r="11">
          <cell r="A11">
            <v>3</v>
          </cell>
        </row>
      </sheetData>
      <sheetData sheetId="2604">
        <row r="11">
          <cell r="A11">
            <v>3</v>
          </cell>
        </row>
      </sheetData>
      <sheetData sheetId="2605">
        <row r="11">
          <cell r="A11">
            <v>3</v>
          </cell>
        </row>
      </sheetData>
      <sheetData sheetId="2606">
        <row r="11">
          <cell r="A11">
            <v>3</v>
          </cell>
        </row>
      </sheetData>
      <sheetData sheetId="2607">
        <row r="7">
          <cell r="P7">
            <v>0</v>
          </cell>
        </row>
      </sheetData>
      <sheetData sheetId="2608">
        <row r="11">
          <cell r="A11">
            <v>3</v>
          </cell>
        </row>
      </sheetData>
      <sheetData sheetId="2609">
        <row r="11">
          <cell r="A11">
            <v>3</v>
          </cell>
        </row>
      </sheetData>
      <sheetData sheetId="2610">
        <row r="11">
          <cell r="A11">
            <v>3</v>
          </cell>
        </row>
      </sheetData>
      <sheetData sheetId="2611">
        <row r="11">
          <cell r="A11">
            <v>3</v>
          </cell>
        </row>
      </sheetData>
      <sheetData sheetId="2612">
        <row r="11">
          <cell r="A11">
            <v>3</v>
          </cell>
        </row>
      </sheetData>
      <sheetData sheetId="2613">
        <row r="11">
          <cell r="A11">
            <v>3</v>
          </cell>
        </row>
      </sheetData>
      <sheetData sheetId="2614">
        <row r="11">
          <cell r="A11">
            <v>3</v>
          </cell>
        </row>
      </sheetData>
      <sheetData sheetId="2615">
        <row r="11">
          <cell r="A11">
            <v>3</v>
          </cell>
        </row>
      </sheetData>
      <sheetData sheetId="2616">
        <row r="11">
          <cell r="A11">
            <v>3</v>
          </cell>
        </row>
      </sheetData>
      <sheetData sheetId="2617">
        <row r="11">
          <cell r="A11">
            <v>3</v>
          </cell>
        </row>
      </sheetData>
      <sheetData sheetId="2618">
        <row r="11">
          <cell r="A11">
            <v>3</v>
          </cell>
        </row>
      </sheetData>
      <sheetData sheetId="2619">
        <row r="11">
          <cell r="A11">
            <v>3</v>
          </cell>
        </row>
      </sheetData>
      <sheetData sheetId="2620">
        <row r="11">
          <cell r="A11">
            <v>3</v>
          </cell>
        </row>
      </sheetData>
      <sheetData sheetId="2621">
        <row r="11">
          <cell r="A11">
            <v>3</v>
          </cell>
        </row>
      </sheetData>
      <sheetData sheetId="2622">
        <row r="11">
          <cell r="A11">
            <v>3</v>
          </cell>
        </row>
      </sheetData>
      <sheetData sheetId="2623">
        <row r="11">
          <cell r="A11">
            <v>3</v>
          </cell>
        </row>
      </sheetData>
      <sheetData sheetId="2624">
        <row r="11">
          <cell r="A11">
            <v>3</v>
          </cell>
        </row>
      </sheetData>
      <sheetData sheetId="2625">
        <row r="11">
          <cell r="A11">
            <v>3</v>
          </cell>
        </row>
      </sheetData>
      <sheetData sheetId="2626">
        <row r="11">
          <cell r="A11">
            <v>3</v>
          </cell>
        </row>
      </sheetData>
      <sheetData sheetId="2627">
        <row r="11">
          <cell r="A11">
            <v>3</v>
          </cell>
        </row>
      </sheetData>
      <sheetData sheetId="2628">
        <row r="11">
          <cell r="A11">
            <v>3</v>
          </cell>
        </row>
      </sheetData>
      <sheetData sheetId="2629">
        <row r="11">
          <cell r="A11">
            <v>3</v>
          </cell>
        </row>
      </sheetData>
      <sheetData sheetId="2630">
        <row r="11">
          <cell r="A11">
            <v>3</v>
          </cell>
        </row>
      </sheetData>
      <sheetData sheetId="2631">
        <row r="11">
          <cell r="A11">
            <v>3</v>
          </cell>
        </row>
      </sheetData>
      <sheetData sheetId="2632">
        <row r="11">
          <cell r="A11">
            <v>3</v>
          </cell>
        </row>
      </sheetData>
      <sheetData sheetId="2633">
        <row r="11">
          <cell r="A11">
            <v>3</v>
          </cell>
        </row>
      </sheetData>
      <sheetData sheetId="2634">
        <row r="11">
          <cell r="A11">
            <v>3</v>
          </cell>
        </row>
      </sheetData>
      <sheetData sheetId="2635">
        <row r="11">
          <cell r="A11">
            <v>3</v>
          </cell>
        </row>
      </sheetData>
      <sheetData sheetId="2636">
        <row r="11">
          <cell r="A11">
            <v>3</v>
          </cell>
        </row>
      </sheetData>
      <sheetData sheetId="2637">
        <row r="11">
          <cell r="A11">
            <v>3</v>
          </cell>
        </row>
      </sheetData>
      <sheetData sheetId="2638">
        <row r="11">
          <cell r="A11">
            <v>3</v>
          </cell>
        </row>
      </sheetData>
      <sheetData sheetId="2639">
        <row r="11">
          <cell r="A11">
            <v>3</v>
          </cell>
        </row>
      </sheetData>
      <sheetData sheetId="2640">
        <row r="7">
          <cell r="P7">
            <v>0</v>
          </cell>
        </row>
      </sheetData>
      <sheetData sheetId="2641">
        <row r="11">
          <cell r="A11">
            <v>3</v>
          </cell>
        </row>
      </sheetData>
      <sheetData sheetId="2642">
        <row r="11">
          <cell r="A11">
            <v>3</v>
          </cell>
        </row>
      </sheetData>
      <sheetData sheetId="2643">
        <row r="11">
          <cell r="A11">
            <v>3</v>
          </cell>
        </row>
      </sheetData>
      <sheetData sheetId="2644">
        <row r="11">
          <cell r="A11">
            <v>3</v>
          </cell>
        </row>
      </sheetData>
      <sheetData sheetId="2645">
        <row r="11">
          <cell r="A11">
            <v>3</v>
          </cell>
        </row>
      </sheetData>
      <sheetData sheetId="2646">
        <row r="11">
          <cell r="A11">
            <v>3</v>
          </cell>
        </row>
      </sheetData>
      <sheetData sheetId="2647">
        <row r="11">
          <cell r="A11">
            <v>3</v>
          </cell>
        </row>
      </sheetData>
      <sheetData sheetId="2648">
        <row r="11">
          <cell r="A11">
            <v>3</v>
          </cell>
        </row>
      </sheetData>
      <sheetData sheetId="2649">
        <row r="11">
          <cell r="A11">
            <v>3</v>
          </cell>
        </row>
      </sheetData>
      <sheetData sheetId="2650">
        <row r="11">
          <cell r="A11">
            <v>3</v>
          </cell>
        </row>
      </sheetData>
      <sheetData sheetId="2651">
        <row r="11">
          <cell r="A11">
            <v>3</v>
          </cell>
        </row>
      </sheetData>
      <sheetData sheetId="2652">
        <row r="11">
          <cell r="A11">
            <v>3</v>
          </cell>
        </row>
      </sheetData>
      <sheetData sheetId="2653">
        <row r="11">
          <cell r="A11">
            <v>3</v>
          </cell>
        </row>
      </sheetData>
      <sheetData sheetId="2654">
        <row r="11">
          <cell r="A11">
            <v>3</v>
          </cell>
        </row>
      </sheetData>
      <sheetData sheetId="2655">
        <row r="11">
          <cell r="A11">
            <v>3</v>
          </cell>
        </row>
      </sheetData>
      <sheetData sheetId="2656">
        <row r="11">
          <cell r="A11">
            <v>3</v>
          </cell>
        </row>
      </sheetData>
      <sheetData sheetId="2657">
        <row r="11">
          <cell r="A11">
            <v>3</v>
          </cell>
        </row>
      </sheetData>
      <sheetData sheetId="2658">
        <row r="11">
          <cell r="A11">
            <v>3</v>
          </cell>
        </row>
      </sheetData>
      <sheetData sheetId="2659">
        <row r="11">
          <cell r="A11">
            <v>3</v>
          </cell>
        </row>
      </sheetData>
      <sheetData sheetId="2660">
        <row r="11">
          <cell r="A11">
            <v>3</v>
          </cell>
        </row>
      </sheetData>
      <sheetData sheetId="2661">
        <row r="11">
          <cell r="A11">
            <v>3</v>
          </cell>
        </row>
      </sheetData>
      <sheetData sheetId="2662">
        <row r="11">
          <cell r="A11">
            <v>3</v>
          </cell>
        </row>
      </sheetData>
      <sheetData sheetId="2663">
        <row r="11">
          <cell r="A11">
            <v>3</v>
          </cell>
        </row>
      </sheetData>
      <sheetData sheetId="2664">
        <row r="11">
          <cell r="A11">
            <v>3</v>
          </cell>
        </row>
      </sheetData>
      <sheetData sheetId="2665">
        <row r="11">
          <cell r="A11">
            <v>3</v>
          </cell>
        </row>
      </sheetData>
      <sheetData sheetId="2666">
        <row r="11">
          <cell r="A11">
            <v>3</v>
          </cell>
        </row>
      </sheetData>
      <sheetData sheetId="2667">
        <row r="11">
          <cell r="A11">
            <v>3</v>
          </cell>
        </row>
      </sheetData>
      <sheetData sheetId="2668">
        <row r="11">
          <cell r="A11">
            <v>3</v>
          </cell>
        </row>
      </sheetData>
      <sheetData sheetId="2669">
        <row r="11">
          <cell r="A11">
            <v>3</v>
          </cell>
        </row>
      </sheetData>
      <sheetData sheetId="2670">
        <row r="11">
          <cell r="A11">
            <v>3</v>
          </cell>
        </row>
      </sheetData>
      <sheetData sheetId="2671">
        <row r="11">
          <cell r="A11">
            <v>3</v>
          </cell>
        </row>
      </sheetData>
      <sheetData sheetId="2672">
        <row r="11">
          <cell r="A11">
            <v>3</v>
          </cell>
        </row>
      </sheetData>
      <sheetData sheetId="2673">
        <row r="11">
          <cell r="A11">
            <v>3</v>
          </cell>
        </row>
      </sheetData>
      <sheetData sheetId="2674">
        <row r="11">
          <cell r="A11">
            <v>3</v>
          </cell>
        </row>
      </sheetData>
      <sheetData sheetId="2675">
        <row r="11">
          <cell r="A11">
            <v>3</v>
          </cell>
        </row>
      </sheetData>
      <sheetData sheetId="2676">
        <row r="11">
          <cell r="A11">
            <v>3</v>
          </cell>
        </row>
      </sheetData>
      <sheetData sheetId="2677">
        <row r="11">
          <cell r="A11">
            <v>3</v>
          </cell>
        </row>
      </sheetData>
      <sheetData sheetId="2678">
        <row r="11">
          <cell r="A11">
            <v>3</v>
          </cell>
        </row>
      </sheetData>
      <sheetData sheetId="2679">
        <row r="11">
          <cell r="A11">
            <v>3</v>
          </cell>
        </row>
      </sheetData>
      <sheetData sheetId="2680">
        <row r="11">
          <cell r="A11">
            <v>3</v>
          </cell>
        </row>
      </sheetData>
      <sheetData sheetId="2681">
        <row r="11">
          <cell r="A11">
            <v>3</v>
          </cell>
        </row>
      </sheetData>
      <sheetData sheetId="2682">
        <row r="11">
          <cell r="A11">
            <v>3</v>
          </cell>
        </row>
      </sheetData>
      <sheetData sheetId="2683">
        <row r="11">
          <cell r="A11">
            <v>3</v>
          </cell>
        </row>
      </sheetData>
      <sheetData sheetId="2684">
        <row r="11">
          <cell r="A11">
            <v>3</v>
          </cell>
        </row>
      </sheetData>
      <sheetData sheetId="2685">
        <row r="11">
          <cell r="A11">
            <v>3</v>
          </cell>
        </row>
      </sheetData>
      <sheetData sheetId="2686">
        <row r="11">
          <cell r="A11">
            <v>3</v>
          </cell>
        </row>
      </sheetData>
      <sheetData sheetId="2687">
        <row r="11">
          <cell r="A11">
            <v>3</v>
          </cell>
        </row>
      </sheetData>
      <sheetData sheetId="2688">
        <row r="11">
          <cell r="A11">
            <v>3</v>
          </cell>
        </row>
      </sheetData>
      <sheetData sheetId="2689">
        <row r="11">
          <cell r="A11">
            <v>3</v>
          </cell>
        </row>
      </sheetData>
      <sheetData sheetId="2690">
        <row r="11">
          <cell r="A11">
            <v>3</v>
          </cell>
        </row>
      </sheetData>
      <sheetData sheetId="2691">
        <row r="11">
          <cell r="A11">
            <v>3</v>
          </cell>
        </row>
      </sheetData>
      <sheetData sheetId="2692">
        <row r="11">
          <cell r="A11">
            <v>3</v>
          </cell>
        </row>
      </sheetData>
      <sheetData sheetId="2693">
        <row r="11">
          <cell r="A11">
            <v>3</v>
          </cell>
        </row>
      </sheetData>
      <sheetData sheetId="2694">
        <row r="11">
          <cell r="A11">
            <v>3</v>
          </cell>
        </row>
      </sheetData>
      <sheetData sheetId="2695">
        <row r="11">
          <cell r="A11">
            <v>3</v>
          </cell>
        </row>
      </sheetData>
      <sheetData sheetId="2696">
        <row r="11">
          <cell r="A11">
            <v>3</v>
          </cell>
        </row>
      </sheetData>
      <sheetData sheetId="2697">
        <row r="11">
          <cell r="A11">
            <v>3</v>
          </cell>
        </row>
      </sheetData>
      <sheetData sheetId="2698">
        <row r="11">
          <cell r="A11">
            <v>3</v>
          </cell>
        </row>
      </sheetData>
      <sheetData sheetId="2699">
        <row r="11">
          <cell r="A11">
            <v>3</v>
          </cell>
        </row>
      </sheetData>
      <sheetData sheetId="2700">
        <row r="11">
          <cell r="A11">
            <v>3</v>
          </cell>
        </row>
      </sheetData>
      <sheetData sheetId="2701">
        <row r="11">
          <cell r="A11">
            <v>3</v>
          </cell>
        </row>
      </sheetData>
      <sheetData sheetId="2702">
        <row r="11">
          <cell r="A11">
            <v>3</v>
          </cell>
        </row>
      </sheetData>
      <sheetData sheetId="2703">
        <row r="11">
          <cell r="A11">
            <v>3</v>
          </cell>
        </row>
      </sheetData>
      <sheetData sheetId="2704">
        <row r="11">
          <cell r="A11">
            <v>3</v>
          </cell>
        </row>
      </sheetData>
      <sheetData sheetId="2705">
        <row r="11">
          <cell r="A11">
            <v>3</v>
          </cell>
        </row>
      </sheetData>
      <sheetData sheetId="2706">
        <row r="11">
          <cell r="A11">
            <v>3</v>
          </cell>
        </row>
      </sheetData>
      <sheetData sheetId="2707">
        <row r="11">
          <cell r="A11">
            <v>3</v>
          </cell>
        </row>
      </sheetData>
      <sheetData sheetId="2708">
        <row r="11">
          <cell r="A11">
            <v>3</v>
          </cell>
        </row>
      </sheetData>
      <sheetData sheetId="2709">
        <row r="11">
          <cell r="A11">
            <v>3</v>
          </cell>
        </row>
      </sheetData>
      <sheetData sheetId="2710">
        <row r="11">
          <cell r="A11">
            <v>3</v>
          </cell>
        </row>
      </sheetData>
      <sheetData sheetId="2711">
        <row r="11">
          <cell r="A11">
            <v>3</v>
          </cell>
        </row>
      </sheetData>
      <sheetData sheetId="2712">
        <row r="11">
          <cell r="A11">
            <v>3</v>
          </cell>
        </row>
      </sheetData>
      <sheetData sheetId="2713">
        <row r="11">
          <cell r="A11">
            <v>3</v>
          </cell>
        </row>
      </sheetData>
      <sheetData sheetId="2714">
        <row r="11">
          <cell r="A11">
            <v>3</v>
          </cell>
        </row>
      </sheetData>
      <sheetData sheetId="2715">
        <row r="11">
          <cell r="A11">
            <v>3</v>
          </cell>
        </row>
      </sheetData>
      <sheetData sheetId="2716">
        <row r="11">
          <cell r="A11">
            <v>3</v>
          </cell>
        </row>
      </sheetData>
      <sheetData sheetId="2717">
        <row r="11">
          <cell r="A11">
            <v>3</v>
          </cell>
        </row>
      </sheetData>
      <sheetData sheetId="2718">
        <row r="11">
          <cell r="A11">
            <v>3</v>
          </cell>
        </row>
      </sheetData>
      <sheetData sheetId="2719">
        <row r="11">
          <cell r="A11">
            <v>3</v>
          </cell>
        </row>
      </sheetData>
      <sheetData sheetId="2720">
        <row r="11">
          <cell r="A11">
            <v>3</v>
          </cell>
        </row>
      </sheetData>
      <sheetData sheetId="2721">
        <row r="11">
          <cell r="A11">
            <v>3</v>
          </cell>
        </row>
      </sheetData>
      <sheetData sheetId="2722">
        <row r="11">
          <cell r="A11">
            <v>3</v>
          </cell>
        </row>
      </sheetData>
      <sheetData sheetId="2723">
        <row r="11">
          <cell r="A11">
            <v>3</v>
          </cell>
        </row>
      </sheetData>
      <sheetData sheetId="2724">
        <row r="11">
          <cell r="A11">
            <v>3</v>
          </cell>
        </row>
      </sheetData>
      <sheetData sheetId="2725">
        <row r="11">
          <cell r="A11">
            <v>3</v>
          </cell>
        </row>
      </sheetData>
      <sheetData sheetId="2726">
        <row r="11">
          <cell r="A11">
            <v>3</v>
          </cell>
        </row>
      </sheetData>
      <sheetData sheetId="2727">
        <row r="11">
          <cell r="A11">
            <v>3</v>
          </cell>
        </row>
      </sheetData>
      <sheetData sheetId="2728">
        <row r="11">
          <cell r="A11">
            <v>3</v>
          </cell>
        </row>
      </sheetData>
      <sheetData sheetId="2729">
        <row r="11">
          <cell r="A11">
            <v>3</v>
          </cell>
        </row>
      </sheetData>
      <sheetData sheetId="2730">
        <row r="11">
          <cell r="A11">
            <v>3</v>
          </cell>
        </row>
      </sheetData>
      <sheetData sheetId="2731">
        <row r="11">
          <cell r="A11">
            <v>3</v>
          </cell>
        </row>
      </sheetData>
      <sheetData sheetId="2732">
        <row r="11">
          <cell r="A11">
            <v>3</v>
          </cell>
        </row>
      </sheetData>
      <sheetData sheetId="2733">
        <row r="11">
          <cell r="A11">
            <v>3</v>
          </cell>
        </row>
      </sheetData>
      <sheetData sheetId="2734">
        <row r="11">
          <cell r="A11">
            <v>3</v>
          </cell>
        </row>
      </sheetData>
      <sheetData sheetId="2735">
        <row r="11">
          <cell r="A11">
            <v>3</v>
          </cell>
        </row>
      </sheetData>
      <sheetData sheetId="2736">
        <row r="11">
          <cell r="A11">
            <v>3</v>
          </cell>
        </row>
      </sheetData>
      <sheetData sheetId="2737">
        <row r="11">
          <cell r="A11">
            <v>3</v>
          </cell>
        </row>
      </sheetData>
      <sheetData sheetId="2738">
        <row r="11">
          <cell r="A11">
            <v>3</v>
          </cell>
        </row>
      </sheetData>
      <sheetData sheetId="2739">
        <row r="11">
          <cell r="A11">
            <v>3</v>
          </cell>
        </row>
      </sheetData>
      <sheetData sheetId="2740">
        <row r="11">
          <cell r="A11">
            <v>3</v>
          </cell>
        </row>
      </sheetData>
      <sheetData sheetId="2741">
        <row r="11">
          <cell r="A11">
            <v>3</v>
          </cell>
        </row>
      </sheetData>
      <sheetData sheetId="2742">
        <row r="11">
          <cell r="A11">
            <v>3</v>
          </cell>
        </row>
      </sheetData>
      <sheetData sheetId="2743">
        <row r="11">
          <cell r="A11">
            <v>3</v>
          </cell>
        </row>
      </sheetData>
      <sheetData sheetId="2744">
        <row r="11">
          <cell r="A11">
            <v>3</v>
          </cell>
        </row>
      </sheetData>
      <sheetData sheetId="2745">
        <row r="11">
          <cell r="A11">
            <v>3</v>
          </cell>
        </row>
      </sheetData>
      <sheetData sheetId="2746">
        <row r="11">
          <cell r="A11">
            <v>3</v>
          </cell>
        </row>
      </sheetData>
      <sheetData sheetId="2747">
        <row r="11">
          <cell r="A11">
            <v>3</v>
          </cell>
        </row>
      </sheetData>
      <sheetData sheetId="2748">
        <row r="11">
          <cell r="A11">
            <v>3</v>
          </cell>
        </row>
      </sheetData>
      <sheetData sheetId="2749">
        <row r="11">
          <cell r="A11">
            <v>3</v>
          </cell>
        </row>
      </sheetData>
      <sheetData sheetId="2750">
        <row r="11">
          <cell r="A11">
            <v>3</v>
          </cell>
        </row>
      </sheetData>
      <sheetData sheetId="2751">
        <row r="11">
          <cell r="A11">
            <v>3</v>
          </cell>
        </row>
      </sheetData>
      <sheetData sheetId="2752">
        <row r="11">
          <cell r="A11">
            <v>3</v>
          </cell>
        </row>
      </sheetData>
      <sheetData sheetId="2753">
        <row r="11">
          <cell r="A11">
            <v>3</v>
          </cell>
        </row>
      </sheetData>
      <sheetData sheetId="2754">
        <row r="11">
          <cell r="A11">
            <v>3</v>
          </cell>
        </row>
      </sheetData>
      <sheetData sheetId="2755">
        <row r="11">
          <cell r="A11">
            <v>3</v>
          </cell>
        </row>
      </sheetData>
      <sheetData sheetId="2756">
        <row r="11">
          <cell r="A11">
            <v>3</v>
          </cell>
        </row>
      </sheetData>
      <sheetData sheetId="2757">
        <row r="11">
          <cell r="A11">
            <v>3</v>
          </cell>
        </row>
      </sheetData>
      <sheetData sheetId="2758">
        <row r="11">
          <cell r="A11">
            <v>3</v>
          </cell>
        </row>
      </sheetData>
      <sheetData sheetId="2759">
        <row r="11">
          <cell r="A11">
            <v>3</v>
          </cell>
        </row>
      </sheetData>
      <sheetData sheetId="2760">
        <row r="11">
          <cell r="A11">
            <v>3</v>
          </cell>
        </row>
      </sheetData>
      <sheetData sheetId="2761">
        <row r="11">
          <cell r="A11">
            <v>3</v>
          </cell>
        </row>
      </sheetData>
      <sheetData sheetId="2762">
        <row r="11">
          <cell r="A11">
            <v>3</v>
          </cell>
        </row>
      </sheetData>
      <sheetData sheetId="2763">
        <row r="11">
          <cell r="A11">
            <v>3</v>
          </cell>
        </row>
      </sheetData>
      <sheetData sheetId="2764">
        <row r="11">
          <cell r="A11">
            <v>3</v>
          </cell>
        </row>
      </sheetData>
      <sheetData sheetId="2765">
        <row r="11">
          <cell r="A11">
            <v>3</v>
          </cell>
        </row>
      </sheetData>
      <sheetData sheetId="2766">
        <row r="11">
          <cell r="A11">
            <v>3</v>
          </cell>
        </row>
      </sheetData>
      <sheetData sheetId="2767">
        <row r="11">
          <cell r="A11">
            <v>3</v>
          </cell>
        </row>
      </sheetData>
      <sheetData sheetId="2768">
        <row r="11">
          <cell r="A11">
            <v>3</v>
          </cell>
        </row>
      </sheetData>
      <sheetData sheetId="2769">
        <row r="11">
          <cell r="A11">
            <v>3</v>
          </cell>
        </row>
      </sheetData>
      <sheetData sheetId="2770">
        <row r="11">
          <cell r="A11">
            <v>3</v>
          </cell>
        </row>
      </sheetData>
      <sheetData sheetId="2771">
        <row r="11">
          <cell r="A11">
            <v>3</v>
          </cell>
        </row>
      </sheetData>
      <sheetData sheetId="2772">
        <row r="11">
          <cell r="A11">
            <v>3</v>
          </cell>
        </row>
      </sheetData>
      <sheetData sheetId="2773">
        <row r="11">
          <cell r="A11">
            <v>3</v>
          </cell>
        </row>
      </sheetData>
      <sheetData sheetId="2774">
        <row r="11">
          <cell r="A11">
            <v>3</v>
          </cell>
        </row>
      </sheetData>
      <sheetData sheetId="2775">
        <row r="11">
          <cell r="A11">
            <v>3</v>
          </cell>
        </row>
      </sheetData>
      <sheetData sheetId="2776">
        <row r="11">
          <cell r="A11">
            <v>3</v>
          </cell>
        </row>
      </sheetData>
      <sheetData sheetId="2777">
        <row r="11">
          <cell r="A11">
            <v>3</v>
          </cell>
        </row>
      </sheetData>
      <sheetData sheetId="2778">
        <row r="11">
          <cell r="A11">
            <v>3</v>
          </cell>
        </row>
      </sheetData>
      <sheetData sheetId="2779">
        <row r="11">
          <cell r="A11">
            <v>3</v>
          </cell>
        </row>
      </sheetData>
      <sheetData sheetId="2780">
        <row r="11">
          <cell r="A11">
            <v>3</v>
          </cell>
        </row>
      </sheetData>
      <sheetData sheetId="2781">
        <row r="11">
          <cell r="A11">
            <v>3</v>
          </cell>
        </row>
      </sheetData>
      <sheetData sheetId="2782">
        <row r="11">
          <cell r="A11">
            <v>3</v>
          </cell>
        </row>
      </sheetData>
      <sheetData sheetId="2783">
        <row r="11">
          <cell r="A11">
            <v>3</v>
          </cell>
        </row>
      </sheetData>
      <sheetData sheetId="2784">
        <row r="11">
          <cell r="A11">
            <v>3</v>
          </cell>
        </row>
      </sheetData>
      <sheetData sheetId="2785">
        <row r="11">
          <cell r="A11">
            <v>3</v>
          </cell>
        </row>
      </sheetData>
      <sheetData sheetId="2786">
        <row r="11">
          <cell r="A11">
            <v>3</v>
          </cell>
        </row>
      </sheetData>
      <sheetData sheetId="2787">
        <row r="11">
          <cell r="A11">
            <v>3</v>
          </cell>
        </row>
      </sheetData>
      <sheetData sheetId="2788">
        <row r="11">
          <cell r="A11">
            <v>3</v>
          </cell>
        </row>
      </sheetData>
      <sheetData sheetId="2789">
        <row r="11">
          <cell r="A11">
            <v>3</v>
          </cell>
        </row>
      </sheetData>
      <sheetData sheetId="2790">
        <row r="11">
          <cell r="A11">
            <v>3</v>
          </cell>
        </row>
      </sheetData>
      <sheetData sheetId="2791">
        <row r="11">
          <cell r="A11">
            <v>3</v>
          </cell>
        </row>
      </sheetData>
      <sheetData sheetId="2792">
        <row r="11">
          <cell r="A11">
            <v>3</v>
          </cell>
        </row>
      </sheetData>
      <sheetData sheetId="2793">
        <row r="11">
          <cell r="A11">
            <v>3</v>
          </cell>
        </row>
      </sheetData>
      <sheetData sheetId="2794">
        <row r="11">
          <cell r="A11">
            <v>3</v>
          </cell>
        </row>
      </sheetData>
      <sheetData sheetId="2795">
        <row r="11">
          <cell r="A11">
            <v>3</v>
          </cell>
        </row>
      </sheetData>
      <sheetData sheetId="2796">
        <row r="11">
          <cell r="A11">
            <v>3</v>
          </cell>
        </row>
      </sheetData>
      <sheetData sheetId="2797">
        <row r="11">
          <cell r="A11">
            <v>3</v>
          </cell>
        </row>
      </sheetData>
      <sheetData sheetId="2798">
        <row r="11">
          <cell r="A11">
            <v>3</v>
          </cell>
        </row>
      </sheetData>
      <sheetData sheetId="2799">
        <row r="11">
          <cell r="A11">
            <v>3</v>
          </cell>
        </row>
      </sheetData>
      <sheetData sheetId="2800">
        <row r="11">
          <cell r="A11">
            <v>3</v>
          </cell>
        </row>
      </sheetData>
      <sheetData sheetId="2801">
        <row r="11">
          <cell r="A11">
            <v>3</v>
          </cell>
        </row>
      </sheetData>
      <sheetData sheetId="2802">
        <row r="11">
          <cell r="A11">
            <v>3</v>
          </cell>
        </row>
      </sheetData>
      <sheetData sheetId="2803">
        <row r="11">
          <cell r="A11">
            <v>3</v>
          </cell>
        </row>
      </sheetData>
      <sheetData sheetId="2804">
        <row r="11">
          <cell r="A11">
            <v>3</v>
          </cell>
        </row>
      </sheetData>
      <sheetData sheetId="2805">
        <row r="11">
          <cell r="A11">
            <v>3</v>
          </cell>
        </row>
      </sheetData>
      <sheetData sheetId="2806">
        <row r="11">
          <cell r="A11">
            <v>3</v>
          </cell>
        </row>
      </sheetData>
      <sheetData sheetId="2807">
        <row r="11">
          <cell r="A11">
            <v>3</v>
          </cell>
        </row>
      </sheetData>
      <sheetData sheetId="2808">
        <row r="11">
          <cell r="A11">
            <v>3</v>
          </cell>
        </row>
      </sheetData>
      <sheetData sheetId="2809">
        <row r="11">
          <cell r="A11">
            <v>3</v>
          </cell>
        </row>
      </sheetData>
      <sheetData sheetId="2810">
        <row r="11">
          <cell r="A11">
            <v>3</v>
          </cell>
        </row>
      </sheetData>
      <sheetData sheetId="2811">
        <row r="11">
          <cell r="A11">
            <v>3</v>
          </cell>
        </row>
      </sheetData>
      <sheetData sheetId="2812">
        <row r="11">
          <cell r="A11">
            <v>3</v>
          </cell>
        </row>
      </sheetData>
      <sheetData sheetId="2813">
        <row r="11">
          <cell r="A11">
            <v>3</v>
          </cell>
        </row>
      </sheetData>
      <sheetData sheetId="2814">
        <row r="11">
          <cell r="A11">
            <v>3</v>
          </cell>
        </row>
      </sheetData>
      <sheetData sheetId="2815">
        <row r="11">
          <cell r="A11">
            <v>3</v>
          </cell>
        </row>
      </sheetData>
      <sheetData sheetId="2816">
        <row r="11">
          <cell r="A11">
            <v>3</v>
          </cell>
        </row>
      </sheetData>
      <sheetData sheetId="2817">
        <row r="11">
          <cell r="A11">
            <v>3</v>
          </cell>
        </row>
      </sheetData>
      <sheetData sheetId="2818">
        <row r="11">
          <cell r="A11">
            <v>3</v>
          </cell>
        </row>
      </sheetData>
      <sheetData sheetId="2819">
        <row r="11">
          <cell r="A11">
            <v>3</v>
          </cell>
        </row>
      </sheetData>
      <sheetData sheetId="2820">
        <row r="11">
          <cell r="A11">
            <v>3</v>
          </cell>
        </row>
      </sheetData>
      <sheetData sheetId="2821">
        <row r="11">
          <cell r="A11">
            <v>3</v>
          </cell>
        </row>
      </sheetData>
      <sheetData sheetId="2822">
        <row r="11">
          <cell r="A11">
            <v>3</v>
          </cell>
        </row>
      </sheetData>
      <sheetData sheetId="2823">
        <row r="11">
          <cell r="A11">
            <v>3</v>
          </cell>
        </row>
      </sheetData>
      <sheetData sheetId="2824">
        <row r="11">
          <cell r="A11">
            <v>3</v>
          </cell>
        </row>
      </sheetData>
      <sheetData sheetId="2825">
        <row r="11">
          <cell r="A11">
            <v>3</v>
          </cell>
        </row>
      </sheetData>
      <sheetData sheetId="2826">
        <row r="11">
          <cell r="A11">
            <v>3</v>
          </cell>
        </row>
      </sheetData>
      <sheetData sheetId="2827">
        <row r="11">
          <cell r="A11">
            <v>3</v>
          </cell>
        </row>
      </sheetData>
      <sheetData sheetId="2828">
        <row r="11">
          <cell r="A11">
            <v>3</v>
          </cell>
        </row>
      </sheetData>
      <sheetData sheetId="2829">
        <row r="11">
          <cell r="A11">
            <v>3</v>
          </cell>
        </row>
      </sheetData>
      <sheetData sheetId="2830">
        <row r="11">
          <cell r="A11">
            <v>3</v>
          </cell>
        </row>
      </sheetData>
      <sheetData sheetId="2831">
        <row r="11">
          <cell r="A11">
            <v>3</v>
          </cell>
        </row>
      </sheetData>
      <sheetData sheetId="2832">
        <row r="11">
          <cell r="A11">
            <v>3</v>
          </cell>
        </row>
      </sheetData>
      <sheetData sheetId="2833">
        <row r="11">
          <cell r="A11">
            <v>3</v>
          </cell>
        </row>
      </sheetData>
      <sheetData sheetId="2834">
        <row r="11">
          <cell r="A11">
            <v>3</v>
          </cell>
        </row>
      </sheetData>
      <sheetData sheetId="2835">
        <row r="11">
          <cell r="A11">
            <v>3</v>
          </cell>
        </row>
      </sheetData>
      <sheetData sheetId="2836">
        <row r="11">
          <cell r="A11">
            <v>3</v>
          </cell>
        </row>
      </sheetData>
      <sheetData sheetId="2837">
        <row r="11">
          <cell r="A11">
            <v>3</v>
          </cell>
        </row>
      </sheetData>
      <sheetData sheetId="2838">
        <row r="11">
          <cell r="A11">
            <v>3</v>
          </cell>
        </row>
      </sheetData>
      <sheetData sheetId="2839">
        <row r="11">
          <cell r="A11">
            <v>3</v>
          </cell>
        </row>
      </sheetData>
      <sheetData sheetId="2840">
        <row r="11">
          <cell r="A11">
            <v>3</v>
          </cell>
        </row>
      </sheetData>
      <sheetData sheetId="2841">
        <row r="11">
          <cell r="A11">
            <v>3</v>
          </cell>
        </row>
      </sheetData>
      <sheetData sheetId="2842">
        <row r="11">
          <cell r="A11">
            <v>3</v>
          </cell>
        </row>
      </sheetData>
      <sheetData sheetId="2843">
        <row r="11">
          <cell r="A11">
            <v>3</v>
          </cell>
        </row>
      </sheetData>
      <sheetData sheetId="2844">
        <row r="11">
          <cell r="A11">
            <v>3</v>
          </cell>
        </row>
      </sheetData>
      <sheetData sheetId="2845">
        <row r="11">
          <cell r="A11">
            <v>3</v>
          </cell>
        </row>
      </sheetData>
      <sheetData sheetId="2846">
        <row r="11">
          <cell r="A11">
            <v>3</v>
          </cell>
        </row>
      </sheetData>
      <sheetData sheetId="2847">
        <row r="11">
          <cell r="A11">
            <v>3</v>
          </cell>
        </row>
      </sheetData>
      <sheetData sheetId="2848">
        <row r="11">
          <cell r="A11">
            <v>3</v>
          </cell>
        </row>
      </sheetData>
      <sheetData sheetId="2849">
        <row r="11">
          <cell r="A11">
            <v>3</v>
          </cell>
        </row>
      </sheetData>
      <sheetData sheetId="2850">
        <row r="11">
          <cell r="A11">
            <v>3</v>
          </cell>
        </row>
      </sheetData>
      <sheetData sheetId="2851">
        <row r="11">
          <cell r="A11">
            <v>3</v>
          </cell>
        </row>
      </sheetData>
      <sheetData sheetId="2852">
        <row r="11">
          <cell r="A11">
            <v>3</v>
          </cell>
        </row>
      </sheetData>
      <sheetData sheetId="2853">
        <row r="11">
          <cell r="A11">
            <v>3</v>
          </cell>
        </row>
      </sheetData>
      <sheetData sheetId="2854">
        <row r="11">
          <cell r="A11">
            <v>3</v>
          </cell>
        </row>
      </sheetData>
      <sheetData sheetId="2855">
        <row r="11">
          <cell r="A11">
            <v>3</v>
          </cell>
        </row>
      </sheetData>
      <sheetData sheetId="2856">
        <row r="11">
          <cell r="A11">
            <v>3</v>
          </cell>
        </row>
      </sheetData>
      <sheetData sheetId="2857">
        <row r="11">
          <cell r="A11">
            <v>3</v>
          </cell>
        </row>
      </sheetData>
      <sheetData sheetId="2858">
        <row r="11">
          <cell r="A11">
            <v>3</v>
          </cell>
        </row>
      </sheetData>
      <sheetData sheetId="2859">
        <row r="11">
          <cell r="A11">
            <v>3</v>
          </cell>
        </row>
      </sheetData>
      <sheetData sheetId="2860">
        <row r="11">
          <cell r="A11">
            <v>3</v>
          </cell>
        </row>
      </sheetData>
      <sheetData sheetId="2861">
        <row r="11">
          <cell r="A11">
            <v>3</v>
          </cell>
        </row>
      </sheetData>
      <sheetData sheetId="2862">
        <row r="11">
          <cell r="A11">
            <v>3</v>
          </cell>
        </row>
      </sheetData>
      <sheetData sheetId="2863">
        <row r="11">
          <cell r="A11">
            <v>3</v>
          </cell>
        </row>
      </sheetData>
      <sheetData sheetId="2864">
        <row r="11">
          <cell r="A11">
            <v>3</v>
          </cell>
        </row>
      </sheetData>
      <sheetData sheetId="2865">
        <row r="11">
          <cell r="A11">
            <v>3</v>
          </cell>
        </row>
      </sheetData>
      <sheetData sheetId="2866">
        <row r="11">
          <cell r="A11">
            <v>3</v>
          </cell>
        </row>
      </sheetData>
      <sheetData sheetId="2867">
        <row r="11">
          <cell r="A11">
            <v>3</v>
          </cell>
        </row>
      </sheetData>
      <sheetData sheetId="2868">
        <row r="11">
          <cell r="A11">
            <v>3</v>
          </cell>
        </row>
      </sheetData>
      <sheetData sheetId="2869">
        <row r="11">
          <cell r="A11">
            <v>3</v>
          </cell>
        </row>
      </sheetData>
      <sheetData sheetId="2870">
        <row r="11">
          <cell r="A11">
            <v>3</v>
          </cell>
        </row>
      </sheetData>
      <sheetData sheetId="2871">
        <row r="11">
          <cell r="A11">
            <v>3</v>
          </cell>
        </row>
      </sheetData>
      <sheetData sheetId="2872">
        <row r="11">
          <cell r="A11">
            <v>3</v>
          </cell>
        </row>
      </sheetData>
      <sheetData sheetId="2873">
        <row r="11">
          <cell r="A11">
            <v>3</v>
          </cell>
        </row>
      </sheetData>
      <sheetData sheetId="2874">
        <row r="11">
          <cell r="A11">
            <v>3</v>
          </cell>
        </row>
      </sheetData>
      <sheetData sheetId="2875">
        <row r="11">
          <cell r="A11">
            <v>3</v>
          </cell>
        </row>
      </sheetData>
      <sheetData sheetId="2876">
        <row r="11">
          <cell r="A11">
            <v>3</v>
          </cell>
        </row>
      </sheetData>
      <sheetData sheetId="2877">
        <row r="11">
          <cell r="A11">
            <v>3</v>
          </cell>
        </row>
      </sheetData>
      <sheetData sheetId="2878">
        <row r="11">
          <cell r="A11">
            <v>3</v>
          </cell>
        </row>
      </sheetData>
      <sheetData sheetId="2879">
        <row r="11">
          <cell r="A11">
            <v>3</v>
          </cell>
        </row>
      </sheetData>
      <sheetData sheetId="2880">
        <row r="11">
          <cell r="A11">
            <v>3</v>
          </cell>
        </row>
      </sheetData>
      <sheetData sheetId="2881">
        <row r="11">
          <cell r="A11">
            <v>3</v>
          </cell>
        </row>
      </sheetData>
      <sheetData sheetId="2882">
        <row r="11">
          <cell r="A11">
            <v>3</v>
          </cell>
        </row>
      </sheetData>
      <sheetData sheetId="2883">
        <row r="11">
          <cell r="A11">
            <v>3</v>
          </cell>
        </row>
      </sheetData>
      <sheetData sheetId="2884">
        <row r="11">
          <cell r="A11">
            <v>3</v>
          </cell>
        </row>
      </sheetData>
      <sheetData sheetId="2885">
        <row r="11">
          <cell r="A11">
            <v>3</v>
          </cell>
        </row>
      </sheetData>
      <sheetData sheetId="2886">
        <row r="11">
          <cell r="A11">
            <v>3</v>
          </cell>
        </row>
      </sheetData>
      <sheetData sheetId="2887">
        <row r="11">
          <cell r="A11">
            <v>3</v>
          </cell>
        </row>
      </sheetData>
      <sheetData sheetId="2888">
        <row r="11">
          <cell r="A11">
            <v>3</v>
          </cell>
        </row>
      </sheetData>
      <sheetData sheetId="2889">
        <row r="11">
          <cell r="A11">
            <v>3</v>
          </cell>
        </row>
      </sheetData>
      <sheetData sheetId="2890">
        <row r="11">
          <cell r="A11">
            <v>3</v>
          </cell>
        </row>
      </sheetData>
      <sheetData sheetId="2891">
        <row r="11">
          <cell r="A11">
            <v>3</v>
          </cell>
        </row>
      </sheetData>
      <sheetData sheetId="2892">
        <row r="11">
          <cell r="A11">
            <v>3</v>
          </cell>
        </row>
      </sheetData>
      <sheetData sheetId="2893">
        <row r="11">
          <cell r="A11">
            <v>3</v>
          </cell>
        </row>
      </sheetData>
      <sheetData sheetId="2894">
        <row r="11">
          <cell r="A11">
            <v>3</v>
          </cell>
        </row>
      </sheetData>
      <sheetData sheetId="2895">
        <row r="11">
          <cell r="A11">
            <v>3</v>
          </cell>
        </row>
      </sheetData>
      <sheetData sheetId="2896">
        <row r="11">
          <cell r="A11">
            <v>3</v>
          </cell>
        </row>
      </sheetData>
      <sheetData sheetId="2897">
        <row r="11">
          <cell r="A11">
            <v>3</v>
          </cell>
        </row>
      </sheetData>
      <sheetData sheetId="2898">
        <row r="11">
          <cell r="A11">
            <v>3</v>
          </cell>
        </row>
      </sheetData>
      <sheetData sheetId="2899">
        <row r="11">
          <cell r="A11">
            <v>3</v>
          </cell>
        </row>
      </sheetData>
      <sheetData sheetId="2900">
        <row r="11">
          <cell r="A11">
            <v>3</v>
          </cell>
        </row>
      </sheetData>
      <sheetData sheetId="2901">
        <row r="11">
          <cell r="A11">
            <v>3</v>
          </cell>
        </row>
      </sheetData>
      <sheetData sheetId="2902">
        <row r="11">
          <cell r="A11">
            <v>3</v>
          </cell>
        </row>
      </sheetData>
      <sheetData sheetId="2903">
        <row r="11">
          <cell r="A11">
            <v>3</v>
          </cell>
        </row>
      </sheetData>
      <sheetData sheetId="2904">
        <row r="11">
          <cell r="A11">
            <v>3</v>
          </cell>
        </row>
      </sheetData>
      <sheetData sheetId="2905">
        <row r="11">
          <cell r="A11">
            <v>3</v>
          </cell>
        </row>
      </sheetData>
      <sheetData sheetId="2906">
        <row r="11">
          <cell r="A11">
            <v>3</v>
          </cell>
        </row>
      </sheetData>
      <sheetData sheetId="2907">
        <row r="11">
          <cell r="A11">
            <v>3</v>
          </cell>
        </row>
      </sheetData>
      <sheetData sheetId="2908">
        <row r="11">
          <cell r="A11">
            <v>3</v>
          </cell>
        </row>
      </sheetData>
      <sheetData sheetId="2909">
        <row r="11">
          <cell r="A11">
            <v>3</v>
          </cell>
        </row>
      </sheetData>
      <sheetData sheetId="2910">
        <row r="11">
          <cell r="A11">
            <v>3</v>
          </cell>
        </row>
      </sheetData>
      <sheetData sheetId="2911">
        <row r="11">
          <cell r="A11">
            <v>3</v>
          </cell>
        </row>
      </sheetData>
      <sheetData sheetId="2912">
        <row r="11">
          <cell r="A11">
            <v>3</v>
          </cell>
        </row>
      </sheetData>
      <sheetData sheetId="2913">
        <row r="11">
          <cell r="A11">
            <v>3</v>
          </cell>
        </row>
      </sheetData>
      <sheetData sheetId="2914">
        <row r="11">
          <cell r="A11">
            <v>3</v>
          </cell>
        </row>
      </sheetData>
      <sheetData sheetId="2915">
        <row r="11">
          <cell r="A11">
            <v>3</v>
          </cell>
        </row>
      </sheetData>
      <sheetData sheetId="2916">
        <row r="11">
          <cell r="A11">
            <v>3</v>
          </cell>
        </row>
      </sheetData>
      <sheetData sheetId="2917">
        <row r="11">
          <cell r="A11">
            <v>3</v>
          </cell>
        </row>
      </sheetData>
      <sheetData sheetId="2918">
        <row r="11">
          <cell r="A11">
            <v>3</v>
          </cell>
        </row>
      </sheetData>
      <sheetData sheetId="2919">
        <row r="11">
          <cell r="A11">
            <v>3</v>
          </cell>
        </row>
      </sheetData>
      <sheetData sheetId="2920">
        <row r="11">
          <cell r="A11">
            <v>3</v>
          </cell>
        </row>
      </sheetData>
      <sheetData sheetId="2921">
        <row r="11">
          <cell r="A11">
            <v>3</v>
          </cell>
        </row>
      </sheetData>
      <sheetData sheetId="2922">
        <row r="11">
          <cell r="A11">
            <v>3</v>
          </cell>
        </row>
      </sheetData>
      <sheetData sheetId="2923">
        <row r="11">
          <cell r="A11">
            <v>3</v>
          </cell>
        </row>
      </sheetData>
      <sheetData sheetId="2924">
        <row r="11">
          <cell r="A11">
            <v>3</v>
          </cell>
        </row>
      </sheetData>
      <sheetData sheetId="2925">
        <row r="11">
          <cell r="A11">
            <v>3</v>
          </cell>
        </row>
      </sheetData>
      <sheetData sheetId="2926">
        <row r="11">
          <cell r="A11">
            <v>3</v>
          </cell>
        </row>
      </sheetData>
      <sheetData sheetId="2927">
        <row r="11">
          <cell r="A11">
            <v>3</v>
          </cell>
        </row>
      </sheetData>
      <sheetData sheetId="2928">
        <row r="11">
          <cell r="A11">
            <v>3</v>
          </cell>
        </row>
      </sheetData>
      <sheetData sheetId="2929">
        <row r="11">
          <cell r="A11">
            <v>3</v>
          </cell>
        </row>
      </sheetData>
      <sheetData sheetId="2930">
        <row r="11">
          <cell r="A11">
            <v>3</v>
          </cell>
        </row>
      </sheetData>
      <sheetData sheetId="2931">
        <row r="11">
          <cell r="A11">
            <v>3</v>
          </cell>
        </row>
      </sheetData>
      <sheetData sheetId="2932">
        <row r="11">
          <cell r="A11">
            <v>3</v>
          </cell>
        </row>
      </sheetData>
      <sheetData sheetId="2933">
        <row r="11">
          <cell r="A11">
            <v>3</v>
          </cell>
        </row>
      </sheetData>
      <sheetData sheetId="2934">
        <row r="11">
          <cell r="A11">
            <v>3</v>
          </cell>
        </row>
      </sheetData>
      <sheetData sheetId="2935">
        <row r="11">
          <cell r="A11">
            <v>3</v>
          </cell>
        </row>
      </sheetData>
      <sheetData sheetId="2936">
        <row r="11">
          <cell r="A11">
            <v>3</v>
          </cell>
        </row>
      </sheetData>
      <sheetData sheetId="2937">
        <row r="11">
          <cell r="A11">
            <v>3</v>
          </cell>
        </row>
      </sheetData>
      <sheetData sheetId="2938">
        <row r="11">
          <cell r="A11">
            <v>3</v>
          </cell>
        </row>
      </sheetData>
      <sheetData sheetId="2939">
        <row r="11">
          <cell r="A11">
            <v>3</v>
          </cell>
        </row>
      </sheetData>
      <sheetData sheetId="2940">
        <row r="11">
          <cell r="A11">
            <v>3</v>
          </cell>
        </row>
      </sheetData>
      <sheetData sheetId="2941">
        <row r="11">
          <cell r="A11">
            <v>3</v>
          </cell>
        </row>
      </sheetData>
      <sheetData sheetId="2942">
        <row r="11">
          <cell r="A11">
            <v>3</v>
          </cell>
        </row>
      </sheetData>
      <sheetData sheetId="2943">
        <row r="11">
          <cell r="A11">
            <v>3</v>
          </cell>
        </row>
      </sheetData>
      <sheetData sheetId="2944">
        <row r="11">
          <cell r="A11">
            <v>3</v>
          </cell>
        </row>
      </sheetData>
      <sheetData sheetId="2945">
        <row r="11">
          <cell r="A11">
            <v>3</v>
          </cell>
        </row>
      </sheetData>
      <sheetData sheetId="2946">
        <row r="11">
          <cell r="A11">
            <v>3</v>
          </cell>
        </row>
      </sheetData>
      <sheetData sheetId="2947">
        <row r="11">
          <cell r="A11">
            <v>3</v>
          </cell>
        </row>
      </sheetData>
      <sheetData sheetId="2948">
        <row r="11">
          <cell r="A11">
            <v>3</v>
          </cell>
        </row>
      </sheetData>
      <sheetData sheetId="2949">
        <row r="11">
          <cell r="A11">
            <v>3</v>
          </cell>
        </row>
      </sheetData>
      <sheetData sheetId="2950">
        <row r="11">
          <cell r="A11">
            <v>3</v>
          </cell>
        </row>
      </sheetData>
      <sheetData sheetId="2951">
        <row r="11">
          <cell r="A11">
            <v>3</v>
          </cell>
        </row>
      </sheetData>
      <sheetData sheetId="2952">
        <row r="11">
          <cell r="A11">
            <v>3</v>
          </cell>
        </row>
      </sheetData>
      <sheetData sheetId="2953">
        <row r="11">
          <cell r="A11">
            <v>3</v>
          </cell>
        </row>
      </sheetData>
      <sheetData sheetId="2954">
        <row r="11">
          <cell r="A11">
            <v>3</v>
          </cell>
        </row>
      </sheetData>
      <sheetData sheetId="2955">
        <row r="11">
          <cell r="A11">
            <v>3</v>
          </cell>
        </row>
      </sheetData>
      <sheetData sheetId="2956">
        <row r="11">
          <cell r="A11">
            <v>3</v>
          </cell>
        </row>
      </sheetData>
      <sheetData sheetId="2957">
        <row r="11">
          <cell r="A11">
            <v>3</v>
          </cell>
        </row>
      </sheetData>
      <sheetData sheetId="2958">
        <row r="11">
          <cell r="A11">
            <v>3</v>
          </cell>
        </row>
      </sheetData>
      <sheetData sheetId="2959">
        <row r="11">
          <cell r="A11">
            <v>3</v>
          </cell>
        </row>
      </sheetData>
      <sheetData sheetId="2960">
        <row r="11">
          <cell r="A11">
            <v>3</v>
          </cell>
        </row>
      </sheetData>
      <sheetData sheetId="2961">
        <row r="11">
          <cell r="A11">
            <v>3</v>
          </cell>
        </row>
      </sheetData>
      <sheetData sheetId="2962">
        <row r="11">
          <cell r="A11">
            <v>3</v>
          </cell>
        </row>
      </sheetData>
      <sheetData sheetId="2963">
        <row r="11">
          <cell r="A11">
            <v>3</v>
          </cell>
        </row>
      </sheetData>
      <sheetData sheetId="2964">
        <row r="11">
          <cell r="A11">
            <v>3</v>
          </cell>
        </row>
      </sheetData>
      <sheetData sheetId="2965">
        <row r="11">
          <cell r="A11">
            <v>3</v>
          </cell>
        </row>
      </sheetData>
      <sheetData sheetId="2966">
        <row r="11">
          <cell r="A11">
            <v>3</v>
          </cell>
        </row>
      </sheetData>
      <sheetData sheetId="2967">
        <row r="11">
          <cell r="A11">
            <v>3</v>
          </cell>
        </row>
      </sheetData>
      <sheetData sheetId="2968">
        <row r="11">
          <cell r="A11">
            <v>3</v>
          </cell>
        </row>
      </sheetData>
      <sheetData sheetId="2969">
        <row r="11">
          <cell r="A11">
            <v>3</v>
          </cell>
        </row>
      </sheetData>
      <sheetData sheetId="2970">
        <row r="11">
          <cell r="A11">
            <v>3</v>
          </cell>
        </row>
      </sheetData>
      <sheetData sheetId="2971">
        <row r="11">
          <cell r="A11">
            <v>3</v>
          </cell>
        </row>
      </sheetData>
      <sheetData sheetId="2972">
        <row r="11">
          <cell r="A11">
            <v>3</v>
          </cell>
        </row>
      </sheetData>
      <sheetData sheetId="2973">
        <row r="11">
          <cell r="A11">
            <v>3</v>
          </cell>
        </row>
      </sheetData>
      <sheetData sheetId="2974">
        <row r="11">
          <cell r="A11">
            <v>3</v>
          </cell>
        </row>
      </sheetData>
      <sheetData sheetId="2975">
        <row r="11">
          <cell r="A11">
            <v>3</v>
          </cell>
        </row>
      </sheetData>
      <sheetData sheetId="2976">
        <row r="11">
          <cell r="A11">
            <v>3</v>
          </cell>
        </row>
      </sheetData>
      <sheetData sheetId="2977">
        <row r="11">
          <cell r="A11">
            <v>3</v>
          </cell>
        </row>
      </sheetData>
      <sheetData sheetId="2978">
        <row r="11">
          <cell r="A11">
            <v>3</v>
          </cell>
        </row>
      </sheetData>
      <sheetData sheetId="2979">
        <row r="11">
          <cell r="A11">
            <v>3</v>
          </cell>
        </row>
      </sheetData>
      <sheetData sheetId="2980">
        <row r="11">
          <cell r="A11">
            <v>3</v>
          </cell>
        </row>
      </sheetData>
      <sheetData sheetId="2981">
        <row r="11">
          <cell r="A11">
            <v>3</v>
          </cell>
        </row>
      </sheetData>
      <sheetData sheetId="2982">
        <row r="11">
          <cell r="A11">
            <v>3</v>
          </cell>
        </row>
      </sheetData>
      <sheetData sheetId="2983">
        <row r="11">
          <cell r="A11">
            <v>3</v>
          </cell>
        </row>
      </sheetData>
      <sheetData sheetId="2984">
        <row r="11">
          <cell r="A11">
            <v>3</v>
          </cell>
        </row>
      </sheetData>
      <sheetData sheetId="2985">
        <row r="11">
          <cell r="A11">
            <v>3</v>
          </cell>
        </row>
      </sheetData>
      <sheetData sheetId="2986">
        <row r="11">
          <cell r="A11">
            <v>3</v>
          </cell>
        </row>
      </sheetData>
      <sheetData sheetId="2987">
        <row r="11">
          <cell r="A11">
            <v>3</v>
          </cell>
        </row>
      </sheetData>
      <sheetData sheetId="2988">
        <row r="11">
          <cell r="A11">
            <v>3</v>
          </cell>
        </row>
      </sheetData>
      <sheetData sheetId="2989">
        <row r="11">
          <cell r="A11">
            <v>3</v>
          </cell>
        </row>
      </sheetData>
      <sheetData sheetId="2990">
        <row r="11">
          <cell r="A11">
            <v>3</v>
          </cell>
        </row>
      </sheetData>
      <sheetData sheetId="2991">
        <row r="11">
          <cell r="A11">
            <v>3</v>
          </cell>
        </row>
      </sheetData>
      <sheetData sheetId="2992">
        <row r="11">
          <cell r="A11">
            <v>3</v>
          </cell>
        </row>
      </sheetData>
      <sheetData sheetId="2993">
        <row r="11">
          <cell r="A11">
            <v>3</v>
          </cell>
        </row>
      </sheetData>
      <sheetData sheetId="2994">
        <row r="11">
          <cell r="A11">
            <v>3</v>
          </cell>
        </row>
      </sheetData>
      <sheetData sheetId="2995">
        <row r="11">
          <cell r="A11">
            <v>3</v>
          </cell>
        </row>
      </sheetData>
      <sheetData sheetId="2996">
        <row r="11">
          <cell r="A11">
            <v>3</v>
          </cell>
        </row>
      </sheetData>
      <sheetData sheetId="2997">
        <row r="11">
          <cell r="A11">
            <v>3</v>
          </cell>
        </row>
      </sheetData>
      <sheetData sheetId="2998">
        <row r="11">
          <cell r="A11">
            <v>3</v>
          </cell>
        </row>
      </sheetData>
      <sheetData sheetId="2999">
        <row r="11">
          <cell r="A11">
            <v>3</v>
          </cell>
        </row>
      </sheetData>
      <sheetData sheetId="3000">
        <row r="11">
          <cell r="A11">
            <v>3</v>
          </cell>
        </row>
      </sheetData>
      <sheetData sheetId="3001">
        <row r="11">
          <cell r="A11">
            <v>3</v>
          </cell>
        </row>
      </sheetData>
      <sheetData sheetId="3002">
        <row r="11">
          <cell r="A11">
            <v>3</v>
          </cell>
        </row>
      </sheetData>
      <sheetData sheetId="3003">
        <row r="11">
          <cell r="A11">
            <v>3</v>
          </cell>
        </row>
      </sheetData>
      <sheetData sheetId="3004">
        <row r="11">
          <cell r="A11">
            <v>3</v>
          </cell>
        </row>
      </sheetData>
      <sheetData sheetId="3005">
        <row r="11">
          <cell r="A11">
            <v>3</v>
          </cell>
        </row>
      </sheetData>
      <sheetData sheetId="3006">
        <row r="11">
          <cell r="A11">
            <v>3</v>
          </cell>
        </row>
      </sheetData>
      <sheetData sheetId="3007">
        <row r="11">
          <cell r="A11">
            <v>3</v>
          </cell>
        </row>
      </sheetData>
      <sheetData sheetId="3008">
        <row r="11">
          <cell r="A11">
            <v>3</v>
          </cell>
        </row>
      </sheetData>
      <sheetData sheetId="3009">
        <row r="11">
          <cell r="A11">
            <v>3</v>
          </cell>
        </row>
      </sheetData>
      <sheetData sheetId="3010">
        <row r="11">
          <cell r="A11">
            <v>3</v>
          </cell>
        </row>
      </sheetData>
      <sheetData sheetId="3011">
        <row r="11">
          <cell r="A11">
            <v>3</v>
          </cell>
        </row>
      </sheetData>
      <sheetData sheetId="3012">
        <row r="11">
          <cell r="A11">
            <v>3</v>
          </cell>
        </row>
      </sheetData>
      <sheetData sheetId="3013">
        <row r="11">
          <cell r="A11">
            <v>3</v>
          </cell>
        </row>
      </sheetData>
      <sheetData sheetId="3014">
        <row r="11">
          <cell r="A11">
            <v>3</v>
          </cell>
        </row>
      </sheetData>
      <sheetData sheetId="3015">
        <row r="11">
          <cell r="A11">
            <v>3</v>
          </cell>
        </row>
      </sheetData>
      <sheetData sheetId="3016">
        <row r="11">
          <cell r="A11">
            <v>3</v>
          </cell>
        </row>
      </sheetData>
      <sheetData sheetId="3017">
        <row r="11">
          <cell r="A11">
            <v>3</v>
          </cell>
        </row>
      </sheetData>
      <sheetData sheetId="3018">
        <row r="11">
          <cell r="A11">
            <v>3</v>
          </cell>
        </row>
      </sheetData>
      <sheetData sheetId="3019">
        <row r="11">
          <cell r="A11">
            <v>3</v>
          </cell>
        </row>
      </sheetData>
      <sheetData sheetId="3020">
        <row r="11">
          <cell r="A11">
            <v>3</v>
          </cell>
        </row>
      </sheetData>
      <sheetData sheetId="3021">
        <row r="11">
          <cell r="A11">
            <v>3</v>
          </cell>
        </row>
      </sheetData>
      <sheetData sheetId="3022">
        <row r="11">
          <cell r="A11">
            <v>3</v>
          </cell>
        </row>
      </sheetData>
      <sheetData sheetId="3023">
        <row r="11">
          <cell r="A11">
            <v>3</v>
          </cell>
        </row>
      </sheetData>
      <sheetData sheetId="3024">
        <row r="11">
          <cell r="A11">
            <v>3</v>
          </cell>
        </row>
      </sheetData>
      <sheetData sheetId="3025">
        <row r="11">
          <cell r="A11">
            <v>3</v>
          </cell>
        </row>
      </sheetData>
      <sheetData sheetId="3026">
        <row r="11">
          <cell r="A11">
            <v>3</v>
          </cell>
        </row>
      </sheetData>
      <sheetData sheetId="3027">
        <row r="11">
          <cell r="A11">
            <v>3</v>
          </cell>
        </row>
      </sheetData>
      <sheetData sheetId="3028">
        <row r="11">
          <cell r="A11">
            <v>3</v>
          </cell>
        </row>
      </sheetData>
      <sheetData sheetId="3029">
        <row r="11">
          <cell r="A11">
            <v>3</v>
          </cell>
        </row>
      </sheetData>
      <sheetData sheetId="3030">
        <row r="11">
          <cell r="A11">
            <v>3</v>
          </cell>
        </row>
      </sheetData>
      <sheetData sheetId="3031">
        <row r="11">
          <cell r="A11">
            <v>3</v>
          </cell>
        </row>
      </sheetData>
      <sheetData sheetId="3032">
        <row r="11">
          <cell r="A11">
            <v>3</v>
          </cell>
        </row>
      </sheetData>
      <sheetData sheetId="3033">
        <row r="11">
          <cell r="A11">
            <v>3</v>
          </cell>
        </row>
      </sheetData>
      <sheetData sheetId="3034">
        <row r="11">
          <cell r="A11">
            <v>3</v>
          </cell>
        </row>
      </sheetData>
      <sheetData sheetId="3035">
        <row r="11">
          <cell r="A11">
            <v>3</v>
          </cell>
        </row>
      </sheetData>
      <sheetData sheetId="3036">
        <row r="11">
          <cell r="A11">
            <v>3</v>
          </cell>
        </row>
      </sheetData>
      <sheetData sheetId="3037">
        <row r="11">
          <cell r="A11">
            <v>3</v>
          </cell>
        </row>
      </sheetData>
      <sheetData sheetId="3038">
        <row r="11">
          <cell r="A11">
            <v>3</v>
          </cell>
        </row>
      </sheetData>
      <sheetData sheetId="3039">
        <row r="11">
          <cell r="A11">
            <v>3</v>
          </cell>
        </row>
      </sheetData>
      <sheetData sheetId="3040">
        <row r="11">
          <cell r="A11">
            <v>3</v>
          </cell>
        </row>
      </sheetData>
      <sheetData sheetId="3041">
        <row r="11">
          <cell r="A11">
            <v>3</v>
          </cell>
        </row>
      </sheetData>
      <sheetData sheetId="3042">
        <row r="11">
          <cell r="A11">
            <v>3</v>
          </cell>
        </row>
      </sheetData>
      <sheetData sheetId="3043">
        <row r="11">
          <cell r="A11">
            <v>3</v>
          </cell>
        </row>
      </sheetData>
      <sheetData sheetId="3044">
        <row r="11">
          <cell r="A11">
            <v>3</v>
          </cell>
        </row>
      </sheetData>
      <sheetData sheetId="3045">
        <row r="11">
          <cell r="A11">
            <v>3</v>
          </cell>
        </row>
      </sheetData>
      <sheetData sheetId="3046">
        <row r="11">
          <cell r="A11">
            <v>3</v>
          </cell>
        </row>
      </sheetData>
      <sheetData sheetId="3047">
        <row r="11">
          <cell r="A11">
            <v>3</v>
          </cell>
        </row>
      </sheetData>
      <sheetData sheetId="3048">
        <row r="11">
          <cell r="A11">
            <v>3</v>
          </cell>
        </row>
      </sheetData>
      <sheetData sheetId="3049">
        <row r="11">
          <cell r="A11">
            <v>3</v>
          </cell>
        </row>
      </sheetData>
      <sheetData sheetId="3050">
        <row r="11">
          <cell r="A11">
            <v>3</v>
          </cell>
        </row>
      </sheetData>
      <sheetData sheetId="3051">
        <row r="11">
          <cell r="A11">
            <v>3</v>
          </cell>
        </row>
      </sheetData>
      <sheetData sheetId="3052">
        <row r="11">
          <cell r="A11">
            <v>3</v>
          </cell>
        </row>
      </sheetData>
      <sheetData sheetId="3053">
        <row r="11">
          <cell r="A11">
            <v>3</v>
          </cell>
        </row>
      </sheetData>
      <sheetData sheetId="3054">
        <row r="11">
          <cell r="A11">
            <v>3</v>
          </cell>
        </row>
      </sheetData>
      <sheetData sheetId="3055">
        <row r="11">
          <cell r="A11">
            <v>3</v>
          </cell>
        </row>
      </sheetData>
      <sheetData sheetId="3056">
        <row r="11">
          <cell r="A11">
            <v>3</v>
          </cell>
        </row>
      </sheetData>
      <sheetData sheetId="3057">
        <row r="11">
          <cell r="A11">
            <v>3</v>
          </cell>
        </row>
      </sheetData>
      <sheetData sheetId="3058">
        <row r="11">
          <cell r="A11">
            <v>3</v>
          </cell>
        </row>
      </sheetData>
      <sheetData sheetId="3059">
        <row r="11">
          <cell r="A11">
            <v>3</v>
          </cell>
        </row>
      </sheetData>
      <sheetData sheetId="3060">
        <row r="11">
          <cell r="A11">
            <v>3</v>
          </cell>
        </row>
      </sheetData>
      <sheetData sheetId="3061">
        <row r="11">
          <cell r="A11">
            <v>3</v>
          </cell>
        </row>
      </sheetData>
      <sheetData sheetId="3062">
        <row r="11">
          <cell r="A11">
            <v>3</v>
          </cell>
        </row>
      </sheetData>
      <sheetData sheetId="3063">
        <row r="11">
          <cell r="A11">
            <v>3</v>
          </cell>
        </row>
      </sheetData>
      <sheetData sheetId="3064">
        <row r="11">
          <cell r="A11">
            <v>3</v>
          </cell>
        </row>
      </sheetData>
      <sheetData sheetId="3065">
        <row r="11">
          <cell r="A11">
            <v>3</v>
          </cell>
        </row>
      </sheetData>
      <sheetData sheetId="3066">
        <row r="11">
          <cell r="A11">
            <v>3</v>
          </cell>
        </row>
      </sheetData>
      <sheetData sheetId="3067">
        <row r="11">
          <cell r="A11">
            <v>3</v>
          </cell>
        </row>
      </sheetData>
      <sheetData sheetId="3068">
        <row r="11">
          <cell r="A11">
            <v>3</v>
          </cell>
        </row>
      </sheetData>
      <sheetData sheetId="3069">
        <row r="11">
          <cell r="A11">
            <v>3</v>
          </cell>
        </row>
      </sheetData>
      <sheetData sheetId="3070">
        <row r="11">
          <cell r="A11">
            <v>3</v>
          </cell>
        </row>
      </sheetData>
      <sheetData sheetId="3071">
        <row r="11">
          <cell r="A11">
            <v>3</v>
          </cell>
        </row>
      </sheetData>
      <sheetData sheetId="3072">
        <row r="11">
          <cell r="A11">
            <v>3</v>
          </cell>
        </row>
      </sheetData>
      <sheetData sheetId="3073">
        <row r="11">
          <cell r="A11">
            <v>3</v>
          </cell>
        </row>
      </sheetData>
      <sheetData sheetId="3074">
        <row r="11">
          <cell r="A11">
            <v>3</v>
          </cell>
        </row>
      </sheetData>
      <sheetData sheetId="3075">
        <row r="11">
          <cell r="A11">
            <v>3</v>
          </cell>
        </row>
      </sheetData>
      <sheetData sheetId="3076">
        <row r="11">
          <cell r="A11">
            <v>3</v>
          </cell>
        </row>
      </sheetData>
      <sheetData sheetId="3077">
        <row r="11">
          <cell r="A11">
            <v>3</v>
          </cell>
        </row>
      </sheetData>
      <sheetData sheetId="3078">
        <row r="11">
          <cell r="A11">
            <v>3</v>
          </cell>
        </row>
      </sheetData>
      <sheetData sheetId="3079">
        <row r="11">
          <cell r="A11">
            <v>3</v>
          </cell>
        </row>
      </sheetData>
      <sheetData sheetId="3080">
        <row r="11">
          <cell r="A11">
            <v>3</v>
          </cell>
        </row>
      </sheetData>
      <sheetData sheetId="3081">
        <row r="11">
          <cell r="A11">
            <v>3</v>
          </cell>
        </row>
      </sheetData>
      <sheetData sheetId="3082">
        <row r="11">
          <cell r="A11">
            <v>3</v>
          </cell>
        </row>
      </sheetData>
      <sheetData sheetId="3083">
        <row r="11">
          <cell r="A11">
            <v>3</v>
          </cell>
        </row>
      </sheetData>
      <sheetData sheetId="3084">
        <row r="11">
          <cell r="A11">
            <v>3</v>
          </cell>
        </row>
      </sheetData>
      <sheetData sheetId="3085">
        <row r="11">
          <cell r="A11">
            <v>3</v>
          </cell>
        </row>
      </sheetData>
      <sheetData sheetId="3086">
        <row r="11">
          <cell r="A11">
            <v>3</v>
          </cell>
        </row>
      </sheetData>
      <sheetData sheetId="3087">
        <row r="11">
          <cell r="A11">
            <v>3</v>
          </cell>
        </row>
      </sheetData>
      <sheetData sheetId="3088">
        <row r="11">
          <cell r="A11">
            <v>3</v>
          </cell>
        </row>
      </sheetData>
      <sheetData sheetId="3089">
        <row r="11">
          <cell r="A11">
            <v>3</v>
          </cell>
        </row>
      </sheetData>
      <sheetData sheetId="3090">
        <row r="11">
          <cell r="A11">
            <v>3</v>
          </cell>
        </row>
      </sheetData>
      <sheetData sheetId="3091">
        <row r="11">
          <cell r="A11">
            <v>3</v>
          </cell>
        </row>
      </sheetData>
      <sheetData sheetId="3092">
        <row r="11">
          <cell r="A11">
            <v>3</v>
          </cell>
        </row>
      </sheetData>
      <sheetData sheetId="3093">
        <row r="11">
          <cell r="A11">
            <v>3</v>
          </cell>
        </row>
      </sheetData>
      <sheetData sheetId="3094">
        <row r="11">
          <cell r="A11">
            <v>3</v>
          </cell>
        </row>
      </sheetData>
      <sheetData sheetId="3095">
        <row r="11">
          <cell r="A11">
            <v>3</v>
          </cell>
        </row>
      </sheetData>
      <sheetData sheetId="3096">
        <row r="11">
          <cell r="A11">
            <v>3</v>
          </cell>
        </row>
      </sheetData>
      <sheetData sheetId="3097">
        <row r="11">
          <cell r="A11">
            <v>3</v>
          </cell>
        </row>
      </sheetData>
      <sheetData sheetId="3098">
        <row r="11">
          <cell r="A11">
            <v>3</v>
          </cell>
        </row>
      </sheetData>
      <sheetData sheetId="3099">
        <row r="11">
          <cell r="A11">
            <v>3</v>
          </cell>
        </row>
      </sheetData>
      <sheetData sheetId="3100">
        <row r="11">
          <cell r="A11">
            <v>3</v>
          </cell>
        </row>
      </sheetData>
      <sheetData sheetId="3101">
        <row r="11">
          <cell r="A11">
            <v>3</v>
          </cell>
        </row>
      </sheetData>
      <sheetData sheetId="3102">
        <row r="11">
          <cell r="A11">
            <v>3</v>
          </cell>
        </row>
      </sheetData>
      <sheetData sheetId="3103">
        <row r="11">
          <cell r="A11">
            <v>3</v>
          </cell>
        </row>
      </sheetData>
      <sheetData sheetId="3104">
        <row r="11">
          <cell r="A11">
            <v>3</v>
          </cell>
        </row>
      </sheetData>
      <sheetData sheetId="3105">
        <row r="11">
          <cell r="A11">
            <v>3</v>
          </cell>
        </row>
      </sheetData>
      <sheetData sheetId="3106">
        <row r="11">
          <cell r="A11">
            <v>3</v>
          </cell>
        </row>
      </sheetData>
      <sheetData sheetId="3107">
        <row r="11">
          <cell r="A11">
            <v>3</v>
          </cell>
        </row>
      </sheetData>
      <sheetData sheetId="3108">
        <row r="11">
          <cell r="A11">
            <v>3</v>
          </cell>
        </row>
      </sheetData>
      <sheetData sheetId="3109">
        <row r="11">
          <cell r="A11">
            <v>3</v>
          </cell>
        </row>
      </sheetData>
      <sheetData sheetId="3110">
        <row r="11">
          <cell r="A11">
            <v>3</v>
          </cell>
        </row>
      </sheetData>
      <sheetData sheetId="3111">
        <row r="11">
          <cell r="A11">
            <v>3</v>
          </cell>
        </row>
      </sheetData>
      <sheetData sheetId="3112">
        <row r="11">
          <cell r="A11">
            <v>3</v>
          </cell>
        </row>
      </sheetData>
      <sheetData sheetId="3113">
        <row r="11">
          <cell r="A11">
            <v>3</v>
          </cell>
        </row>
      </sheetData>
      <sheetData sheetId="3114">
        <row r="11">
          <cell r="A11">
            <v>3</v>
          </cell>
        </row>
      </sheetData>
      <sheetData sheetId="3115">
        <row r="11">
          <cell r="A11">
            <v>3</v>
          </cell>
        </row>
      </sheetData>
      <sheetData sheetId="3116">
        <row r="11">
          <cell r="A11">
            <v>3</v>
          </cell>
        </row>
      </sheetData>
      <sheetData sheetId="3117">
        <row r="11">
          <cell r="A11">
            <v>3</v>
          </cell>
        </row>
      </sheetData>
      <sheetData sheetId="3118">
        <row r="11">
          <cell r="A11">
            <v>3</v>
          </cell>
        </row>
      </sheetData>
      <sheetData sheetId="3119">
        <row r="11">
          <cell r="A11">
            <v>3</v>
          </cell>
        </row>
      </sheetData>
      <sheetData sheetId="3120">
        <row r="11">
          <cell r="A11">
            <v>3</v>
          </cell>
        </row>
      </sheetData>
      <sheetData sheetId="3121">
        <row r="11">
          <cell r="A11">
            <v>3</v>
          </cell>
        </row>
      </sheetData>
      <sheetData sheetId="3122">
        <row r="11">
          <cell r="A11">
            <v>3</v>
          </cell>
        </row>
      </sheetData>
      <sheetData sheetId="3123">
        <row r="11">
          <cell r="A11">
            <v>3</v>
          </cell>
        </row>
      </sheetData>
      <sheetData sheetId="3124">
        <row r="11">
          <cell r="A11">
            <v>3</v>
          </cell>
        </row>
      </sheetData>
      <sheetData sheetId="3125">
        <row r="11">
          <cell r="A11">
            <v>3</v>
          </cell>
        </row>
      </sheetData>
      <sheetData sheetId="3126">
        <row r="11">
          <cell r="A11">
            <v>3</v>
          </cell>
        </row>
      </sheetData>
      <sheetData sheetId="3127">
        <row r="11">
          <cell r="A11">
            <v>3</v>
          </cell>
        </row>
      </sheetData>
      <sheetData sheetId="3128">
        <row r="11">
          <cell r="A11">
            <v>3</v>
          </cell>
        </row>
      </sheetData>
      <sheetData sheetId="3129">
        <row r="11">
          <cell r="A11">
            <v>3</v>
          </cell>
        </row>
      </sheetData>
      <sheetData sheetId="3130">
        <row r="11">
          <cell r="A11">
            <v>3</v>
          </cell>
        </row>
      </sheetData>
      <sheetData sheetId="3131">
        <row r="11">
          <cell r="A11">
            <v>3</v>
          </cell>
        </row>
      </sheetData>
      <sheetData sheetId="3132">
        <row r="11">
          <cell r="A11">
            <v>3</v>
          </cell>
        </row>
      </sheetData>
      <sheetData sheetId="3133">
        <row r="11">
          <cell r="A11">
            <v>3</v>
          </cell>
        </row>
      </sheetData>
      <sheetData sheetId="3134">
        <row r="11">
          <cell r="A11">
            <v>3</v>
          </cell>
        </row>
      </sheetData>
      <sheetData sheetId="3135">
        <row r="11">
          <cell r="A11">
            <v>3</v>
          </cell>
        </row>
      </sheetData>
      <sheetData sheetId="3136">
        <row r="11">
          <cell r="A11">
            <v>3</v>
          </cell>
        </row>
      </sheetData>
      <sheetData sheetId="3137">
        <row r="11">
          <cell r="A11">
            <v>3</v>
          </cell>
        </row>
      </sheetData>
      <sheetData sheetId="3138">
        <row r="11">
          <cell r="A11">
            <v>3</v>
          </cell>
        </row>
      </sheetData>
      <sheetData sheetId="3139">
        <row r="11">
          <cell r="A11">
            <v>3</v>
          </cell>
        </row>
      </sheetData>
      <sheetData sheetId="3140">
        <row r="11">
          <cell r="A11">
            <v>3</v>
          </cell>
        </row>
      </sheetData>
      <sheetData sheetId="3141">
        <row r="11">
          <cell r="A11">
            <v>3</v>
          </cell>
        </row>
      </sheetData>
      <sheetData sheetId="3142">
        <row r="11">
          <cell r="A11">
            <v>3</v>
          </cell>
        </row>
      </sheetData>
      <sheetData sheetId="3143">
        <row r="11">
          <cell r="A11">
            <v>3</v>
          </cell>
        </row>
      </sheetData>
      <sheetData sheetId="3144">
        <row r="11">
          <cell r="A11">
            <v>3</v>
          </cell>
        </row>
      </sheetData>
      <sheetData sheetId="3145">
        <row r="11">
          <cell r="A11">
            <v>3</v>
          </cell>
        </row>
      </sheetData>
      <sheetData sheetId="3146">
        <row r="11">
          <cell r="A11">
            <v>3</v>
          </cell>
        </row>
      </sheetData>
      <sheetData sheetId="3147">
        <row r="11">
          <cell r="A11">
            <v>3</v>
          </cell>
        </row>
      </sheetData>
      <sheetData sheetId="3148">
        <row r="11">
          <cell r="A11">
            <v>3</v>
          </cell>
        </row>
      </sheetData>
      <sheetData sheetId="3149">
        <row r="11">
          <cell r="A11">
            <v>3</v>
          </cell>
        </row>
      </sheetData>
      <sheetData sheetId="3150">
        <row r="11">
          <cell r="A11">
            <v>3</v>
          </cell>
        </row>
      </sheetData>
      <sheetData sheetId="3151">
        <row r="11">
          <cell r="A11">
            <v>3</v>
          </cell>
        </row>
      </sheetData>
      <sheetData sheetId="3152">
        <row r="11">
          <cell r="A11">
            <v>3</v>
          </cell>
        </row>
      </sheetData>
      <sheetData sheetId="3153">
        <row r="11">
          <cell r="A11">
            <v>3</v>
          </cell>
        </row>
      </sheetData>
      <sheetData sheetId="3154">
        <row r="11">
          <cell r="A11">
            <v>3</v>
          </cell>
        </row>
      </sheetData>
      <sheetData sheetId="3155">
        <row r="11">
          <cell r="A11">
            <v>3</v>
          </cell>
        </row>
      </sheetData>
      <sheetData sheetId="3156">
        <row r="11">
          <cell r="A11">
            <v>3</v>
          </cell>
        </row>
      </sheetData>
      <sheetData sheetId="3157">
        <row r="11">
          <cell r="A11">
            <v>3</v>
          </cell>
        </row>
      </sheetData>
      <sheetData sheetId="3158">
        <row r="11">
          <cell r="A11">
            <v>3</v>
          </cell>
        </row>
      </sheetData>
      <sheetData sheetId="3159">
        <row r="11">
          <cell r="A11">
            <v>3</v>
          </cell>
        </row>
      </sheetData>
      <sheetData sheetId="3160">
        <row r="11">
          <cell r="A11">
            <v>3</v>
          </cell>
        </row>
      </sheetData>
      <sheetData sheetId="3161">
        <row r="11">
          <cell r="A11">
            <v>3</v>
          </cell>
        </row>
      </sheetData>
      <sheetData sheetId="3162">
        <row r="11">
          <cell r="A11">
            <v>3</v>
          </cell>
        </row>
      </sheetData>
      <sheetData sheetId="3163">
        <row r="11">
          <cell r="A11">
            <v>3</v>
          </cell>
        </row>
      </sheetData>
      <sheetData sheetId="3164">
        <row r="11">
          <cell r="A11">
            <v>3</v>
          </cell>
        </row>
      </sheetData>
      <sheetData sheetId="3165">
        <row r="11">
          <cell r="A11">
            <v>3</v>
          </cell>
        </row>
      </sheetData>
      <sheetData sheetId="3166">
        <row r="11">
          <cell r="A11">
            <v>3</v>
          </cell>
        </row>
      </sheetData>
      <sheetData sheetId="3167">
        <row r="11">
          <cell r="A11">
            <v>3</v>
          </cell>
        </row>
      </sheetData>
      <sheetData sheetId="3168">
        <row r="11">
          <cell r="A11">
            <v>3</v>
          </cell>
        </row>
      </sheetData>
      <sheetData sheetId="3169">
        <row r="11">
          <cell r="A11">
            <v>3</v>
          </cell>
        </row>
      </sheetData>
      <sheetData sheetId="3170">
        <row r="11">
          <cell r="A11">
            <v>3</v>
          </cell>
        </row>
      </sheetData>
      <sheetData sheetId="3171">
        <row r="11">
          <cell r="A11">
            <v>3</v>
          </cell>
        </row>
      </sheetData>
      <sheetData sheetId="3172">
        <row r="11">
          <cell r="A11">
            <v>3</v>
          </cell>
        </row>
      </sheetData>
      <sheetData sheetId="3173">
        <row r="11">
          <cell r="A11">
            <v>3</v>
          </cell>
        </row>
      </sheetData>
      <sheetData sheetId="3174">
        <row r="11">
          <cell r="A11">
            <v>3</v>
          </cell>
        </row>
      </sheetData>
      <sheetData sheetId="3175">
        <row r="11">
          <cell r="A11">
            <v>3</v>
          </cell>
        </row>
      </sheetData>
      <sheetData sheetId="3176">
        <row r="11">
          <cell r="A11">
            <v>3</v>
          </cell>
        </row>
      </sheetData>
      <sheetData sheetId="3177">
        <row r="11">
          <cell r="A11">
            <v>3</v>
          </cell>
        </row>
      </sheetData>
      <sheetData sheetId="3178">
        <row r="11">
          <cell r="A11">
            <v>3</v>
          </cell>
        </row>
      </sheetData>
      <sheetData sheetId="3179">
        <row r="11">
          <cell r="A11">
            <v>3</v>
          </cell>
        </row>
      </sheetData>
      <sheetData sheetId="3180">
        <row r="11">
          <cell r="A11">
            <v>3</v>
          </cell>
        </row>
      </sheetData>
      <sheetData sheetId="3181">
        <row r="11">
          <cell r="A11">
            <v>3</v>
          </cell>
        </row>
      </sheetData>
      <sheetData sheetId="3182">
        <row r="11">
          <cell r="A11">
            <v>3</v>
          </cell>
        </row>
      </sheetData>
      <sheetData sheetId="3183">
        <row r="11">
          <cell r="A11">
            <v>3</v>
          </cell>
        </row>
      </sheetData>
      <sheetData sheetId="3184">
        <row r="11">
          <cell r="A11">
            <v>3</v>
          </cell>
        </row>
      </sheetData>
      <sheetData sheetId="3185">
        <row r="11">
          <cell r="A11">
            <v>3</v>
          </cell>
        </row>
      </sheetData>
      <sheetData sheetId="3186">
        <row r="11">
          <cell r="A11">
            <v>3</v>
          </cell>
        </row>
      </sheetData>
      <sheetData sheetId="3187">
        <row r="11">
          <cell r="A11">
            <v>3</v>
          </cell>
        </row>
      </sheetData>
      <sheetData sheetId="3188">
        <row r="11">
          <cell r="A11">
            <v>3</v>
          </cell>
        </row>
      </sheetData>
      <sheetData sheetId="3189">
        <row r="11">
          <cell r="A11">
            <v>3</v>
          </cell>
        </row>
      </sheetData>
      <sheetData sheetId="3190">
        <row r="11">
          <cell r="A11">
            <v>3</v>
          </cell>
        </row>
      </sheetData>
      <sheetData sheetId="3191">
        <row r="11">
          <cell r="A11">
            <v>3</v>
          </cell>
        </row>
      </sheetData>
      <sheetData sheetId="3192">
        <row r="11">
          <cell r="A11">
            <v>3</v>
          </cell>
        </row>
      </sheetData>
      <sheetData sheetId="3193">
        <row r="11">
          <cell r="A11">
            <v>3</v>
          </cell>
        </row>
      </sheetData>
      <sheetData sheetId="3194">
        <row r="11">
          <cell r="A11">
            <v>3</v>
          </cell>
        </row>
      </sheetData>
      <sheetData sheetId="3195">
        <row r="11">
          <cell r="A11">
            <v>3</v>
          </cell>
        </row>
      </sheetData>
      <sheetData sheetId="3196">
        <row r="11">
          <cell r="A11">
            <v>3</v>
          </cell>
        </row>
      </sheetData>
      <sheetData sheetId="3197">
        <row r="11">
          <cell r="A11">
            <v>3</v>
          </cell>
        </row>
      </sheetData>
      <sheetData sheetId="3198">
        <row r="11">
          <cell r="A11">
            <v>3</v>
          </cell>
        </row>
      </sheetData>
      <sheetData sheetId="3199">
        <row r="11">
          <cell r="A11">
            <v>3</v>
          </cell>
        </row>
      </sheetData>
      <sheetData sheetId="3200">
        <row r="11">
          <cell r="A11">
            <v>3</v>
          </cell>
        </row>
      </sheetData>
      <sheetData sheetId="3201">
        <row r="11">
          <cell r="A11">
            <v>3</v>
          </cell>
        </row>
      </sheetData>
      <sheetData sheetId="3202">
        <row r="11">
          <cell r="A11">
            <v>3</v>
          </cell>
        </row>
      </sheetData>
      <sheetData sheetId="3203">
        <row r="11">
          <cell r="A11">
            <v>3</v>
          </cell>
        </row>
      </sheetData>
      <sheetData sheetId="3204">
        <row r="11">
          <cell r="A11">
            <v>3</v>
          </cell>
        </row>
      </sheetData>
      <sheetData sheetId="3205">
        <row r="11">
          <cell r="A11">
            <v>3</v>
          </cell>
        </row>
      </sheetData>
      <sheetData sheetId="3206">
        <row r="11">
          <cell r="A11">
            <v>3</v>
          </cell>
        </row>
      </sheetData>
      <sheetData sheetId="3207">
        <row r="11">
          <cell r="A11">
            <v>3</v>
          </cell>
        </row>
      </sheetData>
      <sheetData sheetId="3208">
        <row r="11">
          <cell r="A11">
            <v>3</v>
          </cell>
        </row>
      </sheetData>
      <sheetData sheetId="3209">
        <row r="11">
          <cell r="A11">
            <v>3</v>
          </cell>
        </row>
      </sheetData>
      <sheetData sheetId="3210">
        <row r="11">
          <cell r="A11">
            <v>3</v>
          </cell>
        </row>
      </sheetData>
      <sheetData sheetId="3211">
        <row r="11">
          <cell r="A11">
            <v>3</v>
          </cell>
        </row>
      </sheetData>
      <sheetData sheetId="3212">
        <row r="11">
          <cell r="A11">
            <v>3</v>
          </cell>
        </row>
      </sheetData>
      <sheetData sheetId="3213">
        <row r="11">
          <cell r="A11">
            <v>3</v>
          </cell>
        </row>
      </sheetData>
      <sheetData sheetId="3214">
        <row r="11">
          <cell r="A11">
            <v>3</v>
          </cell>
        </row>
      </sheetData>
      <sheetData sheetId="3215">
        <row r="11">
          <cell r="A11">
            <v>3</v>
          </cell>
        </row>
      </sheetData>
      <sheetData sheetId="3216">
        <row r="11">
          <cell r="A11">
            <v>3</v>
          </cell>
        </row>
      </sheetData>
      <sheetData sheetId="3217">
        <row r="11">
          <cell r="A11">
            <v>3</v>
          </cell>
        </row>
      </sheetData>
      <sheetData sheetId="3218">
        <row r="11">
          <cell r="A11">
            <v>3</v>
          </cell>
        </row>
      </sheetData>
      <sheetData sheetId="3219">
        <row r="11">
          <cell r="A11">
            <v>3</v>
          </cell>
        </row>
      </sheetData>
      <sheetData sheetId="3220">
        <row r="11">
          <cell r="A11">
            <v>3</v>
          </cell>
        </row>
      </sheetData>
      <sheetData sheetId="3221">
        <row r="11">
          <cell r="A11">
            <v>3</v>
          </cell>
        </row>
      </sheetData>
      <sheetData sheetId="3222">
        <row r="11">
          <cell r="A11">
            <v>3</v>
          </cell>
        </row>
      </sheetData>
      <sheetData sheetId="3223">
        <row r="11">
          <cell r="A11">
            <v>3</v>
          </cell>
        </row>
      </sheetData>
      <sheetData sheetId="3224">
        <row r="11">
          <cell r="A11">
            <v>3</v>
          </cell>
        </row>
      </sheetData>
      <sheetData sheetId="3225">
        <row r="11">
          <cell r="A11">
            <v>3</v>
          </cell>
        </row>
      </sheetData>
      <sheetData sheetId="3226">
        <row r="11">
          <cell r="A11">
            <v>3</v>
          </cell>
        </row>
      </sheetData>
      <sheetData sheetId="3227">
        <row r="11">
          <cell r="A11">
            <v>3</v>
          </cell>
        </row>
      </sheetData>
      <sheetData sheetId="3228">
        <row r="11">
          <cell r="A11">
            <v>3</v>
          </cell>
        </row>
      </sheetData>
      <sheetData sheetId="3229">
        <row r="11">
          <cell r="A11">
            <v>3</v>
          </cell>
        </row>
      </sheetData>
      <sheetData sheetId="3230">
        <row r="11">
          <cell r="A11">
            <v>3</v>
          </cell>
        </row>
      </sheetData>
      <sheetData sheetId="3231">
        <row r="11">
          <cell r="A11">
            <v>3</v>
          </cell>
        </row>
      </sheetData>
      <sheetData sheetId="3232">
        <row r="11">
          <cell r="A11">
            <v>3</v>
          </cell>
        </row>
      </sheetData>
      <sheetData sheetId="3233">
        <row r="11">
          <cell r="A11">
            <v>3</v>
          </cell>
        </row>
      </sheetData>
      <sheetData sheetId="3234">
        <row r="11">
          <cell r="A11">
            <v>3</v>
          </cell>
        </row>
      </sheetData>
      <sheetData sheetId="3235">
        <row r="11">
          <cell r="A11">
            <v>3</v>
          </cell>
        </row>
      </sheetData>
      <sheetData sheetId="3236">
        <row r="11">
          <cell r="A11">
            <v>3</v>
          </cell>
        </row>
      </sheetData>
      <sheetData sheetId="3237">
        <row r="11">
          <cell r="A11">
            <v>3</v>
          </cell>
        </row>
      </sheetData>
      <sheetData sheetId="3238">
        <row r="11">
          <cell r="A11">
            <v>3</v>
          </cell>
        </row>
      </sheetData>
      <sheetData sheetId="3239">
        <row r="11">
          <cell r="A11">
            <v>3</v>
          </cell>
        </row>
      </sheetData>
      <sheetData sheetId="3240">
        <row r="11">
          <cell r="A11">
            <v>3</v>
          </cell>
        </row>
      </sheetData>
      <sheetData sheetId="3241">
        <row r="11">
          <cell r="A11">
            <v>3</v>
          </cell>
        </row>
      </sheetData>
      <sheetData sheetId="3242">
        <row r="11">
          <cell r="A11">
            <v>3</v>
          </cell>
        </row>
      </sheetData>
      <sheetData sheetId="3243">
        <row r="11">
          <cell r="A11">
            <v>3</v>
          </cell>
        </row>
      </sheetData>
      <sheetData sheetId="3244">
        <row r="11">
          <cell r="A11">
            <v>3</v>
          </cell>
        </row>
      </sheetData>
      <sheetData sheetId="3245">
        <row r="11">
          <cell r="A11">
            <v>3</v>
          </cell>
        </row>
      </sheetData>
      <sheetData sheetId="3246">
        <row r="11">
          <cell r="A11">
            <v>3</v>
          </cell>
        </row>
      </sheetData>
      <sheetData sheetId="3247">
        <row r="11">
          <cell r="A11">
            <v>3</v>
          </cell>
        </row>
      </sheetData>
      <sheetData sheetId="3248">
        <row r="11">
          <cell r="A11">
            <v>3</v>
          </cell>
        </row>
      </sheetData>
      <sheetData sheetId="3249">
        <row r="11">
          <cell r="A11">
            <v>3</v>
          </cell>
        </row>
      </sheetData>
      <sheetData sheetId="3250">
        <row r="11">
          <cell r="A11">
            <v>3</v>
          </cell>
        </row>
      </sheetData>
      <sheetData sheetId="3251">
        <row r="11">
          <cell r="A11">
            <v>3</v>
          </cell>
        </row>
      </sheetData>
      <sheetData sheetId="3252">
        <row r="11">
          <cell r="A11">
            <v>3</v>
          </cell>
        </row>
      </sheetData>
      <sheetData sheetId="3253">
        <row r="11">
          <cell r="A11">
            <v>3</v>
          </cell>
        </row>
      </sheetData>
      <sheetData sheetId="3254">
        <row r="11">
          <cell r="A11">
            <v>3</v>
          </cell>
        </row>
      </sheetData>
      <sheetData sheetId="3255">
        <row r="11">
          <cell r="A11">
            <v>3</v>
          </cell>
        </row>
      </sheetData>
      <sheetData sheetId="3256">
        <row r="11">
          <cell r="A11">
            <v>3</v>
          </cell>
        </row>
      </sheetData>
      <sheetData sheetId="3257">
        <row r="11">
          <cell r="A11">
            <v>3</v>
          </cell>
        </row>
      </sheetData>
      <sheetData sheetId="3258">
        <row r="11">
          <cell r="A11">
            <v>3</v>
          </cell>
        </row>
      </sheetData>
      <sheetData sheetId="3259">
        <row r="11">
          <cell r="A11">
            <v>3</v>
          </cell>
        </row>
      </sheetData>
      <sheetData sheetId="3260">
        <row r="11">
          <cell r="A11">
            <v>3</v>
          </cell>
        </row>
      </sheetData>
      <sheetData sheetId="3261">
        <row r="11">
          <cell r="A11">
            <v>3</v>
          </cell>
        </row>
      </sheetData>
      <sheetData sheetId="3262">
        <row r="11">
          <cell r="A11">
            <v>3</v>
          </cell>
        </row>
      </sheetData>
      <sheetData sheetId="3263">
        <row r="11">
          <cell r="A11">
            <v>3</v>
          </cell>
        </row>
      </sheetData>
      <sheetData sheetId="3264">
        <row r="11">
          <cell r="A11">
            <v>3</v>
          </cell>
        </row>
      </sheetData>
      <sheetData sheetId="3265">
        <row r="11">
          <cell r="A11">
            <v>3</v>
          </cell>
        </row>
      </sheetData>
      <sheetData sheetId="3266">
        <row r="11">
          <cell r="A11">
            <v>3</v>
          </cell>
        </row>
      </sheetData>
      <sheetData sheetId="3267">
        <row r="11">
          <cell r="A11">
            <v>3</v>
          </cell>
        </row>
      </sheetData>
      <sheetData sheetId="3268">
        <row r="11">
          <cell r="A11">
            <v>3</v>
          </cell>
        </row>
      </sheetData>
      <sheetData sheetId="3269">
        <row r="11">
          <cell r="A11">
            <v>3</v>
          </cell>
        </row>
      </sheetData>
      <sheetData sheetId="3270">
        <row r="11">
          <cell r="A11">
            <v>3</v>
          </cell>
        </row>
      </sheetData>
      <sheetData sheetId="3271">
        <row r="11">
          <cell r="A11">
            <v>3</v>
          </cell>
        </row>
      </sheetData>
      <sheetData sheetId="3272">
        <row r="11">
          <cell r="A11">
            <v>3</v>
          </cell>
        </row>
      </sheetData>
      <sheetData sheetId="3273">
        <row r="11">
          <cell r="A11">
            <v>3</v>
          </cell>
        </row>
      </sheetData>
      <sheetData sheetId="3274">
        <row r="11">
          <cell r="A11">
            <v>3</v>
          </cell>
        </row>
      </sheetData>
      <sheetData sheetId="3275">
        <row r="11">
          <cell r="A11">
            <v>3</v>
          </cell>
        </row>
      </sheetData>
      <sheetData sheetId="3276">
        <row r="11">
          <cell r="A11">
            <v>3</v>
          </cell>
        </row>
      </sheetData>
      <sheetData sheetId="3277">
        <row r="11">
          <cell r="A11">
            <v>3</v>
          </cell>
        </row>
      </sheetData>
      <sheetData sheetId="3278">
        <row r="11">
          <cell r="A11">
            <v>3</v>
          </cell>
        </row>
      </sheetData>
      <sheetData sheetId="3279">
        <row r="11">
          <cell r="A11">
            <v>3</v>
          </cell>
        </row>
      </sheetData>
      <sheetData sheetId="3280">
        <row r="11">
          <cell r="A11">
            <v>3</v>
          </cell>
        </row>
      </sheetData>
      <sheetData sheetId="3281">
        <row r="11">
          <cell r="A11">
            <v>3</v>
          </cell>
        </row>
      </sheetData>
      <sheetData sheetId="3282">
        <row r="11">
          <cell r="A11">
            <v>3</v>
          </cell>
        </row>
      </sheetData>
      <sheetData sheetId="3283">
        <row r="11">
          <cell r="A11">
            <v>3</v>
          </cell>
        </row>
      </sheetData>
      <sheetData sheetId="3284">
        <row r="11">
          <cell r="A11">
            <v>3</v>
          </cell>
        </row>
      </sheetData>
      <sheetData sheetId="3285">
        <row r="11">
          <cell r="A11">
            <v>3</v>
          </cell>
        </row>
      </sheetData>
      <sheetData sheetId="3286">
        <row r="11">
          <cell r="A11">
            <v>3</v>
          </cell>
        </row>
      </sheetData>
      <sheetData sheetId="3287">
        <row r="11">
          <cell r="A11">
            <v>3</v>
          </cell>
        </row>
      </sheetData>
      <sheetData sheetId="3288">
        <row r="11">
          <cell r="A11">
            <v>3</v>
          </cell>
        </row>
      </sheetData>
      <sheetData sheetId="3289">
        <row r="11">
          <cell r="A11">
            <v>3</v>
          </cell>
        </row>
      </sheetData>
      <sheetData sheetId="3290">
        <row r="11">
          <cell r="A11">
            <v>3</v>
          </cell>
        </row>
      </sheetData>
      <sheetData sheetId="3291">
        <row r="11">
          <cell r="A11">
            <v>3</v>
          </cell>
        </row>
      </sheetData>
      <sheetData sheetId="3292">
        <row r="11">
          <cell r="A11">
            <v>3</v>
          </cell>
        </row>
      </sheetData>
      <sheetData sheetId="3293">
        <row r="11">
          <cell r="A11">
            <v>3</v>
          </cell>
        </row>
      </sheetData>
      <sheetData sheetId="3294">
        <row r="11">
          <cell r="A11">
            <v>3</v>
          </cell>
        </row>
      </sheetData>
      <sheetData sheetId="3295">
        <row r="11">
          <cell r="A11">
            <v>3</v>
          </cell>
        </row>
      </sheetData>
      <sheetData sheetId="3296">
        <row r="11">
          <cell r="A11">
            <v>3</v>
          </cell>
        </row>
      </sheetData>
      <sheetData sheetId="3297">
        <row r="11">
          <cell r="A11">
            <v>3</v>
          </cell>
        </row>
      </sheetData>
      <sheetData sheetId="3298">
        <row r="11">
          <cell r="A11">
            <v>3</v>
          </cell>
        </row>
      </sheetData>
      <sheetData sheetId="3299">
        <row r="11">
          <cell r="A11">
            <v>3</v>
          </cell>
        </row>
      </sheetData>
      <sheetData sheetId="3300">
        <row r="11">
          <cell r="A11">
            <v>3</v>
          </cell>
        </row>
      </sheetData>
      <sheetData sheetId="3301">
        <row r="11">
          <cell r="A11">
            <v>3</v>
          </cell>
        </row>
      </sheetData>
      <sheetData sheetId="3302">
        <row r="11">
          <cell r="A11">
            <v>3</v>
          </cell>
        </row>
      </sheetData>
      <sheetData sheetId="3303">
        <row r="11">
          <cell r="A11">
            <v>3</v>
          </cell>
        </row>
      </sheetData>
      <sheetData sheetId="3304">
        <row r="11">
          <cell r="A11">
            <v>3</v>
          </cell>
        </row>
      </sheetData>
      <sheetData sheetId="3305">
        <row r="11">
          <cell r="A11">
            <v>3</v>
          </cell>
        </row>
      </sheetData>
      <sheetData sheetId="3306">
        <row r="11">
          <cell r="A11">
            <v>3</v>
          </cell>
        </row>
      </sheetData>
      <sheetData sheetId="3307">
        <row r="11">
          <cell r="A11">
            <v>3</v>
          </cell>
        </row>
      </sheetData>
      <sheetData sheetId="3308">
        <row r="11">
          <cell r="A11">
            <v>3</v>
          </cell>
        </row>
      </sheetData>
      <sheetData sheetId="3309">
        <row r="11">
          <cell r="A11">
            <v>3</v>
          </cell>
        </row>
      </sheetData>
      <sheetData sheetId="3310">
        <row r="11">
          <cell r="A11">
            <v>3</v>
          </cell>
        </row>
      </sheetData>
      <sheetData sheetId="3311">
        <row r="11">
          <cell r="A11">
            <v>3</v>
          </cell>
        </row>
      </sheetData>
      <sheetData sheetId="3312">
        <row r="11">
          <cell r="A11">
            <v>3</v>
          </cell>
        </row>
      </sheetData>
      <sheetData sheetId="3313">
        <row r="11">
          <cell r="A11">
            <v>3</v>
          </cell>
        </row>
      </sheetData>
      <sheetData sheetId="3314">
        <row r="11">
          <cell r="A11">
            <v>3</v>
          </cell>
        </row>
      </sheetData>
      <sheetData sheetId="3315">
        <row r="11">
          <cell r="A11">
            <v>3</v>
          </cell>
        </row>
      </sheetData>
      <sheetData sheetId="3316">
        <row r="11">
          <cell r="A11">
            <v>3</v>
          </cell>
        </row>
      </sheetData>
      <sheetData sheetId="3317">
        <row r="11">
          <cell r="A11">
            <v>3</v>
          </cell>
        </row>
      </sheetData>
      <sheetData sheetId="3318">
        <row r="11">
          <cell r="A11">
            <v>3</v>
          </cell>
        </row>
      </sheetData>
      <sheetData sheetId="3319">
        <row r="11">
          <cell r="A11">
            <v>3</v>
          </cell>
        </row>
      </sheetData>
      <sheetData sheetId="3320">
        <row r="11">
          <cell r="A11">
            <v>3</v>
          </cell>
        </row>
      </sheetData>
      <sheetData sheetId="3321">
        <row r="11">
          <cell r="A11">
            <v>3</v>
          </cell>
        </row>
      </sheetData>
      <sheetData sheetId="3322">
        <row r="11">
          <cell r="A11">
            <v>3</v>
          </cell>
        </row>
      </sheetData>
      <sheetData sheetId="3323">
        <row r="11">
          <cell r="A11">
            <v>3</v>
          </cell>
        </row>
      </sheetData>
      <sheetData sheetId="3324">
        <row r="11">
          <cell r="A11">
            <v>3</v>
          </cell>
        </row>
      </sheetData>
      <sheetData sheetId="3325">
        <row r="11">
          <cell r="A11">
            <v>3</v>
          </cell>
        </row>
      </sheetData>
      <sheetData sheetId="3326">
        <row r="11">
          <cell r="A11">
            <v>3</v>
          </cell>
        </row>
      </sheetData>
      <sheetData sheetId="3327">
        <row r="11">
          <cell r="A11">
            <v>3</v>
          </cell>
        </row>
      </sheetData>
      <sheetData sheetId="3328">
        <row r="11">
          <cell r="A11">
            <v>3</v>
          </cell>
        </row>
      </sheetData>
      <sheetData sheetId="3329">
        <row r="11">
          <cell r="A11">
            <v>3</v>
          </cell>
        </row>
      </sheetData>
      <sheetData sheetId="3330">
        <row r="11">
          <cell r="A11">
            <v>3</v>
          </cell>
        </row>
      </sheetData>
      <sheetData sheetId="3331">
        <row r="11">
          <cell r="A11">
            <v>3</v>
          </cell>
        </row>
      </sheetData>
      <sheetData sheetId="3332">
        <row r="11">
          <cell r="A11">
            <v>3</v>
          </cell>
        </row>
      </sheetData>
      <sheetData sheetId="3333">
        <row r="11">
          <cell r="A11">
            <v>3</v>
          </cell>
        </row>
      </sheetData>
      <sheetData sheetId="3334">
        <row r="11">
          <cell r="A11">
            <v>3</v>
          </cell>
        </row>
      </sheetData>
      <sheetData sheetId="3335">
        <row r="11">
          <cell r="A11">
            <v>3</v>
          </cell>
        </row>
      </sheetData>
      <sheetData sheetId="3336">
        <row r="11">
          <cell r="A11">
            <v>3</v>
          </cell>
        </row>
      </sheetData>
      <sheetData sheetId="3337">
        <row r="11">
          <cell r="A11">
            <v>3</v>
          </cell>
        </row>
      </sheetData>
      <sheetData sheetId="3338">
        <row r="11">
          <cell r="A11">
            <v>3</v>
          </cell>
        </row>
      </sheetData>
      <sheetData sheetId="3339">
        <row r="11">
          <cell r="A11">
            <v>3</v>
          </cell>
        </row>
      </sheetData>
      <sheetData sheetId="3340">
        <row r="11">
          <cell r="A11">
            <v>3</v>
          </cell>
        </row>
      </sheetData>
      <sheetData sheetId="3341">
        <row r="11">
          <cell r="A11">
            <v>3</v>
          </cell>
        </row>
      </sheetData>
      <sheetData sheetId="3342">
        <row r="11">
          <cell r="A11">
            <v>3</v>
          </cell>
        </row>
      </sheetData>
      <sheetData sheetId="3343">
        <row r="11">
          <cell r="A11">
            <v>3</v>
          </cell>
        </row>
      </sheetData>
      <sheetData sheetId="3344">
        <row r="11">
          <cell r="A11">
            <v>3</v>
          </cell>
        </row>
      </sheetData>
      <sheetData sheetId="3345">
        <row r="11">
          <cell r="A11">
            <v>3</v>
          </cell>
        </row>
      </sheetData>
      <sheetData sheetId="3346">
        <row r="11">
          <cell r="A11">
            <v>3</v>
          </cell>
        </row>
      </sheetData>
      <sheetData sheetId="3347">
        <row r="11">
          <cell r="A11">
            <v>3</v>
          </cell>
        </row>
      </sheetData>
      <sheetData sheetId="3348">
        <row r="11">
          <cell r="A11">
            <v>3</v>
          </cell>
        </row>
      </sheetData>
      <sheetData sheetId="3349">
        <row r="11">
          <cell r="A11">
            <v>3</v>
          </cell>
        </row>
      </sheetData>
      <sheetData sheetId="3350">
        <row r="11">
          <cell r="A11">
            <v>3</v>
          </cell>
        </row>
      </sheetData>
      <sheetData sheetId="3351">
        <row r="11">
          <cell r="A11">
            <v>3</v>
          </cell>
        </row>
      </sheetData>
      <sheetData sheetId="3352">
        <row r="11">
          <cell r="A11">
            <v>3</v>
          </cell>
        </row>
      </sheetData>
      <sheetData sheetId="3353">
        <row r="11">
          <cell r="A11">
            <v>3</v>
          </cell>
        </row>
      </sheetData>
      <sheetData sheetId="3354">
        <row r="11">
          <cell r="A11">
            <v>3</v>
          </cell>
        </row>
      </sheetData>
      <sheetData sheetId="3355">
        <row r="11">
          <cell r="A11">
            <v>3</v>
          </cell>
        </row>
      </sheetData>
      <sheetData sheetId="3356">
        <row r="11">
          <cell r="A11">
            <v>3</v>
          </cell>
        </row>
      </sheetData>
      <sheetData sheetId="3357">
        <row r="11">
          <cell r="A11">
            <v>3</v>
          </cell>
        </row>
      </sheetData>
      <sheetData sheetId="3358">
        <row r="11">
          <cell r="A11">
            <v>3</v>
          </cell>
        </row>
      </sheetData>
      <sheetData sheetId="3359">
        <row r="11">
          <cell r="A11">
            <v>3</v>
          </cell>
        </row>
      </sheetData>
      <sheetData sheetId="3360">
        <row r="11">
          <cell r="A11">
            <v>3</v>
          </cell>
        </row>
      </sheetData>
      <sheetData sheetId="3361">
        <row r="11">
          <cell r="A11">
            <v>3</v>
          </cell>
        </row>
      </sheetData>
      <sheetData sheetId="3362">
        <row r="11">
          <cell r="A11">
            <v>3</v>
          </cell>
        </row>
      </sheetData>
      <sheetData sheetId="3363">
        <row r="11">
          <cell r="A11">
            <v>3</v>
          </cell>
        </row>
      </sheetData>
      <sheetData sheetId="3364">
        <row r="11">
          <cell r="A11">
            <v>3</v>
          </cell>
        </row>
      </sheetData>
      <sheetData sheetId="3365">
        <row r="11">
          <cell r="A11">
            <v>3</v>
          </cell>
        </row>
      </sheetData>
      <sheetData sheetId="3366">
        <row r="11">
          <cell r="A11">
            <v>3</v>
          </cell>
        </row>
      </sheetData>
      <sheetData sheetId="3367">
        <row r="11">
          <cell r="A11">
            <v>3</v>
          </cell>
        </row>
      </sheetData>
      <sheetData sheetId="3368">
        <row r="11">
          <cell r="A11">
            <v>3</v>
          </cell>
        </row>
      </sheetData>
      <sheetData sheetId="3369">
        <row r="11">
          <cell r="A11">
            <v>3</v>
          </cell>
        </row>
      </sheetData>
      <sheetData sheetId="3370">
        <row r="11">
          <cell r="A11">
            <v>3</v>
          </cell>
        </row>
      </sheetData>
      <sheetData sheetId="3371">
        <row r="11">
          <cell r="A11">
            <v>3</v>
          </cell>
        </row>
      </sheetData>
      <sheetData sheetId="3372">
        <row r="11">
          <cell r="A11">
            <v>3</v>
          </cell>
        </row>
      </sheetData>
      <sheetData sheetId="3373">
        <row r="11">
          <cell r="A11">
            <v>3</v>
          </cell>
        </row>
      </sheetData>
      <sheetData sheetId="3374">
        <row r="11">
          <cell r="A11">
            <v>3</v>
          </cell>
        </row>
      </sheetData>
      <sheetData sheetId="3375">
        <row r="11">
          <cell r="A11">
            <v>3</v>
          </cell>
        </row>
      </sheetData>
      <sheetData sheetId="3376">
        <row r="11">
          <cell r="A11">
            <v>3</v>
          </cell>
        </row>
      </sheetData>
      <sheetData sheetId="3377">
        <row r="11">
          <cell r="A11">
            <v>3</v>
          </cell>
        </row>
      </sheetData>
      <sheetData sheetId="3378">
        <row r="11">
          <cell r="A11">
            <v>3</v>
          </cell>
        </row>
      </sheetData>
      <sheetData sheetId="3379">
        <row r="11">
          <cell r="A11">
            <v>3</v>
          </cell>
        </row>
      </sheetData>
      <sheetData sheetId="3380">
        <row r="11">
          <cell r="A11">
            <v>3</v>
          </cell>
        </row>
      </sheetData>
      <sheetData sheetId="3381">
        <row r="11">
          <cell r="A11">
            <v>3</v>
          </cell>
        </row>
      </sheetData>
      <sheetData sheetId="3382">
        <row r="11">
          <cell r="A11">
            <v>3</v>
          </cell>
        </row>
      </sheetData>
      <sheetData sheetId="3383">
        <row r="11">
          <cell r="A11">
            <v>3</v>
          </cell>
        </row>
      </sheetData>
      <sheetData sheetId="3384">
        <row r="11">
          <cell r="A11">
            <v>3</v>
          </cell>
        </row>
      </sheetData>
      <sheetData sheetId="3385">
        <row r="11">
          <cell r="A11">
            <v>3</v>
          </cell>
        </row>
      </sheetData>
      <sheetData sheetId="3386">
        <row r="11">
          <cell r="A11">
            <v>3</v>
          </cell>
        </row>
      </sheetData>
      <sheetData sheetId="3387">
        <row r="11">
          <cell r="A11">
            <v>3</v>
          </cell>
        </row>
      </sheetData>
      <sheetData sheetId="3388">
        <row r="11">
          <cell r="A11">
            <v>3</v>
          </cell>
        </row>
      </sheetData>
      <sheetData sheetId="3389">
        <row r="11">
          <cell r="A11">
            <v>3</v>
          </cell>
        </row>
      </sheetData>
      <sheetData sheetId="3390">
        <row r="11">
          <cell r="A11">
            <v>3</v>
          </cell>
        </row>
      </sheetData>
      <sheetData sheetId="3391">
        <row r="11">
          <cell r="A11">
            <v>3</v>
          </cell>
        </row>
      </sheetData>
      <sheetData sheetId="3392">
        <row r="11">
          <cell r="A11">
            <v>3</v>
          </cell>
        </row>
      </sheetData>
      <sheetData sheetId="3393">
        <row r="11">
          <cell r="A11">
            <v>3</v>
          </cell>
        </row>
      </sheetData>
      <sheetData sheetId="3394">
        <row r="11">
          <cell r="A11">
            <v>3</v>
          </cell>
        </row>
      </sheetData>
      <sheetData sheetId="3395">
        <row r="11">
          <cell r="A11">
            <v>3</v>
          </cell>
        </row>
      </sheetData>
      <sheetData sheetId="3396">
        <row r="11">
          <cell r="A11">
            <v>3</v>
          </cell>
        </row>
      </sheetData>
      <sheetData sheetId="3397">
        <row r="11">
          <cell r="A11">
            <v>3</v>
          </cell>
        </row>
      </sheetData>
      <sheetData sheetId="3398">
        <row r="11">
          <cell r="A11">
            <v>3</v>
          </cell>
        </row>
      </sheetData>
      <sheetData sheetId="3399">
        <row r="11">
          <cell r="A11">
            <v>3</v>
          </cell>
        </row>
      </sheetData>
      <sheetData sheetId="3400">
        <row r="11">
          <cell r="A11">
            <v>3</v>
          </cell>
        </row>
      </sheetData>
      <sheetData sheetId="3401">
        <row r="11">
          <cell r="A11">
            <v>3</v>
          </cell>
        </row>
      </sheetData>
      <sheetData sheetId="3402">
        <row r="11">
          <cell r="A11">
            <v>3</v>
          </cell>
        </row>
      </sheetData>
      <sheetData sheetId="3403">
        <row r="11">
          <cell r="A11">
            <v>3</v>
          </cell>
        </row>
      </sheetData>
      <sheetData sheetId="3404">
        <row r="11">
          <cell r="A11">
            <v>3</v>
          </cell>
        </row>
      </sheetData>
      <sheetData sheetId="3405">
        <row r="11">
          <cell r="A11">
            <v>3</v>
          </cell>
        </row>
      </sheetData>
      <sheetData sheetId="3406">
        <row r="11">
          <cell r="A11">
            <v>3</v>
          </cell>
        </row>
      </sheetData>
      <sheetData sheetId="3407">
        <row r="11">
          <cell r="A11">
            <v>3</v>
          </cell>
        </row>
      </sheetData>
      <sheetData sheetId="3408">
        <row r="11">
          <cell r="A11">
            <v>3</v>
          </cell>
        </row>
      </sheetData>
      <sheetData sheetId="3409">
        <row r="11">
          <cell r="A11">
            <v>3</v>
          </cell>
        </row>
      </sheetData>
      <sheetData sheetId="3410">
        <row r="11">
          <cell r="A11">
            <v>3</v>
          </cell>
        </row>
      </sheetData>
      <sheetData sheetId="3411">
        <row r="11">
          <cell r="A11">
            <v>3</v>
          </cell>
        </row>
      </sheetData>
      <sheetData sheetId="3412">
        <row r="11">
          <cell r="A11">
            <v>3</v>
          </cell>
        </row>
      </sheetData>
      <sheetData sheetId="3413">
        <row r="11">
          <cell r="A11">
            <v>3</v>
          </cell>
        </row>
      </sheetData>
      <sheetData sheetId="3414">
        <row r="11">
          <cell r="A11">
            <v>3</v>
          </cell>
        </row>
      </sheetData>
      <sheetData sheetId="3415">
        <row r="11">
          <cell r="A11">
            <v>3</v>
          </cell>
        </row>
      </sheetData>
      <sheetData sheetId="3416">
        <row r="11">
          <cell r="A11">
            <v>3</v>
          </cell>
        </row>
      </sheetData>
      <sheetData sheetId="3417">
        <row r="11">
          <cell r="A11">
            <v>3</v>
          </cell>
        </row>
      </sheetData>
      <sheetData sheetId="3418">
        <row r="11">
          <cell r="A11">
            <v>3</v>
          </cell>
        </row>
      </sheetData>
      <sheetData sheetId="3419">
        <row r="11">
          <cell r="A11">
            <v>3</v>
          </cell>
        </row>
      </sheetData>
      <sheetData sheetId="3420">
        <row r="11">
          <cell r="A11">
            <v>3</v>
          </cell>
        </row>
      </sheetData>
      <sheetData sheetId="3421">
        <row r="11">
          <cell r="A11">
            <v>3</v>
          </cell>
        </row>
      </sheetData>
      <sheetData sheetId="3422">
        <row r="11">
          <cell r="A11">
            <v>3</v>
          </cell>
        </row>
      </sheetData>
      <sheetData sheetId="3423">
        <row r="11">
          <cell r="A11">
            <v>3</v>
          </cell>
        </row>
      </sheetData>
      <sheetData sheetId="3424">
        <row r="11">
          <cell r="A11">
            <v>3</v>
          </cell>
        </row>
      </sheetData>
      <sheetData sheetId="3425">
        <row r="11">
          <cell r="A11">
            <v>3</v>
          </cell>
        </row>
      </sheetData>
      <sheetData sheetId="3426">
        <row r="11">
          <cell r="A11">
            <v>3</v>
          </cell>
        </row>
      </sheetData>
      <sheetData sheetId="3427">
        <row r="11">
          <cell r="A11">
            <v>3</v>
          </cell>
        </row>
      </sheetData>
      <sheetData sheetId="3428">
        <row r="11">
          <cell r="A11">
            <v>3</v>
          </cell>
        </row>
      </sheetData>
      <sheetData sheetId="3429">
        <row r="11">
          <cell r="A11">
            <v>3</v>
          </cell>
        </row>
      </sheetData>
      <sheetData sheetId="3430">
        <row r="11">
          <cell r="A11">
            <v>3</v>
          </cell>
        </row>
      </sheetData>
      <sheetData sheetId="3431">
        <row r="11">
          <cell r="A11">
            <v>3</v>
          </cell>
        </row>
      </sheetData>
      <sheetData sheetId="3432">
        <row r="11">
          <cell r="A11">
            <v>3</v>
          </cell>
        </row>
      </sheetData>
      <sheetData sheetId="3433">
        <row r="11">
          <cell r="A11">
            <v>3</v>
          </cell>
        </row>
      </sheetData>
      <sheetData sheetId="3434">
        <row r="11">
          <cell r="A11">
            <v>3</v>
          </cell>
        </row>
      </sheetData>
      <sheetData sheetId="3435">
        <row r="11">
          <cell r="A11">
            <v>3</v>
          </cell>
        </row>
      </sheetData>
      <sheetData sheetId="3436">
        <row r="11">
          <cell r="A11">
            <v>3</v>
          </cell>
        </row>
      </sheetData>
      <sheetData sheetId="3437">
        <row r="11">
          <cell r="A11">
            <v>3</v>
          </cell>
        </row>
      </sheetData>
      <sheetData sheetId="3438">
        <row r="11">
          <cell r="A11">
            <v>3</v>
          </cell>
        </row>
      </sheetData>
      <sheetData sheetId="3439">
        <row r="11">
          <cell r="A11">
            <v>3</v>
          </cell>
        </row>
      </sheetData>
      <sheetData sheetId="3440">
        <row r="11">
          <cell r="A11">
            <v>3</v>
          </cell>
        </row>
      </sheetData>
      <sheetData sheetId="3441">
        <row r="11">
          <cell r="A11">
            <v>3</v>
          </cell>
        </row>
      </sheetData>
      <sheetData sheetId="3442">
        <row r="11">
          <cell r="A11">
            <v>3</v>
          </cell>
        </row>
      </sheetData>
      <sheetData sheetId="3443">
        <row r="11">
          <cell r="A11">
            <v>3</v>
          </cell>
        </row>
      </sheetData>
      <sheetData sheetId="3444">
        <row r="11">
          <cell r="A11">
            <v>3</v>
          </cell>
        </row>
      </sheetData>
      <sheetData sheetId="3445">
        <row r="11">
          <cell r="A11">
            <v>3</v>
          </cell>
        </row>
      </sheetData>
      <sheetData sheetId="3446">
        <row r="11">
          <cell r="A11">
            <v>3</v>
          </cell>
        </row>
      </sheetData>
      <sheetData sheetId="3447">
        <row r="11">
          <cell r="A11">
            <v>3</v>
          </cell>
        </row>
      </sheetData>
      <sheetData sheetId="3448">
        <row r="11">
          <cell r="A11">
            <v>3</v>
          </cell>
        </row>
      </sheetData>
      <sheetData sheetId="3449">
        <row r="11">
          <cell r="A11">
            <v>3</v>
          </cell>
        </row>
      </sheetData>
      <sheetData sheetId="3450">
        <row r="11">
          <cell r="A11">
            <v>3</v>
          </cell>
        </row>
      </sheetData>
      <sheetData sheetId="3451">
        <row r="11">
          <cell r="A11">
            <v>3</v>
          </cell>
        </row>
      </sheetData>
      <sheetData sheetId="3452">
        <row r="11">
          <cell r="A11">
            <v>3</v>
          </cell>
        </row>
      </sheetData>
      <sheetData sheetId="3453">
        <row r="11">
          <cell r="A11">
            <v>3</v>
          </cell>
        </row>
      </sheetData>
      <sheetData sheetId="3454">
        <row r="11">
          <cell r="A11">
            <v>3</v>
          </cell>
        </row>
      </sheetData>
      <sheetData sheetId="3455">
        <row r="11">
          <cell r="A11">
            <v>3</v>
          </cell>
        </row>
      </sheetData>
      <sheetData sheetId="3456">
        <row r="11">
          <cell r="A11">
            <v>3</v>
          </cell>
        </row>
      </sheetData>
      <sheetData sheetId="3457">
        <row r="11">
          <cell r="A11">
            <v>3</v>
          </cell>
        </row>
      </sheetData>
      <sheetData sheetId="3458">
        <row r="11">
          <cell r="A11">
            <v>3</v>
          </cell>
        </row>
      </sheetData>
      <sheetData sheetId="3459">
        <row r="11">
          <cell r="A11">
            <v>3</v>
          </cell>
        </row>
      </sheetData>
      <sheetData sheetId="3460">
        <row r="11">
          <cell r="A11">
            <v>3</v>
          </cell>
        </row>
      </sheetData>
      <sheetData sheetId="3461">
        <row r="11">
          <cell r="A11">
            <v>3</v>
          </cell>
        </row>
      </sheetData>
      <sheetData sheetId="3462">
        <row r="11">
          <cell r="A11">
            <v>3</v>
          </cell>
        </row>
      </sheetData>
      <sheetData sheetId="3463">
        <row r="11">
          <cell r="A11">
            <v>3</v>
          </cell>
        </row>
      </sheetData>
      <sheetData sheetId="3464">
        <row r="11">
          <cell r="A11">
            <v>3</v>
          </cell>
        </row>
      </sheetData>
      <sheetData sheetId="3465">
        <row r="11">
          <cell r="A11">
            <v>3</v>
          </cell>
        </row>
      </sheetData>
      <sheetData sheetId="3466">
        <row r="11">
          <cell r="A11">
            <v>3</v>
          </cell>
        </row>
      </sheetData>
      <sheetData sheetId="3467">
        <row r="11">
          <cell r="A11">
            <v>3</v>
          </cell>
        </row>
      </sheetData>
      <sheetData sheetId="3468">
        <row r="11">
          <cell r="A11">
            <v>3</v>
          </cell>
        </row>
      </sheetData>
      <sheetData sheetId="3469">
        <row r="11">
          <cell r="A11">
            <v>3</v>
          </cell>
        </row>
      </sheetData>
      <sheetData sheetId="3470">
        <row r="11">
          <cell r="A11">
            <v>3</v>
          </cell>
        </row>
      </sheetData>
      <sheetData sheetId="3471">
        <row r="11">
          <cell r="A11">
            <v>3</v>
          </cell>
        </row>
      </sheetData>
      <sheetData sheetId="3472">
        <row r="11">
          <cell r="A11">
            <v>3</v>
          </cell>
        </row>
      </sheetData>
      <sheetData sheetId="3473">
        <row r="11">
          <cell r="A11">
            <v>3</v>
          </cell>
        </row>
      </sheetData>
      <sheetData sheetId="3474">
        <row r="11">
          <cell r="A11">
            <v>3</v>
          </cell>
        </row>
      </sheetData>
      <sheetData sheetId="3475">
        <row r="11">
          <cell r="A11">
            <v>3</v>
          </cell>
        </row>
      </sheetData>
      <sheetData sheetId="3476">
        <row r="11">
          <cell r="A11">
            <v>3</v>
          </cell>
        </row>
      </sheetData>
      <sheetData sheetId="3477">
        <row r="11">
          <cell r="A11">
            <v>3</v>
          </cell>
        </row>
      </sheetData>
      <sheetData sheetId="3478">
        <row r="11">
          <cell r="A11">
            <v>3</v>
          </cell>
        </row>
      </sheetData>
      <sheetData sheetId="3479">
        <row r="11">
          <cell r="A11">
            <v>3</v>
          </cell>
        </row>
      </sheetData>
      <sheetData sheetId="3480">
        <row r="11">
          <cell r="A11">
            <v>3</v>
          </cell>
        </row>
      </sheetData>
      <sheetData sheetId="3481">
        <row r="11">
          <cell r="A11">
            <v>3</v>
          </cell>
        </row>
      </sheetData>
      <sheetData sheetId="3482">
        <row r="11">
          <cell r="A11">
            <v>3</v>
          </cell>
        </row>
      </sheetData>
      <sheetData sheetId="3483">
        <row r="11">
          <cell r="A11">
            <v>3</v>
          </cell>
        </row>
      </sheetData>
      <sheetData sheetId="3484">
        <row r="11">
          <cell r="A11">
            <v>3</v>
          </cell>
        </row>
      </sheetData>
      <sheetData sheetId="3485">
        <row r="11">
          <cell r="A11">
            <v>3</v>
          </cell>
        </row>
      </sheetData>
      <sheetData sheetId="3486">
        <row r="11">
          <cell r="A11">
            <v>3</v>
          </cell>
        </row>
      </sheetData>
      <sheetData sheetId="3487">
        <row r="11">
          <cell r="A11">
            <v>3</v>
          </cell>
        </row>
      </sheetData>
      <sheetData sheetId="3488">
        <row r="11">
          <cell r="A11">
            <v>3</v>
          </cell>
        </row>
      </sheetData>
      <sheetData sheetId="3489">
        <row r="11">
          <cell r="A11">
            <v>3</v>
          </cell>
        </row>
      </sheetData>
      <sheetData sheetId="3490">
        <row r="11">
          <cell r="A11">
            <v>3</v>
          </cell>
        </row>
      </sheetData>
      <sheetData sheetId="3491">
        <row r="11">
          <cell r="A11">
            <v>3</v>
          </cell>
        </row>
      </sheetData>
      <sheetData sheetId="3492">
        <row r="11">
          <cell r="A11">
            <v>3</v>
          </cell>
        </row>
      </sheetData>
      <sheetData sheetId="3493">
        <row r="11">
          <cell r="A11">
            <v>3</v>
          </cell>
        </row>
      </sheetData>
      <sheetData sheetId="3494">
        <row r="11">
          <cell r="A11">
            <v>3</v>
          </cell>
        </row>
      </sheetData>
      <sheetData sheetId="3495">
        <row r="11">
          <cell r="A11">
            <v>3</v>
          </cell>
        </row>
      </sheetData>
      <sheetData sheetId="3496">
        <row r="11">
          <cell r="A11">
            <v>3</v>
          </cell>
        </row>
      </sheetData>
      <sheetData sheetId="3497">
        <row r="11">
          <cell r="A11">
            <v>3</v>
          </cell>
        </row>
      </sheetData>
      <sheetData sheetId="3498">
        <row r="11">
          <cell r="A11">
            <v>3</v>
          </cell>
        </row>
      </sheetData>
      <sheetData sheetId="3499">
        <row r="11">
          <cell r="A11">
            <v>3</v>
          </cell>
        </row>
      </sheetData>
      <sheetData sheetId="3500">
        <row r="11">
          <cell r="A11">
            <v>3</v>
          </cell>
        </row>
      </sheetData>
      <sheetData sheetId="3501">
        <row r="11">
          <cell r="A11">
            <v>3</v>
          </cell>
        </row>
      </sheetData>
      <sheetData sheetId="3502">
        <row r="11">
          <cell r="A11">
            <v>3</v>
          </cell>
        </row>
      </sheetData>
      <sheetData sheetId="3503">
        <row r="11">
          <cell r="A11">
            <v>3</v>
          </cell>
        </row>
      </sheetData>
      <sheetData sheetId="3504">
        <row r="11">
          <cell r="A11">
            <v>3</v>
          </cell>
        </row>
      </sheetData>
      <sheetData sheetId="3505">
        <row r="11">
          <cell r="A11">
            <v>3</v>
          </cell>
        </row>
      </sheetData>
      <sheetData sheetId="3506">
        <row r="11">
          <cell r="A11">
            <v>3</v>
          </cell>
        </row>
      </sheetData>
      <sheetData sheetId="3507">
        <row r="11">
          <cell r="A11">
            <v>3</v>
          </cell>
        </row>
      </sheetData>
      <sheetData sheetId="3508">
        <row r="11">
          <cell r="A11">
            <v>3</v>
          </cell>
        </row>
      </sheetData>
      <sheetData sheetId="3509">
        <row r="11">
          <cell r="A11">
            <v>3</v>
          </cell>
        </row>
      </sheetData>
      <sheetData sheetId="3510">
        <row r="11">
          <cell r="A11">
            <v>3</v>
          </cell>
        </row>
      </sheetData>
      <sheetData sheetId="3511">
        <row r="11">
          <cell r="A11">
            <v>3</v>
          </cell>
        </row>
      </sheetData>
      <sheetData sheetId="3512">
        <row r="11">
          <cell r="A11">
            <v>3</v>
          </cell>
        </row>
      </sheetData>
      <sheetData sheetId="3513">
        <row r="11">
          <cell r="A11">
            <v>3</v>
          </cell>
        </row>
      </sheetData>
      <sheetData sheetId="3514">
        <row r="11">
          <cell r="A11">
            <v>3</v>
          </cell>
        </row>
      </sheetData>
      <sheetData sheetId="3515">
        <row r="11">
          <cell r="A11">
            <v>3</v>
          </cell>
        </row>
      </sheetData>
      <sheetData sheetId="3516">
        <row r="11">
          <cell r="A11">
            <v>3</v>
          </cell>
        </row>
      </sheetData>
      <sheetData sheetId="3517">
        <row r="11">
          <cell r="A11">
            <v>3</v>
          </cell>
        </row>
      </sheetData>
      <sheetData sheetId="3518">
        <row r="11">
          <cell r="A11">
            <v>3</v>
          </cell>
        </row>
      </sheetData>
      <sheetData sheetId="3519">
        <row r="11">
          <cell r="A11">
            <v>3</v>
          </cell>
        </row>
      </sheetData>
      <sheetData sheetId="3520">
        <row r="11">
          <cell r="A11">
            <v>3</v>
          </cell>
        </row>
      </sheetData>
      <sheetData sheetId="3521">
        <row r="11">
          <cell r="A11">
            <v>3</v>
          </cell>
        </row>
      </sheetData>
      <sheetData sheetId="3522">
        <row r="11">
          <cell r="A11">
            <v>3</v>
          </cell>
        </row>
      </sheetData>
      <sheetData sheetId="3523">
        <row r="11">
          <cell r="A11">
            <v>3</v>
          </cell>
        </row>
      </sheetData>
      <sheetData sheetId="3524">
        <row r="11">
          <cell r="A11">
            <v>3</v>
          </cell>
        </row>
      </sheetData>
      <sheetData sheetId="3525">
        <row r="11">
          <cell r="A11">
            <v>3</v>
          </cell>
        </row>
      </sheetData>
      <sheetData sheetId="3526">
        <row r="11">
          <cell r="A11">
            <v>3</v>
          </cell>
        </row>
      </sheetData>
      <sheetData sheetId="3527">
        <row r="11">
          <cell r="A11">
            <v>3</v>
          </cell>
        </row>
      </sheetData>
      <sheetData sheetId="3528">
        <row r="11">
          <cell r="A11">
            <v>3</v>
          </cell>
        </row>
      </sheetData>
      <sheetData sheetId="3529">
        <row r="11">
          <cell r="A11">
            <v>3</v>
          </cell>
        </row>
      </sheetData>
      <sheetData sheetId="3530">
        <row r="11">
          <cell r="A11">
            <v>3</v>
          </cell>
        </row>
      </sheetData>
      <sheetData sheetId="3531">
        <row r="11">
          <cell r="A11">
            <v>3</v>
          </cell>
        </row>
      </sheetData>
      <sheetData sheetId="3532">
        <row r="11">
          <cell r="A11">
            <v>3</v>
          </cell>
        </row>
      </sheetData>
      <sheetData sheetId="3533">
        <row r="11">
          <cell r="A11">
            <v>3</v>
          </cell>
        </row>
      </sheetData>
      <sheetData sheetId="3534">
        <row r="11">
          <cell r="A11">
            <v>3</v>
          </cell>
        </row>
      </sheetData>
      <sheetData sheetId="3535">
        <row r="11">
          <cell r="A11">
            <v>3</v>
          </cell>
        </row>
      </sheetData>
      <sheetData sheetId="3536">
        <row r="11">
          <cell r="A11">
            <v>3</v>
          </cell>
        </row>
      </sheetData>
      <sheetData sheetId="3537">
        <row r="11">
          <cell r="A11">
            <v>3</v>
          </cell>
        </row>
      </sheetData>
      <sheetData sheetId="3538">
        <row r="11">
          <cell r="A11">
            <v>3</v>
          </cell>
        </row>
      </sheetData>
      <sheetData sheetId="3539">
        <row r="11">
          <cell r="A11">
            <v>3</v>
          </cell>
        </row>
      </sheetData>
      <sheetData sheetId="3540">
        <row r="11">
          <cell r="A11">
            <v>3</v>
          </cell>
        </row>
      </sheetData>
      <sheetData sheetId="3541">
        <row r="11">
          <cell r="A11">
            <v>3</v>
          </cell>
        </row>
      </sheetData>
      <sheetData sheetId="3542">
        <row r="11">
          <cell r="A11">
            <v>3</v>
          </cell>
        </row>
      </sheetData>
      <sheetData sheetId="3543">
        <row r="11">
          <cell r="A11">
            <v>3</v>
          </cell>
        </row>
      </sheetData>
      <sheetData sheetId="3544">
        <row r="11">
          <cell r="A11">
            <v>3</v>
          </cell>
        </row>
      </sheetData>
      <sheetData sheetId="3545">
        <row r="11">
          <cell r="A11">
            <v>3</v>
          </cell>
        </row>
      </sheetData>
      <sheetData sheetId="3546">
        <row r="11">
          <cell r="A11">
            <v>3</v>
          </cell>
        </row>
      </sheetData>
      <sheetData sheetId="3547">
        <row r="11">
          <cell r="A11">
            <v>3</v>
          </cell>
        </row>
      </sheetData>
      <sheetData sheetId="3548">
        <row r="11">
          <cell r="A11">
            <v>3</v>
          </cell>
        </row>
      </sheetData>
      <sheetData sheetId="3549">
        <row r="11">
          <cell r="A11">
            <v>3</v>
          </cell>
        </row>
      </sheetData>
      <sheetData sheetId="3550">
        <row r="11">
          <cell r="A11">
            <v>3</v>
          </cell>
        </row>
      </sheetData>
      <sheetData sheetId="3551">
        <row r="11">
          <cell r="A11">
            <v>3</v>
          </cell>
        </row>
      </sheetData>
      <sheetData sheetId="3552">
        <row r="11">
          <cell r="A11">
            <v>3</v>
          </cell>
        </row>
      </sheetData>
      <sheetData sheetId="3553">
        <row r="11">
          <cell r="A11">
            <v>3</v>
          </cell>
        </row>
      </sheetData>
      <sheetData sheetId="3554">
        <row r="11">
          <cell r="A11">
            <v>3</v>
          </cell>
        </row>
      </sheetData>
      <sheetData sheetId="3555">
        <row r="11">
          <cell r="A11">
            <v>3</v>
          </cell>
        </row>
      </sheetData>
      <sheetData sheetId="3556">
        <row r="11">
          <cell r="A11">
            <v>3</v>
          </cell>
        </row>
      </sheetData>
      <sheetData sheetId="3557">
        <row r="11">
          <cell r="A11">
            <v>3</v>
          </cell>
        </row>
      </sheetData>
      <sheetData sheetId="3558">
        <row r="11">
          <cell r="A11">
            <v>3</v>
          </cell>
        </row>
      </sheetData>
      <sheetData sheetId="3559">
        <row r="11">
          <cell r="A11">
            <v>3</v>
          </cell>
        </row>
      </sheetData>
      <sheetData sheetId="3560">
        <row r="11">
          <cell r="A11">
            <v>3</v>
          </cell>
        </row>
      </sheetData>
      <sheetData sheetId="3561">
        <row r="11">
          <cell r="A11">
            <v>3</v>
          </cell>
        </row>
      </sheetData>
      <sheetData sheetId="3562">
        <row r="11">
          <cell r="A11">
            <v>3</v>
          </cell>
        </row>
      </sheetData>
      <sheetData sheetId="3563">
        <row r="11">
          <cell r="A11">
            <v>3</v>
          </cell>
        </row>
      </sheetData>
      <sheetData sheetId="3564">
        <row r="11">
          <cell r="A11">
            <v>3</v>
          </cell>
        </row>
      </sheetData>
      <sheetData sheetId="3565">
        <row r="11">
          <cell r="A11">
            <v>3</v>
          </cell>
        </row>
      </sheetData>
      <sheetData sheetId="3566">
        <row r="11">
          <cell r="A11">
            <v>3</v>
          </cell>
        </row>
      </sheetData>
      <sheetData sheetId="3567">
        <row r="11">
          <cell r="A11">
            <v>3</v>
          </cell>
        </row>
      </sheetData>
      <sheetData sheetId="3568">
        <row r="11">
          <cell r="A11">
            <v>3</v>
          </cell>
        </row>
      </sheetData>
      <sheetData sheetId="3569">
        <row r="11">
          <cell r="A11">
            <v>3</v>
          </cell>
        </row>
      </sheetData>
      <sheetData sheetId="3570">
        <row r="11">
          <cell r="A11">
            <v>3</v>
          </cell>
        </row>
      </sheetData>
      <sheetData sheetId="3571">
        <row r="11">
          <cell r="A11">
            <v>3</v>
          </cell>
        </row>
      </sheetData>
      <sheetData sheetId="3572">
        <row r="11">
          <cell r="A11">
            <v>3</v>
          </cell>
        </row>
      </sheetData>
      <sheetData sheetId="3573">
        <row r="11">
          <cell r="A11">
            <v>3</v>
          </cell>
        </row>
      </sheetData>
      <sheetData sheetId="3574">
        <row r="11">
          <cell r="A11">
            <v>3</v>
          </cell>
        </row>
      </sheetData>
      <sheetData sheetId="3575">
        <row r="11">
          <cell r="A11">
            <v>3</v>
          </cell>
        </row>
      </sheetData>
      <sheetData sheetId="3576">
        <row r="11">
          <cell r="A11">
            <v>3</v>
          </cell>
        </row>
      </sheetData>
      <sheetData sheetId="3577">
        <row r="11">
          <cell r="A11">
            <v>3</v>
          </cell>
        </row>
      </sheetData>
      <sheetData sheetId="3578">
        <row r="11">
          <cell r="A11">
            <v>3</v>
          </cell>
        </row>
      </sheetData>
      <sheetData sheetId="3579">
        <row r="11">
          <cell r="A11">
            <v>3</v>
          </cell>
        </row>
      </sheetData>
      <sheetData sheetId="3580">
        <row r="11">
          <cell r="A11">
            <v>3</v>
          </cell>
        </row>
      </sheetData>
      <sheetData sheetId="3581">
        <row r="11">
          <cell r="A11">
            <v>3</v>
          </cell>
        </row>
      </sheetData>
      <sheetData sheetId="3582">
        <row r="11">
          <cell r="A11">
            <v>3</v>
          </cell>
        </row>
      </sheetData>
      <sheetData sheetId="3583">
        <row r="11">
          <cell r="A11">
            <v>3</v>
          </cell>
        </row>
      </sheetData>
      <sheetData sheetId="3584">
        <row r="11">
          <cell r="A11">
            <v>3</v>
          </cell>
        </row>
      </sheetData>
      <sheetData sheetId="3585">
        <row r="11">
          <cell r="A11">
            <v>3</v>
          </cell>
        </row>
      </sheetData>
      <sheetData sheetId="3586">
        <row r="11">
          <cell r="A11">
            <v>3</v>
          </cell>
        </row>
      </sheetData>
      <sheetData sheetId="3587">
        <row r="11">
          <cell r="A11">
            <v>3</v>
          </cell>
        </row>
      </sheetData>
      <sheetData sheetId="3588">
        <row r="11">
          <cell r="A11">
            <v>3</v>
          </cell>
        </row>
      </sheetData>
      <sheetData sheetId="3589">
        <row r="11">
          <cell r="A11">
            <v>3</v>
          </cell>
        </row>
      </sheetData>
      <sheetData sheetId="3590">
        <row r="11">
          <cell r="A11">
            <v>3</v>
          </cell>
        </row>
      </sheetData>
      <sheetData sheetId="3591">
        <row r="11">
          <cell r="A11">
            <v>3</v>
          </cell>
        </row>
      </sheetData>
      <sheetData sheetId="3592">
        <row r="11">
          <cell r="A11">
            <v>3</v>
          </cell>
        </row>
      </sheetData>
      <sheetData sheetId="3593">
        <row r="11">
          <cell r="A11">
            <v>3</v>
          </cell>
        </row>
      </sheetData>
      <sheetData sheetId="3594">
        <row r="11">
          <cell r="A11">
            <v>3</v>
          </cell>
        </row>
      </sheetData>
      <sheetData sheetId="3595">
        <row r="11">
          <cell r="A11">
            <v>3</v>
          </cell>
        </row>
      </sheetData>
      <sheetData sheetId="3596">
        <row r="11">
          <cell r="A11">
            <v>3</v>
          </cell>
        </row>
      </sheetData>
      <sheetData sheetId="3597">
        <row r="11">
          <cell r="A11">
            <v>3</v>
          </cell>
        </row>
      </sheetData>
      <sheetData sheetId="3598">
        <row r="11">
          <cell r="A11">
            <v>3</v>
          </cell>
        </row>
      </sheetData>
      <sheetData sheetId="3599">
        <row r="11">
          <cell r="A11">
            <v>3</v>
          </cell>
        </row>
      </sheetData>
      <sheetData sheetId="3600">
        <row r="11">
          <cell r="A11">
            <v>3</v>
          </cell>
        </row>
      </sheetData>
      <sheetData sheetId="3601">
        <row r="11">
          <cell r="A11">
            <v>3</v>
          </cell>
        </row>
      </sheetData>
      <sheetData sheetId="3602">
        <row r="11">
          <cell r="A11">
            <v>3</v>
          </cell>
        </row>
      </sheetData>
      <sheetData sheetId="3603">
        <row r="11">
          <cell r="A11">
            <v>3</v>
          </cell>
        </row>
      </sheetData>
      <sheetData sheetId="3604">
        <row r="11">
          <cell r="A11">
            <v>3</v>
          </cell>
        </row>
      </sheetData>
      <sheetData sheetId="3605">
        <row r="11">
          <cell r="A11">
            <v>3</v>
          </cell>
        </row>
      </sheetData>
      <sheetData sheetId="3606">
        <row r="11">
          <cell r="A11">
            <v>3</v>
          </cell>
        </row>
      </sheetData>
      <sheetData sheetId="3607">
        <row r="11">
          <cell r="A11">
            <v>3</v>
          </cell>
        </row>
      </sheetData>
      <sheetData sheetId="3608">
        <row r="11">
          <cell r="A11">
            <v>3</v>
          </cell>
        </row>
      </sheetData>
      <sheetData sheetId="3609">
        <row r="11">
          <cell r="A11">
            <v>3</v>
          </cell>
        </row>
      </sheetData>
      <sheetData sheetId="3610">
        <row r="11">
          <cell r="A11">
            <v>3</v>
          </cell>
        </row>
      </sheetData>
      <sheetData sheetId="3611">
        <row r="11">
          <cell r="A11">
            <v>3</v>
          </cell>
        </row>
      </sheetData>
      <sheetData sheetId="3612">
        <row r="11">
          <cell r="A11">
            <v>3</v>
          </cell>
        </row>
      </sheetData>
      <sheetData sheetId="3613">
        <row r="11">
          <cell r="A11">
            <v>3</v>
          </cell>
        </row>
      </sheetData>
      <sheetData sheetId="3614">
        <row r="11">
          <cell r="A11">
            <v>3</v>
          </cell>
        </row>
      </sheetData>
      <sheetData sheetId="3615">
        <row r="11">
          <cell r="A11">
            <v>3</v>
          </cell>
        </row>
      </sheetData>
      <sheetData sheetId="3616">
        <row r="11">
          <cell r="A11">
            <v>3</v>
          </cell>
        </row>
      </sheetData>
      <sheetData sheetId="3617">
        <row r="11">
          <cell r="A11">
            <v>3</v>
          </cell>
        </row>
      </sheetData>
      <sheetData sheetId="3618">
        <row r="11">
          <cell r="A11">
            <v>3</v>
          </cell>
        </row>
      </sheetData>
      <sheetData sheetId="3619">
        <row r="11">
          <cell r="A11">
            <v>3</v>
          </cell>
        </row>
      </sheetData>
      <sheetData sheetId="3620">
        <row r="11">
          <cell r="A11">
            <v>3</v>
          </cell>
        </row>
      </sheetData>
      <sheetData sheetId="3621">
        <row r="11">
          <cell r="A11">
            <v>3</v>
          </cell>
        </row>
      </sheetData>
      <sheetData sheetId="3622">
        <row r="11">
          <cell r="A11">
            <v>3</v>
          </cell>
        </row>
      </sheetData>
      <sheetData sheetId="3623">
        <row r="11">
          <cell r="A11">
            <v>3</v>
          </cell>
        </row>
      </sheetData>
      <sheetData sheetId="3624">
        <row r="11">
          <cell r="A11">
            <v>3</v>
          </cell>
        </row>
      </sheetData>
      <sheetData sheetId="3625">
        <row r="11">
          <cell r="A11">
            <v>3</v>
          </cell>
        </row>
      </sheetData>
      <sheetData sheetId="3626">
        <row r="11">
          <cell r="A11">
            <v>3</v>
          </cell>
        </row>
      </sheetData>
      <sheetData sheetId="3627">
        <row r="11">
          <cell r="A11">
            <v>3</v>
          </cell>
        </row>
      </sheetData>
      <sheetData sheetId="3628">
        <row r="11">
          <cell r="A11">
            <v>3</v>
          </cell>
        </row>
      </sheetData>
      <sheetData sheetId="3629">
        <row r="11">
          <cell r="A11">
            <v>3</v>
          </cell>
        </row>
      </sheetData>
      <sheetData sheetId="3630">
        <row r="11">
          <cell r="A11">
            <v>3</v>
          </cell>
        </row>
      </sheetData>
      <sheetData sheetId="3631">
        <row r="11">
          <cell r="A11">
            <v>3</v>
          </cell>
        </row>
      </sheetData>
      <sheetData sheetId="3632">
        <row r="11">
          <cell r="A11">
            <v>3</v>
          </cell>
        </row>
      </sheetData>
      <sheetData sheetId="3633">
        <row r="11">
          <cell r="A11">
            <v>3</v>
          </cell>
        </row>
      </sheetData>
      <sheetData sheetId="3634">
        <row r="11">
          <cell r="A11">
            <v>3</v>
          </cell>
        </row>
      </sheetData>
      <sheetData sheetId="3635">
        <row r="11">
          <cell r="A11">
            <v>3</v>
          </cell>
        </row>
      </sheetData>
      <sheetData sheetId="3636">
        <row r="11">
          <cell r="A11">
            <v>3</v>
          </cell>
        </row>
      </sheetData>
      <sheetData sheetId="3637">
        <row r="11">
          <cell r="A11">
            <v>3</v>
          </cell>
        </row>
      </sheetData>
      <sheetData sheetId="3638">
        <row r="11">
          <cell r="A11">
            <v>3</v>
          </cell>
        </row>
      </sheetData>
      <sheetData sheetId="3639">
        <row r="11">
          <cell r="A11">
            <v>3</v>
          </cell>
        </row>
      </sheetData>
      <sheetData sheetId="3640">
        <row r="11">
          <cell r="A11">
            <v>3</v>
          </cell>
        </row>
      </sheetData>
      <sheetData sheetId="3641">
        <row r="11">
          <cell r="A11">
            <v>3</v>
          </cell>
        </row>
      </sheetData>
      <sheetData sheetId="3642">
        <row r="11">
          <cell r="A11">
            <v>3</v>
          </cell>
        </row>
      </sheetData>
      <sheetData sheetId="3643">
        <row r="11">
          <cell r="A11">
            <v>3</v>
          </cell>
        </row>
      </sheetData>
      <sheetData sheetId="3644">
        <row r="11">
          <cell r="A11">
            <v>3</v>
          </cell>
        </row>
      </sheetData>
      <sheetData sheetId="3645">
        <row r="11">
          <cell r="A11">
            <v>3</v>
          </cell>
        </row>
      </sheetData>
      <sheetData sheetId="3646">
        <row r="11">
          <cell r="A11">
            <v>3</v>
          </cell>
        </row>
      </sheetData>
      <sheetData sheetId="3647">
        <row r="11">
          <cell r="A11">
            <v>3</v>
          </cell>
        </row>
      </sheetData>
      <sheetData sheetId="3648">
        <row r="11">
          <cell r="A11">
            <v>3</v>
          </cell>
        </row>
      </sheetData>
      <sheetData sheetId="3649">
        <row r="11">
          <cell r="A11">
            <v>3</v>
          </cell>
        </row>
      </sheetData>
      <sheetData sheetId="3650">
        <row r="11">
          <cell r="A11">
            <v>3</v>
          </cell>
        </row>
      </sheetData>
      <sheetData sheetId="3651">
        <row r="11">
          <cell r="A11">
            <v>3</v>
          </cell>
        </row>
      </sheetData>
      <sheetData sheetId="3652">
        <row r="11">
          <cell r="A11">
            <v>3</v>
          </cell>
        </row>
      </sheetData>
      <sheetData sheetId="3653">
        <row r="11">
          <cell r="A11">
            <v>3</v>
          </cell>
        </row>
      </sheetData>
      <sheetData sheetId="3654">
        <row r="11">
          <cell r="A11">
            <v>3</v>
          </cell>
        </row>
      </sheetData>
      <sheetData sheetId="3655">
        <row r="11">
          <cell r="A11">
            <v>3</v>
          </cell>
        </row>
      </sheetData>
      <sheetData sheetId="3656">
        <row r="11">
          <cell r="A11">
            <v>3</v>
          </cell>
        </row>
      </sheetData>
      <sheetData sheetId="3657">
        <row r="11">
          <cell r="A11">
            <v>3</v>
          </cell>
        </row>
      </sheetData>
      <sheetData sheetId="3658">
        <row r="11">
          <cell r="A11">
            <v>3</v>
          </cell>
        </row>
      </sheetData>
      <sheetData sheetId="3659">
        <row r="11">
          <cell r="A11">
            <v>3</v>
          </cell>
        </row>
      </sheetData>
      <sheetData sheetId="3660">
        <row r="11">
          <cell r="A11">
            <v>3</v>
          </cell>
        </row>
      </sheetData>
      <sheetData sheetId="3661">
        <row r="11">
          <cell r="A11">
            <v>3</v>
          </cell>
        </row>
      </sheetData>
      <sheetData sheetId="3662">
        <row r="11">
          <cell r="A11">
            <v>3</v>
          </cell>
        </row>
      </sheetData>
      <sheetData sheetId="3663">
        <row r="11">
          <cell r="A11">
            <v>3</v>
          </cell>
        </row>
      </sheetData>
      <sheetData sheetId="3664">
        <row r="11">
          <cell r="A11">
            <v>3</v>
          </cell>
        </row>
      </sheetData>
      <sheetData sheetId="3665">
        <row r="11">
          <cell r="A11">
            <v>3</v>
          </cell>
        </row>
      </sheetData>
      <sheetData sheetId="3666">
        <row r="11">
          <cell r="A11">
            <v>3</v>
          </cell>
        </row>
      </sheetData>
      <sheetData sheetId="3667">
        <row r="11">
          <cell r="A11">
            <v>3</v>
          </cell>
        </row>
      </sheetData>
      <sheetData sheetId="3668">
        <row r="11">
          <cell r="A11">
            <v>3</v>
          </cell>
        </row>
      </sheetData>
      <sheetData sheetId="3669">
        <row r="11">
          <cell r="A11">
            <v>3</v>
          </cell>
        </row>
      </sheetData>
      <sheetData sheetId="3670">
        <row r="11">
          <cell r="A11">
            <v>3</v>
          </cell>
        </row>
      </sheetData>
      <sheetData sheetId="3671">
        <row r="11">
          <cell r="A11">
            <v>3</v>
          </cell>
        </row>
      </sheetData>
      <sheetData sheetId="3672">
        <row r="11">
          <cell r="A11">
            <v>3</v>
          </cell>
        </row>
      </sheetData>
      <sheetData sheetId="3673">
        <row r="11">
          <cell r="A11">
            <v>3</v>
          </cell>
        </row>
      </sheetData>
      <sheetData sheetId="3674">
        <row r="11">
          <cell r="A11">
            <v>3</v>
          </cell>
        </row>
      </sheetData>
      <sheetData sheetId="3675">
        <row r="11">
          <cell r="A11">
            <v>3</v>
          </cell>
        </row>
      </sheetData>
      <sheetData sheetId="3676">
        <row r="11">
          <cell r="A11">
            <v>3</v>
          </cell>
        </row>
      </sheetData>
      <sheetData sheetId="3677">
        <row r="11">
          <cell r="A11">
            <v>3</v>
          </cell>
        </row>
      </sheetData>
      <sheetData sheetId="3678">
        <row r="11">
          <cell r="A11">
            <v>3</v>
          </cell>
        </row>
      </sheetData>
      <sheetData sheetId="3679">
        <row r="11">
          <cell r="A11">
            <v>3</v>
          </cell>
        </row>
      </sheetData>
      <sheetData sheetId="3680">
        <row r="11">
          <cell r="A11">
            <v>3</v>
          </cell>
        </row>
      </sheetData>
      <sheetData sheetId="3681">
        <row r="11">
          <cell r="A11">
            <v>3</v>
          </cell>
        </row>
      </sheetData>
      <sheetData sheetId="3682">
        <row r="11">
          <cell r="A11">
            <v>3</v>
          </cell>
        </row>
      </sheetData>
      <sheetData sheetId="3683">
        <row r="11">
          <cell r="A11">
            <v>3</v>
          </cell>
        </row>
      </sheetData>
      <sheetData sheetId="3684">
        <row r="11">
          <cell r="A11">
            <v>3</v>
          </cell>
        </row>
      </sheetData>
      <sheetData sheetId="3685">
        <row r="11">
          <cell r="A11">
            <v>3</v>
          </cell>
        </row>
      </sheetData>
      <sheetData sheetId="3686">
        <row r="11">
          <cell r="A11">
            <v>3</v>
          </cell>
        </row>
      </sheetData>
      <sheetData sheetId="3687">
        <row r="11">
          <cell r="A11">
            <v>3</v>
          </cell>
        </row>
      </sheetData>
      <sheetData sheetId="3688">
        <row r="11">
          <cell r="A11">
            <v>3</v>
          </cell>
        </row>
      </sheetData>
      <sheetData sheetId="3689">
        <row r="11">
          <cell r="A11">
            <v>3</v>
          </cell>
        </row>
      </sheetData>
      <sheetData sheetId="3690">
        <row r="11">
          <cell r="A11">
            <v>3</v>
          </cell>
        </row>
      </sheetData>
      <sheetData sheetId="3691">
        <row r="11">
          <cell r="A11">
            <v>3</v>
          </cell>
        </row>
      </sheetData>
      <sheetData sheetId="3692">
        <row r="11">
          <cell r="A11">
            <v>3</v>
          </cell>
        </row>
      </sheetData>
      <sheetData sheetId="3693">
        <row r="11">
          <cell r="A11">
            <v>3</v>
          </cell>
        </row>
      </sheetData>
      <sheetData sheetId="3694">
        <row r="11">
          <cell r="A11">
            <v>3</v>
          </cell>
        </row>
      </sheetData>
      <sheetData sheetId="3695">
        <row r="11">
          <cell r="A11">
            <v>3</v>
          </cell>
        </row>
      </sheetData>
      <sheetData sheetId="3696">
        <row r="11">
          <cell r="A11">
            <v>3</v>
          </cell>
        </row>
      </sheetData>
      <sheetData sheetId="3697">
        <row r="11">
          <cell r="A11">
            <v>3</v>
          </cell>
        </row>
      </sheetData>
      <sheetData sheetId="3698">
        <row r="11">
          <cell r="A11">
            <v>3</v>
          </cell>
        </row>
      </sheetData>
      <sheetData sheetId="3699">
        <row r="11">
          <cell r="A11">
            <v>3</v>
          </cell>
        </row>
      </sheetData>
      <sheetData sheetId="3700">
        <row r="11">
          <cell r="A11">
            <v>3</v>
          </cell>
        </row>
      </sheetData>
      <sheetData sheetId="3701">
        <row r="11">
          <cell r="A11">
            <v>3</v>
          </cell>
        </row>
      </sheetData>
      <sheetData sheetId="3702">
        <row r="11">
          <cell r="A11">
            <v>3</v>
          </cell>
        </row>
      </sheetData>
      <sheetData sheetId="3703">
        <row r="11">
          <cell r="A11">
            <v>3</v>
          </cell>
        </row>
      </sheetData>
      <sheetData sheetId="3704">
        <row r="11">
          <cell r="A11">
            <v>3</v>
          </cell>
        </row>
      </sheetData>
      <sheetData sheetId="3705">
        <row r="11">
          <cell r="A11">
            <v>3</v>
          </cell>
        </row>
      </sheetData>
      <sheetData sheetId="3706">
        <row r="11">
          <cell r="A11">
            <v>3</v>
          </cell>
        </row>
      </sheetData>
      <sheetData sheetId="3707">
        <row r="11">
          <cell r="A11">
            <v>3</v>
          </cell>
        </row>
      </sheetData>
      <sheetData sheetId="3708">
        <row r="11">
          <cell r="A11">
            <v>3</v>
          </cell>
        </row>
      </sheetData>
      <sheetData sheetId="3709">
        <row r="11">
          <cell r="A11">
            <v>3</v>
          </cell>
        </row>
      </sheetData>
      <sheetData sheetId="3710">
        <row r="11">
          <cell r="A11">
            <v>3</v>
          </cell>
        </row>
      </sheetData>
      <sheetData sheetId="3711">
        <row r="11">
          <cell r="A11">
            <v>3</v>
          </cell>
        </row>
      </sheetData>
      <sheetData sheetId="3712">
        <row r="11">
          <cell r="A11">
            <v>3</v>
          </cell>
        </row>
      </sheetData>
      <sheetData sheetId="3713">
        <row r="11">
          <cell r="A11">
            <v>3</v>
          </cell>
        </row>
      </sheetData>
      <sheetData sheetId="3714">
        <row r="11">
          <cell r="A11">
            <v>3</v>
          </cell>
        </row>
      </sheetData>
      <sheetData sheetId="3715">
        <row r="11">
          <cell r="A11">
            <v>3</v>
          </cell>
        </row>
      </sheetData>
      <sheetData sheetId="3716">
        <row r="11">
          <cell r="A11">
            <v>3</v>
          </cell>
        </row>
      </sheetData>
      <sheetData sheetId="3717">
        <row r="11">
          <cell r="A11">
            <v>3</v>
          </cell>
        </row>
      </sheetData>
      <sheetData sheetId="3718">
        <row r="11">
          <cell r="A11">
            <v>3</v>
          </cell>
        </row>
      </sheetData>
      <sheetData sheetId="3719">
        <row r="11">
          <cell r="A11">
            <v>3</v>
          </cell>
        </row>
      </sheetData>
      <sheetData sheetId="3720">
        <row r="11">
          <cell r="A11">
            <v>3</v>
          </cell>
        </row>
      </sheetData>
      <sheetData sheetId="3721">
        <row r="7">
          <cell r="P7">
            <v>0</v>
          </cell>
        </row>
      </sheetData>
      <sheetData sheetId="3722">
        <row r="11">
          <cell r="A11">
            <v>3</v>
          </cell>
        </row>
      </sheetData>
      <sheetData sheetId="3723">
        <row r="11">
          <cell r="A11">
            <v>3</v>
          </cell>
        </row>
      </sheetData>
      <sheetData sheetId="3724">
        <row r="7">
          <cell r="P7">
            <v>0</v>
          </cell>
        </row>
      </sheetData>
      <sheetData sheetId="3725">
        <row r="11">
          <cell r="A11">
            <v>3</v>
          </cell>
        </row>
      </sheetData>
      <sheetData sheetId="3726">
        <row r="11">
          <cell r="A11">
            <v>3</v>
          </cell>
        </row>
      </sheetData>
      <sheetData sheetId="3727">
        <row r="11">
          <cell r="A11">
            <v>3</v>
          </cell>
        </row>
      </sheetData>
      <sheetData sheetId="3728">
        <row r="11">
          <cell r="A11">
            <v>3</v>
          </cell>
        </row>
      </sheetData>
      <sheetData sheetId="3729">
        <row r="11">
          <cell r="A11">
            <v>3</v>
          </cell>
        </row>
      </sheetData>
      <sheetData sheetId="3730">
        <row r="11">
          <cell r="A11">
            <v>3</v>
          </cell>
        </row>
      </sheetData>
      <sheetData sheetId="3731">
        <row r="11">
          <cell r="A11">
            <v>3</v>
          </cell>
        </row>
      </sheetData>
      <sheetData sheetId="3732">
        <row r="11">
          <cell r="A11">
            <v>3</v>
          </cell>
        </row>
      </sheetData>
      <sheetData sheetId="3733">
        <row r="11">
          <cell r="A11">
            <v>3</v>
          </cell>
        </row>
      </sheetData>
      <sheetData sheetId="3734">
        <row r="11">
          <cell r="A11">
            <v>3</v>
          </cell>
        </row>
      </sheetData>
      <sheetData sheetId="3735">
        <row r="11">
          <cell r="A11">
            <v>3</v>
          </cell>
        </row>
      </sheetData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>
        <row r="11">
          <cell r="A11">
            <v>3</v>
          </cell>
        </row>
      </sheetData>
      <sheetData sheetId="3770">
        <row r="11">
          <cell r="A11">
            <v>3</v>
          </cell>
        </row>
      </sheetData>
      <sheetData sheetId="3771">
        <row r="11">
          <cell r="A11">
            <v>3</v>
          </cell>
        </row>
      </sheetData>
      <sheetData sheetId="3772">
        <row r="11">
          <cell r="A11">
            <v>3</v>
          </cell>
        </row>
      </sheetData>
      <sheetData sheetId="3773">
        <row r="11">
          <cell r="A11">
            <v>3</v>
          </cell>
        </row>
      </sheetData>
      <sheetData sheetId="3774">
        <row r="11">
          <cell r="A11">
            <v>3</v>
          </cell>
        </row>
      </sheetData>
      <sheetData sheetId="3775">
        <row r="11">
          <cell r="A11">
            <v>3</v>
          </cell>
        </row>
      </sheetData>
      <sheetData sheetId="3776">
        <row r="11">
          <cell r="A11">
            <v>3</v>
          </cell>
        </row>
      </sheetData>
      <sheetData sheetId="3777">
        <row r="11">
          <cell r="A11">
            <v>3</v>
          </cell>
        </row>
      </sheetData>
      <sheetData sheetId="3778">
        <row r="11">
          <cell r="A11">
            <v>3</v>
          </cell>
        </row>
      </sheetData>
      <sheetData sheetId="3779">
        <row r="11">
          <cell r="A11">
            <v>3</v>
          </cell>
        </row>
      </sheetData>
      <sheetData sheetId="3780">
        <row r="11">
          <cell r="A11">
            <v>3</v>
          </cell>
        </row>
      </sheetData>
      <sheetData sheetId="3781">
        <row r="11">
          <cell r="A11">
            <v>3</v>
          </cell>
        </row>
      </sheetData>
      <sheetData sheetId="3782">
        <row r="11">
          <cell r="A11">
            <v>3</v>
          </cell>
        </row>
      </sheetData>
      <sheetData sheetId="3783">
        <row r="11">
          <cell r="A11">
            <v>3</v>
          </cell>
        </row>
      </sheetData>
      <sheetData sheetId="3784">
        <row r="11">
          <cell r="A11">
            <v>3</v>
          </cell>
        </row>
      </sheetData>
      <sheetData sheetId="3785">
        <row r="11">
          <cell r="A11">
            <v>3</v>
          </cell>
        </row>
      </sheetData>
      <sheetData sheetId="3786">
        <row r="11">
          <cell r="A11">
            <v>3</v>
          </cell>
        </row>
      </sheetData>
      <sheetData sheetId="3787">
        <row r="11">
          <cell r="A11">
            <v>3</v>
          </cell>
        </row>
      </sheetData>
      <sheetData sheetId="3788">
        <row r="11">
          <cell r="A11">
            <v>3</v>
          </cell>
        </row>
      </sheetData>
      <sheetData sheetId="3789">
        <row r="7">
          <cell r="P7">
            <v>0</v>
          </cell>
        </row>
      </sheetData>
      <sheetData sheetId="3790">
        <row r="7">
          <cell r="P7">
            <v>0</v>
          </cell>
        </row>
      </sheetData>
      <sheetData sheetId="3791">
        <row r="11">
          <cell r="A11">
            <v>3</v>
          </cell>
        </row>
      </sheetData>
      <sheetData sheetId="3792">
        <row r="7">
          <cell r="P7">
            <v>0</v>
          </cell>
        </row>
      </sheetData>
      <sheetData sheetId="3793">
        <row r="11">
          <cell r="A11">
            <v>3</v>
          </cell>
        </row>
      </sheetData>
      <sheetData sheetId="3794">
        <row r="11">
          <cell r="A11">
            <v>3</v>
          </cell>
        </row>
      </sheetData>
      <sheetData sheetId="3795">
        <row r="11">
          <cell r="A11">
            <v>3</v>
          </cell>
        </row>
      </sheetData>
      <sheetData sheetId="3796">
        <row r="11">
          <cell r="A11">
            <v>3</v>
          </cell>
        </row>
      </sheetData>
      <sheetData sheetId="3797">
        <row r="11">
          <cell r="A11">
            <v>3</v>
          </cell>
        </row>
      </sheetData>
      <sheetData sheetId="3798">
        <row r="11">
          <cell r="A11">
            <v>3</v>
          </cell>
        </row>
      </sheetData>
      <sheetData sheetId="3799">
        <row r="11">
          <cell r="A11">
            <v>3</v>
          </cell>
        </row>
      </sheetData>
      <sheetData sheetId="3800">
        <row r="11">
          <cell r="A11">
            <v>3</v>
          </cell>
        </row>
      </sheetData>
      <sheetData sheetId="3801">
        <row r="11">
          <cell r="A11">
            <v>3</v>
          </cell>
        </row>
      </sheetData>
      <sheetData sheetId="3802">
        <row r="11">
          <cell r="A11">
            <v>3</v>
          </cell>
        </row>
      </sheetData>
      <sheetData sheetId="3803">
        <row r="11">
          <cell r="A11">
            <v>3</v>
          </cell>
        </row>
      </sheetData>
      <sheetData sheetId="3804">
        <row r="11">
          <cell r="A11">
            <v>3</v>
          </cell>
        </row>
      </sheetData>
      <sheetData sheetId="3805">
        <row r="11">
          <cell r="A11">
            <v>3</v>
          </cell>
        </row>
      </sheetData>
      <sheetData sheetId="3806">
        <row r="11">
          <cell r="A11">
            <v>3</v>
          </cell>
        </row>
      </sheetData>
      <sheetData sheetId="3807">
        <row r="11">
          <cell r="A11">
            <v>3</v>
          </cell>
        </row>
      </sheetData>
      <sheetData sheetId="3808">
        <row r="11">
          <cell r="A11">
            <v>3</v>
          </cell>
        </row>
      </sheetData>
      <sheetData sheetId="3809">
        <row r="11">
          <cell r="A11">
            <v>3</v>
          </cell>
        </row>
      </sheetData>
      <sheetData sheetId="3810">
        <row r="11">
          <cell r="A11">
            <v>3</v>
          </cell>
        </row>
      </sheetData>
      <sheetData sheetId="3811">
        <row r="11">
          <cell r="A11">
            <v>3</v>
          </cell>
        </row>
      </sheetData>
      <sheetData sheetId="3812">
        <row r="11">
          <cell r="A11">
            <v>3</v>
          </cell>
        </row>
      </sheetData>
      <sheetData sheetId="3813">
        <row r="11">
          <cell r="A11">
            <v>3</v>
          </cell>
        </row>
      </sheetData>
      <sheetData sheetId="3814">
        <row r="11">
          <cell r="A11">
            <v>3</v>
          </cell>
        </row>
      </sheetData>
      <sheetData sheetId="3815">
        <row r="7">
          <cell r="P7">
            <v>0</v>
          </cell>
        </row>
      </sheetData>
      <sheetData sheetId="3816">
        <row r="11">
          <cell r="A11">
            <v>3</v>
          </cell>
        </row>
      </sheetData>
      <sheetData sheetId="3817">
        <row r="11">
          <cell r="A11">
            <v>3</v>
          </cell>
        </row>
      </sheetData>
      <sheetData sheetId="3818">
        <row r="11">
          <cell r="A11">
            <v>3</v>
          </cell>
        </row>
      </sheetData>
      <sheetData sheetId="3819">
        <row r="11">
          <cell r="A11">
            <v>3</v>
          </cell>
        </row>
      </sheetData>
      <sheetData sheetId="3820">
        <row r="11">
          <cell r="A11">
            <v>3</v>
          </cell>
        </row>
      </sheetData>
      <sheetData sheetId="3821">
        <row r="11">
          <cell r="A11">
            <v>3</v>
          </cell>
        </row>
      </sheetData>
      <sheetData sheetId="3822">
        <row r="11">
          <cell r="A11">
            <v>3</v>
          </cell>
        </row>
      </sheetData>
      <sheetData sheetId="3823">
        <row r="11">
          <cell r="A11">
            <v>3</v>
          </cell>
        </row>
      </sheetData>
      <sheetData sheetId="3824">
        <row r="11">
          <cell r="A11">
            <v>3</v>
          </cell>
        </row>
      </sheetData>
      <sheetData sheetId="3825">
        <row r="11">
          <cell r="A11">
            <v>3</v>
          </cell>
        </row>
      </sheetData>
      <sheetData sheetId="3826">
        <row r="11">
          <cell r="A11">
            <v>3</v>
          </cell>
        </row>
      </sheetData>
      <sheetData sheetId="3827">
        <row r="11">
          <cell r="A11">
            <v>3</v>
          </cell>
        </row>
      </sheetData>
      <sheetData sheetId="3828">
        <row r="11">
          <cell r="A11">
            <v>3</v>
          </cell>
        </row>
      </sheetData>
      <sheetData sheetId="3829">
        <row r="11">
          <cell r="A11">
            <v>3</v>
          </cell>
        </row>
      </sheetData>
      <sheetData sheetId="3830">
        <row r="11">
          <cell r="A11">
            <v>3</v>
          </cell>
        </row>
      </sheetData>
      <sheetData sheetId="3831">
        <row r="11">
          <cell r="A11">
            <v>3</v>
          </cell>
        </row>
      </sheetData>
      <sheetData sheetId="3832">
        <row r="11">
          <cell r="A11">
            <v>3</v>
          </cell>
        </row>
      </sheetData>
      <sheetData sheetId="3833">
        <row r="11">
          <cell r="A11">
            <v>3</v>
          </cell>
        </row>
      </sheetData>
      <sheetData sheetId="3834">
        <row r="11">
          <cell r="A11">
            <v>3</v>
          </cell>
        </row>
      </sheetData>
      <sheetData sheetId="3835">
        <row r="11">
          <cell r="A11">
            <v>3</v>
          </cell>
        </row>
      </sheetData>
      <sheetData sheetId="3836">
        <row r="11">
          <cell r="A11">
            <v>3</v>
          </cell>
        </row>
      </sheetData>
      <sheetData sheetId="3837">
        <row r="11">
          <cell r="A11">
            <v>3</v>
          </cell>
        </row>
      </sheetData>
      <sheetData sheetId="3838">
        <row r="11">
          <cell r="A11">
            <v>3</v>
          </cell>
        </row>
      </sheetData>
      <sheetData sheetId="3839">
        <row r="11">
          <cell r="A11">
            <v>3</v>
          </cell>
        </row>
      </sheetData>
      <sheetData sheetId="3840">
        <row r="11">
          <cell r="A11">
            <v>3</v>
          </cell>
        </row>
      </sheetData>
      <sheetData sheetId="3841">
        <row r="11">
          <cell r="A11">
            <v>3</v>
          </cell>
        </row>
      </sheetData>
      <sheetData sheetId="3842">
        <row r="11">
          <cell r="A11">
            <v>3</v>
          </cell>
        </row>
      </sheetData>
      <sheetData sheetId="3843">
        <row r="11">
          <cell r="A11">
            <v>3</v>
          </cell>
        </row>
      </sheetData>
      <sheetData sheetId="3844">
        <row r="11">
          <cell r="A11">
            <v>3</v>
          </cell>
        </row>
      </sheetData>
      <sheetData sheetId="3845">
        <row r="11">
          <cell r="A11">
            <v>3</v>
          </cell>
        </row>
      </sheetData>
      <sheetData sheetId="3846">
        <row r="11">
          <cell r="A11">
            <v>3</v>
          </cell>
        </row>
      </sheetData>
      <sheetData sheetId="3847">
        <row r="11">
          <cell r="A11">
            <v>3</v>
          </cell>
        </row>
      </sheetData>
      <sheetData sheetId="3848">
        <row r="11">
          <cell r="A11">
            <v>3</v>
          </cell>
        </row>
      </sheetData>
      <sheetData sheetId="3849">
        <row r="11">
          <cell r="A11">
            <v>3</v>
          </cell>
        </row>
      </sheetData>
      <sheetData sheetId="3850">
        <row r="11">
          <cell r="A11">
            <v>3</v>
          </cell>
        </row>
      </sheetData>
      <sheetData sheetId="3851">
        <row r="11">
          <cell r="A11">
            <v>3</v>
          </cell>
        </row>
      </sheetData>
      <sheetData sheetId="3852">
        <row r="11">
          <cell r="A11">
            <v>3</v>
          </cell>
        </row>
      </sheetData>
      <sheetData sheetId="3853">
        <row r="11">
          <cell r="A11">
            <v>3</v>
          </cell>
        </row>
      </sheetData>
      <sheetData sheetId="3854">
        <row r="11">
          <cell r="A11">
            <v>3</v>
          </cell>
        </row>
      </sheetData>
      <sheetData sheetId="3855">
        <row r="11">
          <cell r="A11">
            <v>3</v>
          </cell>
        </row>
      </sheetData>
      <sheetData sheetId="3856">
        <row r="11">
          <cell r="A11">
            <v>3</v>
          </cell>
        </row>
      </sheetData>
      <sheetData sheetId="3857">
        <row r="11">
          <cell r="A11">
            <v>3</v>
          </cell>
        </row>
      </sheetData>
      <sheetData sheetId="3858">
        <row r="11">
          <cell r="A11">
            <v>3</v>
          </cell>
        </row>
      </sheetData>
      <sheetData sheetId="3859">
        <row r="11">
          <cell r="A11">
            <v>3</v>
          </cell>
        </row>
      </sheetData>
      <sheetData sheetId="3860">
        <row r="11">
          <cell r="A11">
            <v>3</v>
          </cell>
        </row>
      </sheetData>
      <sheetData sheetId="3861">
        <row r="11">
          <cell r="A11">
            <v>3</v>
          </cell>
        </row>
      </sheetData>
      <sheetData sheetId="3862">
        <row r="11">
          <cell r="A11">
            <v>3</v>
          </cell>
        </row>
      </sheetData>
      <sheetData sheetId="3863">
        <row r="11">
          <cell r="A11">
            <v>3</v>
          </cell>
        </row>
      </sheetData>
      <sheetData sheetId="3864">
        <row r="11">
          <cell r="A11">
            <v>3</v>
          </cell>
        </row>
      </sheetData>
      <sheetData sheetId="3865">
        <row r="11">
          <cell r="A11">
            <v>3</v>
          </cell>
        </row>
      </sheetData>
      <sheetData sheetId="3866">
        <row r="11">
          <cell r="A11">
            <v>3</v>
          </cell>
        </row>
      </sheetData>
      <sheetData sheetId="3867">
        <row r="11">
          <cell r="A11">
            <v>3</v>
          </cell>
        </row>
      </sheetData>
      <sheetData sheetId="3868">
        <row r="11">
          <cell r="A11">
            <v>3</v>
          </cell>
        </row>
      </sheetData>
      <sheetData sheetId="3869">
        <row r="11">
          <cell r="A11">
            <v>3</v>
          </cell>
        </row>
      </sheetData>
      <sheetData sheetId="3870">
        <row r="11">
          <cell r="A11">
            <v>3</v>
          </cell>
        </row>
      </sheetData>
      <sheetData sheetId="3871">
        <row r="11">
          <cell r="A11">
            <v>3</v>
          </cell>
        </row>
      </sheetData>
      <sheetData sheetId="3872">
        <row r="11">
          <cell r="A11">
            <v>3</v>
          </cell>
        </row>
      </sheetData>
      <sheetData sheetId="3873">
        <row r="11">
          <cell r="A11">
            <v>3</v>
          </cell>
        </row>
      </sheetData>
      <sheetData sheetId="3874">
        <row r="11">
          <cell r="A11">
            <v>3</v>
          </cell>
        </row>
      </sheetData>
      <sheetData sheetId="3875">
        <row r="11">
          <cell r="A11">
            <v>3</v>
          </cell>
        </row>
      </sheetData>
      <sheetData sheetId="3876">
        <row r="11">
          <cell r="A11">
            <v>3</v>
          </cell>
        </row>
      </sheetData>
      <sheetData sheetId="3877">
        <row r="11">
          <cell r="A11">
            <v>3</v>
          </cell>
        </row>
      </sheetData>
      <sheetData sheetId="3878">
        <row r="11">
          <cell r="A11">
            <v>3</v>
          </cell>
        </row>
      </sheetData>
      <sheetData sheetId="3879">
        <row r="11">
          <cell r="A11">
            <v>3</v>
          </cell>
        </row>
      </sheetData>
      <sheetData sheetId="3880">
        <row r="11">
          <cell r="A11">
            <v>3</v>
          </cell>
        </row>
      </sheetData>
      <sheetData sheetId="3881">
        <row r="11">
          <cell r="A11">
            <v>3</v>
          </cell>
        </row>
      </sheetData>
      <sheetData sheetId="3882">
        <row r="11">
          <cell r="A11">
            <v>3</v>
          </cell>
        </row>
      </sheetData>
      <sheetData sheetId="3883">
        <row r="11">
          <cell r="A11">
            <v>3</v>
          </cell>
        </row>
      </sheetData>
      <sheetData sheetId="3884">
        <row r="11">
          <cell r="A11">
            <v>3</v>
          </cell>
        </row>
      </sheetData>
      <sheetData sheetId="3885">
        <row r="11">
          <cell r="A11">
            <v>3</v>
          </cell>
        </row>
      </sheetData>
      <sheetData sheetId="3886">
        <row r="11">
          <cell r="A11">
            <v>3</v>
          </cell>
        </row>
      </sheetData>
      <sheetData sheetId="3887">
        <row r="11">
          <cell r="A11">
            <v>3</v>
          </cell>
        </row>
      </sheetData>
      <sheetData sheetId="3888">
        <row r="11">
          <cell r="A11">
            <v>3</v>
          </cell>
        </row>
      </sheetData>
      <sheetData sheetId="3889">
        <row r="11">
          <cell r="A11">
            <v>3</v>
          </cell>
        </row>
      </sheetData>
      <sheetData sheetId="3890">
        <row r="11">
          <cell r="A11">
            <v>3</v>
          </cell>
        </row>
      </sheetData>
      <sheetData sheetId="3891">
        <row r="11">
          <cell r="A11">
            <v>3</v>
          </cell>
        </row>
      </sheetData>
      <sheetData sheetId="3892">
        <row r="11">
          <cell r="A11">
            <v>3</v>
          </cell>
        </row>
      </sheetData>
      <sheetData sheetId="3893">
        <row r="11">
          <cell r="A11">
            <v>3</v>
          </cell>
        </row>
      </sheetData>
      <sheetData sheetId="3894">
        <row r="11">
          <cell r="A11">
            <v>3</v>
          </cell>
        </row>
      </sheetData>
      <sheetData sheetId="3895">
        <row r="11">
          <cell r="A11">
            <v>3</v>
          </cell>
        </row>
      </sheetData>
      <sheetData sheetId="3896">
        <row r="11">
          <cell r="A11">
            <v>3</v>
          </cell>
        </row>
      </sheetData>
      <sheetData sheetId="3897">
        <row r="11">
          <cell r="A11">
            <v>3</v>
          </cell>
        </row>
      </sheetData>
      <sheetData sheetId="3898">
        <row r="11">
          <cell r="A11">
            <v>3</v>
          </cell>
        </row>
      </sheetData>
      <sheetData sheetId="3899">
        <row r="11">
          <cell r="A11">
            <v>3</v>
          </cell>
        </row>
      </sheetData>
      <sheetData sheetId="3900">
        <row r="11">
          <cell r="A11">
            <v>3</v>
          </cell>
        </row>
      </sheetData>
      <sheetData sheetId="3901">
        <row r="11">
          <cell r="A11">
            <v>3</v>
          </cell>
        </row>
      </sheetData>
      <sheetData sheetId="3902">
        <row r="11">
          <cell r="A11">
            <v>3</v>
          </cell>
        </row>
      </sheetData>
      <sheetData sheetId="3903">
        <row r="11">
          <cell r="A11">
            <v>3</v>
          </cell>
        </row>
      </sheetData>
      <sheetData sheetId="3904">
        <row r="11">
          <cell r="A11">
            <v>3</v>
          </cell>
        </row>
      </sheetData>
      <sheetData sheetId="3905">
        <row r="11">
          <cell r="A11">
            <v>3</v>
          </cell>
        </row>
      </sheetData>
      <sheetData sheetId="3906">
        <row r="11">
          <cell r="A11">
            <v>3</v>
          </cell>
        </row>
      </sheetData>
      <sheetData sheetId="3907">
        <row r="11">
          <cell r="A11">
            <v>3</v>
          </cell>
        </row>
      </sheetData>
      <sheetData sheetId="3908">
        <row r="11">
          <cell r="A11">
            <v>3</v>
          </cell>
        </row>
      </sheetData>
      <sheetData sheetId="3909">
        <row r="11">
          <cell r="A11">
            <v>3</v>
          </cell>
        </row>
      </sheetData>
      <sheetData sheetId="3910">
        <row r="11">
          <cell r="A11">
            <v>3</v>
          </cell>
        </row>
      </sheetData>
      <sheetData sheetId="3911">
        <row r="11">
          <cell r="A11">
            <v>3</v>
          </cell>
        </row>
      </sheetData>
      <sheetData sheetId="3912">
        <row r="11">
          <cell r="A11">
            <v>3</v>
          </cell>
        </row>
      </sheetData>
      <sheetData sheetId="3913">
        <row r="11">
          <cell r="A11">
            <v>3</v>
          </cell>
        </row>
      </sheetData>
      <sheetData sheetId="3914">
        <row r="11">
          <cell r="A11">
            <v>3</v>
          </cell>
        </row>
      </sheetData>
      <sheetData sheetId="3915">
        <row r="11">
          <cell r="A11">
            <v>3</v>
          </cell>
        </row>
      </sheetData>
      <sheetData sheetId="3916">
        <row r="11">
          <cell r="A11">
            <v>3</v>
          </cell>
        </row>
      </sheetData>
      <sheetData sheetId="3917">
        <row r="11">
          <cell r="A11">
            <v>3</v>
          </cell>
        </row>
      </sheetData>
      <sheetData sheetId="3918">
        <row r="11">
          <cell r="A11">
            <v>3</v>
          </cell>
        </row>
      </sheetData>
      <sheetData sheetId="3919">
        <row r="11">
          <cell r="A11">
            <v>3</v>
          </cell>
        </row>
      </sheetData>
      <sheetData sheetId="3920">
        <row r="11">
          <cell r="A11">
            <v>3</v>
          </cell>
        </row>
      </sheetData>
      <sheetData sheetId="3921">
        <row r="11">
          <cell r="A11">
            <v>3</v>
          </cell>
        </row>
      </sheetData>
      <sheetData sheetId="3922">
        <row r="11">
          <cell r="A11">
            <v>3</v>
          </cell>
        </row>
      </sheetData>
      <sheetData sheetId="3923">
        <row r="11">
          <cell r="A11">
            <v>3</v>
          </cell>
        </row>
      </sheetData>
      <sheetData sheetId="3924">
        <row r="11">
          <cell r="A11">
            <v>3</v>
          </cell>
        </row>
      </sheetData>
      <sheetData sheetId="3925">
        <row r="11">
          <cell r="A11">
            <v>3</v>
          </cell>
        </row>
      </sheetData>
      <sheetData sheetId="3926">
        <row r="11">
          <cell r="A11">
            <v>3</v>
          </cell>
        </row>
      </sheetData>
      <sheetData sheetId="3927">
        <row r="11">
          <cell r="A11">
            <v>3</v>
          </cell>
        </row>
      </sheetData>
      <sheetData sheetId="3928">
        <row r="11">
          <cell r="A11">
            <v>3</v>
          </cell>
        </row>
      </sheetData>
      <sheetData sheetId="3929">
        <row r="11">
          <cell r="A11">
            <v>3</v>
          </cell>
        </row>
      </sheetData>
      <sheetData sheetId="3930">
        <row r="11">
          <cell r="A11">
            <v>3</v>
          </cell>
        </row>
      </sheetData>
      <sheetData sheetId="3931">
        <row r="11">
          <cell r="A11">
            <v>3</v>
          </cell>
        </row>
      </sheetData>
      <sheetData sheetId="3932">
        <row r="11">
          <cell r="A11">
            <v>3</v>
          </cell>
        </row>
      </sheetData>
      <sheetData sheetId="3933">
        <row r="11">
          <cell r="A11">
            <v>3</v>
          </cell>
        </row>
      </sheetData>
      <sheetData sheetId="3934">
        <row r="11">
          <cell r="A11">
            <v>3</v>
          </cell>
        </row>
      </sheetData>
      <sheetData sheetId="3935">
        <row r="11">
          <cell r="A11">
            <v>3</v>
          </cell>
        </row>
      </sheetData>
      <sheetData sheetId="3936">
        <row r="11">
          <cell r="A11">
            <v>3</v>
          </cell>
        </row>
      </sheetData>
      <sheetData sheetId="3937">
        <row r="11">
          <cell r="A11">
            <v>3</v>
          </cell>
        </row>
      </sheetData>
      <sheetData sheetId="3938">
        <row r="11">
          <cell r="A11">
            <v>3</v>
          </cell>
        </row>
      </sheetData>
      <sheetData sheetId="3939">
        <row r="11">
          <cell r="A11">
            <v>3</v>
          </cell>
        </row>
      </sheetData>
      <sheetData sheetId="3940">
        <row r="11">
          <cell r="A11">
            <v>3</v>
          </cell>
        </row>
      </sheetData>
      <sheetData sheetId="3941">
        <row r="11">
          <cell r="A11">
            <v>3</v>
          </cell>
        </row>
      </sheetData>
      <sheetData sheetId="3942">
        <row r="11">
          <cell r="A11">
            <v>3</v>
          </cell>
        </row>
      </sheetData>
      <sheetData sheetId="3943">
        <row r="11">
          <cell r="A11">
            <v>3</v>
          </cell>
        </row>
      </sheetData>
      <sheetData sheetId="3944">
        <row r="11">
          <cell r="A11">
            <v>3</v>
          </cell>
        </row>
      </sheetData>
      <sheetData sheetId="3945">
        <row r="11">
          <cell r="A11">
            <v>3</v>
          </cell>
        </row>
      </sheetData>
      <sheetData sheetId="3946">
        <row r="11">
          <cell r="A11">
            <v>3</v>
          </cell>
        </row>
      </sheetData>
      <sheetData sheetId="3947">
        <row r="11">
          <cell r="A11">
            <v>3</v>
          </cell>
        </row>
      </sheetData>
      <sheetData sheetId="3948">
        <row r="11">
          <cell r="A11">
            <v>3</v>
          </cell>
        </row>
      </sheetData>
      <sheetData sheetId="3949">
        <row r="11">
          <cell r="A11">
            <v>3</v>
          </cell>
        </row>
      </sheetData>
      <sheetData sheetId="3950">
        <row r="11">
          <cell r="A11">
            <v>3</v>
          </cell>
        </row>
      </sheetData>
      <sheetData sheetId="3951">
        <row r="11">
          <cell r="A11">
            <v>3</v>
          </cell>
        </row>
      </sheetData>
      <sheetData sheetId="3952">
        <row r="11">
          <cell r="A11">
            <v>3</v>
          </cell>
        </row>
      </sheetData>
      <sheetData sheetId="3953">
        <row r="11">
          <cell r="A11">
            <v>3</v>
          </cell>
        </row>
      </sheetData>
      <sheetData sheetId="3954">
        <row r="11">
          <cell r="A11">
            <v>3</v>
          </cell>
        </row>
      </sheetData>
      <sheetData sheetId="3955">
        <row r="11">
          <cell r="A11">
            <v>3</v>
          </cell>
        </row>
      </sheetData>
      <sheetData sheetId="3956">
        <row r="11">
          <cell r="A11">
            <v>3</v>
          </cell>
        </row>
      </sheetData>
      <sheetData sheetId="3957">
        <row r="11">
          <cell r="A11">
            <v>3</v>
          </cell>
        </row>
      </sheetData>
      <sheetData sheetId="3958">
        <row r="11">
          <cell r="A11">
            <v>3</v>
          </cell>
        </row>
      </sheetData>
      <sheetData sheetId="3959">
        <row r="11">
          <cell r="A11">
            <v>3</v>
          </cell>
        </row>
      </sheetData>
      <sheetData sheetId="3960">
        <row r="11">
          <cell r="A11">
            <v>3</v>
          </cell>
        </row>
      </sheetData>
      <sheetData sheetId="3961">
        <row r="11">
          <cell r="A11">
            <v>3</v>
          </cell>
        </row>
      </sheetData>
      <sheetData sheetId="3962">
        <row r="11">
          <cell r="A11">
            <v>3</v>
          </cell>
        </row>
      </sheetData>
      <sheetData sheetId="3963">
        <row r="11">
          <cell r="A11">
            <v>3</v>
          </cell>
        </row>
      </sheetData>
      <sheetData sheetId="3964">
        <row r="11">
          <cell r="A11">
            <v>3</v>
          </cell>
        </row>
      </sheetData>
      <sheetData sheetId="3965">
        <row r="11">
          <cell r="A11">
            <v>3</v>
          </cell>
        </row>
      </sheetData>
      <sheetData sheetId="3966">
        <row r="11">
          <cell r="A11">
            <v>3</v>
          </cell>
        </row>
      </sheetData>
      <sheetData sheetId="3967">
        <row r="11">
          <cell r="A11">
            <v>3</v>
          </cell>
        </row>
      </sheetData>
      <sheetData sheetId="3968">
        <row r="11">
          <cell r="A11">
            <v>3</v>
          </cell>
        </row>
      </sheetData>
      <sheetData sheetId="3969">
        <row r="11">
          <cell r="A11">
            <v>3</v>
          </cell>
        </row>
      </sheetData>
      <sheetData sheetId="3970">
        <row r="11">
          <cell r="A11">
            <v>3</v>
          </cell>
        </row>
      </sheetData>
      <sheetData sheetId="3971">
        <row r="11">
          <cell r="A11">
            <v>3</v>
          </cell>
        </row>
      </sheetData>
      <sheetData sheetId="3972">
        <row r="11">
          <cell r="A11">
            <v>3</v>
          </cell>
        </row>
      </sheetData>
      <sheetData sheetId="3973">
        <row r="11">
          <cell r="A11">
            <v>3</v>
          </cell>
        </row>
      </sheetData>
      <sheetData sheetId="3974">
        <row r="11">
          <cell r="A11">
            <v>3</v>
          </cell>
        </row>
      </sheetData>
      <sheetData sheetId="3975">
        <row r="11">
          <cell r="A11">
            <v>3</v>
          </cell>
        </row>
      </sheetData>
      <sheetData sheetId="3976">
        <row r="11">
          <cell r="A11">
            <v>3</v>
          </cell>
        </row>
      </sheetData>
      <sheetData sheetId="3977">
        <row r="11">
          <cell r="A11">
            <v>3</v>
          </cell>
        </row>
      </sheetData>
      <sheetData sheetId="3978">
        <row r="11">
          <cell r="A11">
            <v>3</v>
          </cell>
        </row>
      </sheetData>
      <sheetData sheetId="3979">
        <row r="11">
          <cell r="A11">
            <v>3</v>
          </cell>
        </row>
      </sheetData>
      <sheetData sheetId="3980">
        <row r="11">
          <cell r="A11">
            <v>3</v>
          </cell>
        </row>
      </sheetData>
      <sheetData sheetId="3981">
        <row r="11">
          <cell r="A11">
            <v>3</v>
          </cell>
        </row>
      </sheetData>
      <sheetData sheetId="3982">
        <row r="11">
          <cell r="A11">
            <v>3</v>
          </cell>
        </row>
      </sheetData>
      <sheetData sheetId="3983">
        <row r="11">
          <cell r="A11">
            <v>3</v>
          </cell>
        </row>
      </sheetData>
      <sheetData sheetId="3984">
        <row r="11">
          <cell r="A11">
            <v>3</v>
          </cell>
        </row>
      </sheetData>
      <sheetData sheetId="3985">
        <row r="11">
          <cell r="A11">
            <v>3</v>
          </cell>
        </row>
      </sheetData>
      <sheetData sheetId="3986">
        <row r="11">
          <cell r="A11">
            <v>3</v>
          </cell>
        </row>
      </sheetData>
      <sheetData sheetId="3987">
        <row r="11">
          <cell r="A11">
            <v>3</v>
          </cell>
        </row>
      </sheetData>
      <sheetData sheetId="3988">
        <row r="11">
          <cell r="A11">
            <v>3</v>
          </cell>
        </row>
      </sheetData>
      <sheetData sheetId="3989">
        <row r="11">
          <cell r="A11">
            <v>3</v>
          </cell>
        </row>
      </sheetData>
      <sheetData sheetId="3990">
        <row r="11">
          <cell r="A11">
            <v>3</v>
          </cell>
        </row>
      </sheetData>
      <sheetData sheetId="3991">
        <row r="11">
          <cell r="A11">
            <v>3</v>
          </cell>
        </row>
      </sheetData>
      <sheetData sheetId="3992">
        <row r="11">
          <cell r="A11">
            <v>3</v>
          </cell>
        </row>
      </sheetData>
      <sheetData sheetId="3993">
        <row r="11">
          <cell r="A11">
            <v>3</v>
          </cell>
        </row>
      </sheetData>
      <sheetData sheetId="3994">
        <row r="11">
          <cell r="A11">
            <v>3</v>
          </cell>
        </row>
      </sheetData>
      <sheetData sheetId="3995">
        <row r="11">
          <cell r="A11">
            <v>3</v>
          </cell>
        </row>
      </sheetData>
      <sheetData sheetId="3996">
        <row r="11">
          <cell r="A11">
            <v>3</v>
          </cell>
        </row>
      </sheetData>
      <sheetData sheetId="3997">
        <row r="11">
          <cell r="A11">
            <v>3</v>
          </cell>
        </row>
      </sheetData>
      <sheetData sheetId="3998">
        <row r="11">
          <cell r="A11">
            <v>3</v>
          </cell>
        </row>
      </sheetData>
      <sheetData sheetId="3999">
        <row r="11">
          <cell r="A11">
            <v>3</v>
          </cell>
        </row>
      </sheetData>
      <sheetData sheetId="4000">
        <row r="11">
          <cell r="A11">
            <v>3</v>
          </cell>
        </row>
      </sheetData>
      <sheetData sheetId="4001">
        <row r="11">
          <cell r="A11">
            <v>3</v>
          </cell>
        </row>
      </sheetData>
      <sheetData sheetId="4002">
        <row r="11">
          <cell r="A11">
            <v>3</v>
          </cell>
        </row>
      </sheetData>
      <sheetData sheetId="4003">
        <row r="11">
          <cell r="A11">
            <v>3</v>
          </cell>
        </row>
      </sheetData>
      <sheetData sheetId="4004">
        <row r="11">
          <cell r="A11">
            <v>3</v>
          </cell>
        </row>
      </sheetData>
      <sheetData sheetId="4005">
        <row r="11">
          <cell r="A11">
            <v>3</v>
          </cell>
        </row>
      </sheetData>
      <sheetData sheetId="4006">
        <row r="11">
          <cell r="A11">
            <v>3</v>
          </cell>
        </row>
      </sheetData>
      <sheetData sheetId="4007">
        <row r="11">
          <cell r="A11">
            <v>3</v>
          </cell>
        </row>
      </sheetData>
      <sheetData sheetId="4008">
        <row r="11">
          <cell r="A11">
            <v>3</v>
          </cell>
        </row>
      </sheetData>
      <sheetData sheetId="4009">
        <row r="11">
          <cell r="A11">
            <v>3</v>
          </cell>
        </row>
      </sheetData>
      <sheetData sheetId="4010">
        <row r="11">
          <cell r="A11">
            <v>3</v>
          </cell>
        </row>
      </sheetData>
      <sheetData sheetId="4011">
        <row r="11">
          <cell r="A11">
            <v>3</v>
          </cell>
        </row>
      </sheetData>
      <sheetData sheetId="4012">
        <row r="11">
          <cell r="A11">
            <v>3</v>
          </cell>
        </row>
      </sheetData>
      <sheetData sheetId="4013">
        <row r="11">
          <cell r="A11">
            <v>3</v>
          </cell>
        </row>
      </sheetData>
      <sheetData sheetId="4014">
        <row r="11">
          <cell r="A11">
            <v>3</v>
          </cell>
        </row>
      </sheetData>
      <sheetData sheetId="4015">
        <row r="11">
          <cell r="A11">
            <v>3</v>
          </cell>
        </row>
      </sheetData>
      <sheetData sheetId="4016">
        <row r="11">
          <cell r="A11">
            <v>3</v>
          </cell>
        </row>
      </sheetData>
      <sheetData sheetId="4017">
        <row r="11">
          <cell r="A11">
            <v>3</v>
          </cell>
        </row>
      </sheetData>
      <sheetData sheetId="4018">
        <row r="11">
          <cell r="A11">
            <v>3</v>
          </cell>
        </row>
      </sheetData>
      <sheetData sheetId="4019">
        <row r="11">
          <cell r="A11">
            <v>3</v>
          </cell>
        </row>
      </sheetData>
      <sheetData sheetId="4020">
        <row r="11">
          <cell r="A11">
            <v>3</v>
          </cell>
        </row>
      </sheetData>
      <sheetData sheetId="4021">
        <row r="11">
          <cell r="A11">
            <v>3</v>
          </cell>
        </row>
      </sheetData>
      <sheetData sheetId="4022">
        <row r="11">
          <cell r="A11">
            <v>3</v>
          </cell>
        </row>
      </sheetData>
      <sheetData sheetId="4023">
        <row r="11">
          <cell r="A11">
            <v>3</v>
          </cell>
        </row>
      </sheetData>
      <sheetData sheetId="4024">
        <row r="11">
          <cell r="A11">
            <v>3</v>
          </cell>
        </row>
      </sheetData>
      <sheetData sheetId="4025">
        <row r="11">
          <cell r="A11">
            <v>3</v>
          </cell>
        </row>
      </sheetData>
      <sheetData sheetId="4026">
        <row r="11">
          <cell r="A11">
            <v>3</v>
          </cell>
        </row>
      </sheetData>
      <sheetData sheetId="4027">
        <row r="11">
          <cell r="A11">
            <v>3</v>
          </cell>
        </row>
      </sheetData>
      <sheetData sheetId="4028">
        <row r="11">
          <cell r="A11">
            <v>3</v>
          </cell>
        </row>
      </sheetData>
      <sheetData sheetId="4029">
        <row r="11">
          <cell r="A11">
            <v>3</v>
          </cell>
        </row>
      </sheetData>
      <sheetData sheetId="4030">
        <row r="11">
          <cell r="A11">
            <v>3</v>
          </cell>
        </row>
      </sheetData>
      <sheetData sheetId="4031">
        <row r="11">
          <cell r="A11">
            <v>3</v>
          </cell>
        </row>
      </sheetData>
      <sheetData sheetId="4032">
        <row r="11">
          <cell r="A11">
            <v>3</v>
          </cell>
        </row>
      </sheetData>
      <sheetData sheetId="4033">
        <row r="11">
          <cell r="A11">
            <v>3</v>
          </cell>
        </row>
      </sheetData>
      <sheetData sheetId="4034">
        <row r="11">
          <cell r="A11">
            <v>3</v>
          </cell>
        </row>
      </sheetData>
      <sheetData sheetId="4035">
        <row r="11">
          <cell r="A11">
            <v>3</v>
          </cell>
        </row>
      </sheetData>
      <sheetData sheetId="4036">
        <row r="11">
          <cell r="A11">
            <v>3</v>
          </cell>
        </row>
      </sheetData>
      <sheetData sheetId="4037">
        <row r="11">
          <cell r="A11">
            <v>3</v>
          </cell>
        </row>
      </sheetData>
      <sheetData sheetId="4038">
        <row r="11">
          <cell r="A11">
            <v>3</v>
          </cell>
        </row>
      </sheetData>
      <sheetData sheetId="4039">
        <row r="11">
          <cell r="A11">
            <v>3</v>
          </cell>
        </row>
      </sheetData>
      <sheetData sheetId="4040">
        <row r="11">
          <cell r="A11">
            <v>3</v>
          </cell>
        </row>
      </sheetData>
      <sheetData sheetId="4041">
        <row r="11">
          <cell r="A11">
            <v>3</v>
          </cell>
        </row>
      </sheetData>
      <sheetData sheetId="4042">
        <row r="11">
          <cell r="A11">
            <v>3</v>
          </cell>
        </row>
      </sheetData>
      <sheetData sheetId="4043">
        <row r="11">
          <cell r="A11">
            <v>3</v>
          </cell>
        </row>
      </sheetData>
      <sheetData sheetId="4044">
        <row r="11">
          <cell r="A11">
            <v>3</v>
          </cell>
        </row>
      </sheetData>
      <sheetData sheetId="4045">
        <row r="11">
          <cell r="A11">
            <v>3</v>
          </cell>
        </row>
      </sheetData>
      <sheetData sheetId="4046">
        <row r="11">
          <cell r="A11">
            <v>3</v>
          </cell>
        </row>
      </sheetData>
      <sheetData sheetId="4047">
        <row r="11">
          <cell r="A11">
            <v>3</v>
          </cell>
        </row>
      </sheetData>
      <sheetData sheetId="4048">
        <row r="11">
          <cell r="A11">
            <v>3</v>
          </cell>
        </row>
      </sheetData>
      <sheetData sheetId="4049">
        <row r="11">
          <cell r="A11">
            <v>3</v>
          </cell>
        </row>
      </sheetData>
      <sheetData sheetId="4050">
        <row r="11">
          <cell r="A11">
            <v>3</v>
          </cell>
        </row>
      </sheetData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>
        <row r="11">
          <cell r="A11">
            <v>3</v>
          </cell>
        </row>
      </sheetData>
      <sheetData sheetId="4061">
        <row r="11">
          <cell r="A11">
            <v>3</v>
          </cell>
        </row>
      </sheetData>
      <sheetData sheetId="4062">
        <row r="11">
          <cell r="A11">
            <v>3</v>
          </cell>
        </row>
      </sheetData>
      <sheetData sheetId="4063">
        <row r="11">
          <cell r="A11">
            <v>3</v>
          </cell>
        </row>
      </sheetData>
      <sheetData sheetId="4064">
        <row r="11">
          <cell r="A11">
            <v>3</v>
          </cell>
        </row>
      </sheetData>
      <sheetData sheetId="4065">
        <row r="11">
          <cell r="A11">
            <v>3</v>
          </cell>
        </row>
      </sheetData>
      <sheetData sheetId="4066"/>
      <sheetData sheetId="4067"/>
      <sheetData sheetId="4068">
        <row r="11">
          <cell r="A11">
            <v>3</v>
          </cell>
        </row>
      </sheetData>
      <sheetData sheetId="4069">
        <row r="11">
          <cell r="A11">
            <v>3</v>
          </cell>
        </row>
      </sheetData>
      <sheetData sheetId="4070">
        <row r="11">
          <cell r="A11">
            <v>3</v>
          </cell>
        </row>
      </sheetData>
      <sheetData sheetId="4071">
        <row r="11">
          <cell r="A11">
            <v>3</v>
          </cell>
        </row>
      </sheetData>
      <sheetData sheetId="4072">
        <row r="11">
          <cell r="A11">
            <v>3</v>
          </cell>
        </row>
      </sheetData>
      <sheetData sheetId="4073"/>
      <sheetData sheetId="4074">
        <row r="11">
          <cell r="A11">
            <v>3</v>
          </cell>
        </row>
      </sheetData>
      <sheetData sheetId="4075">
        <row r="11">
          <cell r="A11">
            <v>3</v>
          </cell>
        </row>
      </sheetData>
      <sheetData sheetId="4076">
        <row r="11">
          <cell r="A11">
            <v>3</v>
          </cell>
        </row>
      </sheetData>
      <sheetData sheetId="4077">
        <row r="11">
          <cell r="A11">
            <v>3</v>
          </cell>
        </row>
      </sheetData>
      <sheetData sheetId="4078">
        <row r="11">
          <cell r="A11">
            <v>3</v>
          </cell>
        </row>
      </sheetData>
      <sheetData sheetId="4079">
        <row r="11">
          <cell r="A11">
            <v>3</v>
          </cell>
        </row>
      </sheetData>
      <sheetData sheetId="4080">
        <row r="11">
          <cell r="A11">
            <v>3</v>
          </cell>
        </row>
      </sheetData>
      <sheetData sheetId="4081">
        <row r="11">
          <cell r="A11">
            <v>3</v>
          </cell>
        </row>
      </sheetData>
      <sheetData sheetId="4082">
        <row r="11">
          <cell r="A11">
            <v>3</v>
          </cell>
        </row>
      </sheetData>
      <sheetData sheetId="4083">
        <row r="11">
          <cell r="A11">
            <v>3</v>
          </cell>
        </row>
      </sheetData>
      <sheetData sheetId="4084">
        <row r="11">
          <cell r="A11">
            <v>3</v>
          </cell>
        </row>
      </sheetData>
      <sheetData sheetId="4085">
        <row r="11">
          <cell r="A11">
            <v>3</v>
          </cell>
        </row>
      </sheetData>
      <sheetData sheetId="4086">
        <row r="11">
          <cell r="A11">
            <v>3</v>
          </cell>
        </row>
      </sheetData>
      <sheetData sheetId="4087">
        <row r="11">
          <cell r="A11">
            <v>3</v>
          </cell>
        </row>
      </sheetData>
      <sheetData sheetId="4088">
        <row r="11">
          <cell r="A11">
            <v>3</v>
          </cell>
        </row>
      </sheetData>
      <sheetData sheetId="4089">
        <row r="11">
          <cell r="A11">
            <v>3</v>
          </cell>
        </row>
      </sheetData>
      <sheetData sheetId="4090">
        <row r="11">
          <cell r="A11">
            <v>3</v>
          </cell>
        </row>
      </sheetData>
      <sheetData sheetId="4091">
        <row r="11">
          <cell r="A11">
            <v>3</v>
          </cell>
        </row>
      </sheetData>
      <sheetData sheetId="4092">
        <row r="11">
          <cell r="A11">
            <v>3</v>
          </cell>
        </row>
      </sheetData>
      <sheetData sheetId="4093">
        <row r="11">
          <cell r="A11">
            <v>3</v>
          </cell>
        </row>
      </sheetData>
      <sheetData sheetId="4094">
        <row r="11">
          <cell r="A11">
            <v>3</v>
          </cell>
        </row>
      </sheetData>
      <sheetData sheetId="4095">
        <row r="11">
          <cell r="A11">
            <v>3</v>
          </cell>
        </row>
      </sheetData>
      <sheetData sheetId="4096">
        <row r="11">
          <cell r="A11">
            <v>3</v>
          </cell>
        </row>
      </sheetData>
      <sheetData sheetId="4097">
        <row r="11">
          <cell r="A11">
            <v>3</v>
          </cell>
        </row>
      </sheetData>
      <sheetData sheetId="4098"/>
      <sheetData sheetId="4099">
        <row r="11">
          <cell r="A11">
            <v>3</v>
          </cell>
        </row>
      </sheetData>
      <sheetData sheetId="4100">
        <row r="11">
          <cell r="A11">
            <v>3</v>
          </cell>
        </row>
      </sheetData>
      <sheetData sheetId="4101">
        <row r="11">
          <cell r="A11">
            <v>3</v>
          </cell>
        </row>
      </sheetData>
      <sheetData sheetId="4102">
        <row r="11">
          <cell r="A11">
            <v>3</v>
          </cell>
        </row>
      </sheetData>
      <sheetData sheetId="4103">
        <row r="11">
          <cell r="A11">
            <v>3</v>
          </cell>
        </row>
      </sheetData>
      <sheetData sheetId="4104">
        <row r="11">
          <cell r="A11">
            <v>3</v>
          </cell>
        </row>
      </sheetData>
      <sheetData sheetId="4105">
        <row r="11">
          <cell r="A11">
            <v>3</v>
          </cell>
        </row>
      </sheetData>
      <sheetData sheetId="4106">
        <row r="11">
          <cell r="A11">
            <v>3</v>
          </cell>
        </row>
      </sheetData>
      <sheetData sheetId="4107">
        <row r="11">
          <cell r="A11">
            <v>3</v>
          </cell>
        </row>
      </sheetData>
      <sheetData sheetId="4108">
        <row r="11">
          <cell r="A11">
            <v>3</v>
          </cell>
        </row>
      </sheetData>
      <sheetData sheetId="4109">
        <row r="11">
          <cell r="A11">
            <v>3</v>
          </cell>
        </row>
      </sheetData>
      <sheetData sheetId="4110">
        <row r="11">
          <cell r="A11">
            <v>3</v>
          </cell>
        </row>
      </sheetData>
      <sheetData sheetId="4111">
        <row r="11">
          <cell r="A11">
            <v>3</v>
          </cell>
        </row>
      </sheetData>
      <sheetData sheetId="4112">
        <row r="11">
          <cell r="A11">
            <v>3</v>
          </cell>
        </row>
      </sheetData>
      <sheetData sheetId="4113">
        <row r="11">
          <cell r="A11">
            <v>3</v>
          </cell>
        </row>
      </sheetData>
      <sheetData sheetId="4114">
        <row r="11">
          <cell r="A11">
            <v>3</v>
          </cell>
        </row>
      </sheetData>
      <sheetData sheetId="4115">
        <row r="11">
          <cell r="A11">
            <v>3</v>
          </cell>
        </row>
      </sheetData>
      <sheetData sheetId="4116">
        <row r="11">
          <cell r="A11">
            <v>3</v>
          </cell>
        </row>
      </sheetData>
      <sheetData sheetId="4117">
        <row r="11">
          <cell r="A11">
            <v>3</v>
          </cell>
        </row>
      </sheetData>
      <sheetData sheetId="4118">
        <row r="11">
          <cell r="A11">
            <v>3</v>
          </cell>
        </row>
      </sheetData>
      <sheetData sheetId="4119"/>
      <sheetData sheetId="4120">
        <row r="11">
          <cell r="A11">
            <v>3</v>
          </cell>
        </row>
      </sheetData>
      <sheetData sheetId="4121"/>
      <sheetData sheetId="4122"/>
      <sheetData sheetId="4123"/>
      <sheetData sheetId="4124"/>
      <sheetData sheetId="4125"/>
      <sheetData sheetId="4126"/>
      <sheetData sheetId="4127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>
        <row r="11">
          <cell r="A11">
            <v>3</v>
          </cell>
        </row>
      </sheetData>
      <sheetData sheetId="4160"/>
      <sheetData sheetId="4161">
        <row r="11">
          <cell r="A11">
            <v>3</v>
          </cell>
        </row>
      </sheetData>
      <sheetData sheetId="4162">
        <row r="11">
          <cell r="A11">
            <v>3</v>
          </cell>
        </row>
      </sheetData>
      <sheetData sheetId="4163">
        <row r="11">
          <cell r="A11">
            <v>3</v>
          </cell>
        </row>
      </sheetData>
      <sheetData sheetId="4164">
        <row r="11">
          <cell r="A11">
            <v>3</v>
          </cell>
        </row>
      </sheetData>
      <sheetData sheetId="4165">
        <row r="11">
          <cell r="A11">
            <v>3</v>
          </cell>
        </row>
      </sheetData>
      <sheetData sheetId="4166">
        <row r="11">
          <cell r="A11">
            <v>3</v>
          </cell>
        </row>
      </sheetData>
      <sheetData sheetId="4167">
        <row r="11">
          <cell r="A11">
            <v>3</v>
          </cell>
        </row>
      </sheetData>
      <sheetData sheetId="4168">
        <row r="11">
          <cell r="A11">
            <v>3</v>
          </cell>
        </row>
      </sheetData>
      <sheetData sheetId="4169">
        <row r="11">
          <cell r="A11">
            <v>3</v>
          </cell>
        </row>
      </sheetData>
      <sheetData sheetId="4170">
        <row r="11">
          <cell r="A11">
            <v>3</v>
          </cell>
        </row>
      </sheetData>
      <sheetData sheetId="4171">
        <row r="11">
          <cell r="A11">
            <v>3</v>
          </cell>
        </row>
      </sheetData>
      <sheetData sheetId="4172">
        <row r="11">
          <cell r="A11">
            <v>3</v>
          </cell>
        </row>
      </sheetData>
      <sheetData sheetId="4173">
        <row r="11">
          <cell r="A11">
            <v>3</v>
          </cell>
        </row>
      </sheetData>
      <sheetData sheetId="4174">
        <row r="11">
          <cell r="A11">
            <v>3</v>
          </cell>
        </row>
      </sheetData>
      <sheetData sheetId="4175">
        <row r="11">
          <cell r="A11">
            <v>3</v>
          </cell>
        </row>
      </sheetData>
      <sheetData sheetId="4176">
        <row r="11">
          <cell r="A11">
            <v>3</v>
          </cell>
        </row>
      </sheetData>
      <sheetData sheetId="4177">
        <row r="11">
          <cell r="A11">
            <v>3</v>
          </cell>
        </row>
      </sheetData>
      <sheetData sheetId="4178">
        <row r="11">
          <cell r="A11">
            <v>3</v>
          </cell>
        </row>
      </sheetData>
      <sheetData sheetId="4179">
        <row r="11">
          <cell r="A11">
            <v>3</v>
          </cell>
        </row>
      </sheetData>
      <sheetData sheetId="4180">
        <row r="11">
          <cell r="A11">
            <v>3</v>
          </cell>
        </row>
      </sheetData>
      <sheetData sheetId="4181">
        <row r="11">
          <cell r="A11">
            <v>3</v>
          </cell>
        </row>
      </sheetData>
      <sheetData sheetId="4182">
        <row r="11">
          <cell r="A11">
            <v>3</v>
          </cell>
        </row>
      </sheetData>
      <sheetData sheetId="4183">
        <row r="11">
          <cell r="A11">
            <v>3</v>
          </cell>
        </row>
      </sheetData>
      <sheetData sheetId="4184">
        <row r="11">
          <cell r="A11">
            <v>3</v>
          </cell>
        </row>
      </sheetData>
      <sheetData sheetId="4185">
        <row r="11">
          <cell r="A11">
            <v>3</v>
          </cell>
        </row>
      </sheetData>
      <sheetData sheetId="4186">
        <row r="11">
          <cell r="A11">
            <v>3</v>
          </cell>
        </row>
      </sheetData>
      <sheetData sheetId="4187">
        <row r="11">
          <cell r="A11">
            <v>3</v>
          </cell>
        </row>
      </sheetData>
      <sheetData sheetId="4188">
        <row r="11">
          <cell r="A11">
            <v>3</v>
          </cell>
        </row>
      </sheetData>
      <sheetData sheetId="4189">
        <row r="11">
          <cell r="A11">
            <v>3</v>
          </cell>
        </row>
      </sheetData>
      <sheetData sheetId="4190">
        <row r="11">
          <cell r="A11">
            <v>3</v>
          </cell>
        </row>
      </sheetData>
      <sheetData sheetId="4191">
        <row r="11">
          <cell r="A11">
            <v>3</v>
          </cell>
        </row>
      </sheetData>
      <sheetData sheetId="4192">
        <row r="11">
          <cell r="A11">
            <v>3</v>
          </cell>
        </row>
      </sheetData>
      <sheetData sheetId="4193">
        <row r="11">
          <cell r="A11">
            <v>3</v>
          </cell>
        </row>
      </sheetData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/>
      <sheetData sheetId="4248"/>
      <sheetData sheetId="4249"/>
      <sheetData sheetId="4250">
        <row r="11">
          <cell r="A11">
            <v>3</v>
          </cell>
        </row>
      </sheetData>
      <sheetData sheetId="4251">
        <row r="11">
          <cell r="A11">
            <v>3</v>
          </cell>
        </row>
      </sheetData>
      <sheetData sheetId="4252">
        <row r="11">
          <cell r="A11">
            <v>3</v>
          </cell>
        </row>
      </sheetData>
      <sheetData sheetId="4253">
        <row r="11">
          <cell r="A11">
            <v>3</v>
          </cell>
        </row>
      </sheetData>
      <sheetData sheetId="4254">
        <row r="11">
          <cell r="A11">
            <v>3</v>
          </cell>
        </row>
      </sheetData>
      <sheetData sheetId="4255">
        <row r="11">
          <cell r="A11">
            <v>3</v>
          </cell>
        </row>
      </sheetData>
      <sheetData sheetId="4256">
        <row r="11">
          <cell r="A11">
            <v>3</v>
          </cell>
        </row>
      </sheetData>
      <sheetData sheetId="4257">
        <row r="11">
          <cell r="A11">
            <v>3</v>
          </cell>
        </row>
      </sheetData>
      <sheetData sheetId="4258">
        <row r="11">
          <cell r="A11">
            <v>3</v>
          </cell>
        </row>
      </sheetData>
      <sheetData sheetId="4259">
        <row r="11">
          <cell r="A11">
            <v>3</v>
          </cell>
        </row>
      </sheetData>
      <sheetData sheetId="4260">
        <row r="11">
          <cell r="A11">
            <v>3</v>
          </cell>
        </row>
      </sheetData>
      <sheetData sheetId="4261">
        <row r="11">
          <cell r="A11">
            <v>3</v>
          </cell>
        </row>
      </sheetData>
      <sheetData sheetId="4262">
        <row r="11">
          <cell r="A11">
            <v>3</v>
          </cell>
        </row>
      </sheetData>
      <sheetData sheetId="4263">
        <row r="11">
          <cell r="A11">
            <v>3</v>
          </cell>
        </row>
      </sheetData>
      <sheetData sheetId="4264">
        <row r="11">
          <cell r="A11">
            <v>3</v>
          </cell>
        </row>
      </sheetData>
      <sheetData sheetId="4265">
        <row r="11">
          <cell r="A11">
            <v>3</v>
          </cell>
        </row>
      </sheetData>
      <sheetData sheetId="4266">
        <row r="11">
          <cell r="A11">
            <v>3</v>
          </cell>
        </row>
      </sheetData>
      <sheetData sheetId="4267">
        <row r="11">
          <cell r="A11">
            <v>3</v>
          </cell>
        </row>
      </sheetData>
      <sheetData sheetId="4268">
        <row r="11">
          <cell r="A11">
            <v>3</v>
          </cell>
        </row>
      </sheetData>
      <sheetData sheetId="4269">
        <row r="11">
          <cell r="A11">
            <v>3</v>
          </cell>
        </row>
      </sheetData>
      <sheetData sheetId="4270">
        <row r="11">
          <cell r="A11">
            <v>3</v>
          </cell>
        </row>
      </sheetData>
      <sheetData sheetId="4271">
        <row r="11">
          <cell r="A11">
            <v>3</v>
          </cell>
        </row>
      </sheetData>
      <sheetData sheetId="4272">
        <row r="11">
          <cell r="A11">
            <v>3</v>
          </cell>
        </row>
      </sheetData>
      <sheetData sheetId="4273">
        <row r="11">
          <cell r="A11">
            <v>3</v>
          </cell>
        </row>
      </sheetData>
      <sheetData sheetId="4274">
        <row r="11">
          <cell r="A11">
            <v>3</v>
          </cell>
        </row>
      </sheetData>
      <sheetData sheetId="4275">
        <row r="11">
          <cell r="A11">
            <v>3</v>
          </cell>
        </row>
      </sheetData>
      <sheetData sheetId="4276">
        <row r="11">
          <cell r="A11">
            <v>3</v>
          </cell>
        </row>
      </sheetData>
      <sheetData sheetId="4277">
        <row r="11">
          <cell r="A11">
            <v>3</v>
          </cell>
        </row>
      </sheetData>
      <sheetData sheetId="4278">
        <row r="11">
          <cell r="A11">
            <v>3</v>
          </cell>
        </row>
      </sheetData>
      <sheetData sheetId="4279">
        <row r="11">
          <cell r="A11">
            <v>3</v>
          </cell>
        </row>
      </sheetData>
      <sheetData sheetId="4280">
        <row r="11">
          <cell r="A11">
            <v>3</v>
          </cell>
        </row>
      </sheetData>
      <sheetData sheetId="4281">
        <row r="11">
          <cell r="A11">
            <v>3</v>
          </cell>
        </row>
      </sheetData>
      <sheetData sheetId="4282">
        <row r="11">
          <cell r="A11">
            <v>3</v>
          </cell>
        </row>
      </sheetData>
      <sheetData sheetId="4283">
        <row r="11">
          <cell r="A11">
            <v>3</v>
          </cell>
        </row>
      </sheetData>
      <sheetData sheetId="4284">
        <row r="11">
          <cell r="A11">
            <v>3</v>
          </cell>
        </row>
      </sheetData>
      <sheetData sheetId="4285"/>
      <sheetData sheetId="4286"/>
      <sheetData sheetId="4287"/>
      <sheetData sheetId="4288"/>
      <sheetData sheetId="4289">
        <row r="11">
          <cell r="A11">
            <v>3</v>
          </cell>
        </row>
      </sheetData>
      <sheetData sheetId="4290"/>
      <sheetData sheetId="4291"/>
      <sheetData sheetId="4292"/>
      <sheetData sheetId="4293"/>
      <sheetData sheetId="4294"/>
      <sheetData sheetId="4295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/>
      <sheetData sheetId="4340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>
        <row r="203">
          <cell r="K203">
            <v>0</v>
          </cell>
        </row>
      </sheetData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/>
      <sheetData sheetId="494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D UPAH"/>
      <sheetName val="HSD BAHAN"/>
      <sheetName val="HSD ALAT"/>
      <sheetName val="Sheet2"/>
    </sheetNames>
    <sheetDataSet>
      <sheetData sheetId="0">
        <row r="6">
          <cell r="B6" t="str">
            <v>L.1.1</v>
          </cell>
          <cell r="C6" t="str">
            <v>Pekerja</v>
          </cell>
          <cell r="D6" t="str">
            <v>OH</v>
          </cell>
          <cell r="E6"/>
        </row>
        <row r="7">
          <cell r="B7" t="str">
            <v>L.2.1</v>
          </cell>
          <cell r="C7" t="str">
            <v>Tukang</v>
          </cell>
          <cell r="D7" t="str">
            <v>OH</v>
          </cell>
          <cell r="E7"/>
        </row>
        <row r="8">
          <cell r="B8" t="str">
            <v>L.2.2</v>
          </cell>
          <cell r="C8" t="str">
            <v>Tukang Batu</v>
          </cell>
          <cell r="D8" t="str">
            <v>OH</v>
          </cell>
          <cell r="E8"/>
        </row>
        <row r="9">
          <cell r="B9" t="str">
            <v>L.2.3</v>
          </cell>
          <cell r="C9" t="str">
            <v>Tukang Besi</v>
          </cell>
          <cell r="D9" t="str">
            <v>OH</v>
          </cell>
          <cell r="E9"/>
        </row>
        <row r="10">
          <cell r="B10" t="str">
            <v>L.2.4</v>
          </cell>
          <cell r="C10" t="str">
            <v>Tukang Cat / Pelitur</v>
          </cell>
          <cell r="D10" t="str">
            <v>OH</v>
          </cell>
          <cell r="E10"/>
        </row>
        <row r="11">
          <cell r="B11" t="str">
            <v>L.2.5</v>
          </cell>
          <cell r="C11" t="str">
            <v>Tukang Gali</v>
          </cell>
          <cell r="D11" t="str">
            <v>OH</v>
          </cell>
          <cell r="E11"/>
        </row>
        <row r="12">
          <cell r="B12" t="str">
            <v>L.2.6</v>
          </cell>
          <cell r="C12" t="str">
            <v>Tukang Kayu</v>
          </cell>
          <cell r="D12" t="str">
            <v>OH</v>
          </cell>
          <cell r="E12"/>
        </row>
        <row r="13">
          <cell r="B13" t="str">
            <v>L.2.7</v>
          </cell>
          <cell r="C13" t="str">
            <v>Tukang Pengayam Bronjong</v>
          </cell>
          <cell r="D13" t="str">
            <v>OH</v>
          </cell>
          <cell r="E13"/>
        </row>
        <row r="14">
          <cell r="B14" t="str">
            <v>L.2.8</v>
          </cell>
          <cell r="C14" t="str">
            <v>Tukang Pipa</v>
          </cell>
          <cell r="D14" t="str">
            <v>OH</v>
          </cell>
          <cell r="E14"/>
        </row>
        <row r="15">
          <cell r="B15" t="str">
            <v>L.2.9</v>
          </cell>
          <cell r="C15" t="str">
            <v>Tukang Tebas</v>
          </cell>
          <cell r="D15" t="str">
            <v>OH</v>
          </cell>
          <cell r="E15"/>
        </row>
        <row r="16">
          <cell r="B16" t="str">
            <v>L.2.10</v>
          </cell>
          <cell r="C16" t="str">
            <v>Tukang Vibrator</v>
          </cell>
          <cell r="D16" t="str">
            <v>OH</v>
          </cell>
          <cell r="E16"/>
        </row>
        <row r="17">
          <cell r="B17" t="str">
            <v>L.2.11</v>
          </cell>
          <cell r="C17" t="str">
            <v>Tukang Ereksi</v>
          </cell>
          <cell r="D17" t="str">
            <v>OH</v>
          </cell>
          <cell r="E17"/>
        </row>
        <row r="18">
          <cell r="B18" t="str">
            <v>L.2.12</v>
          </cell>
          <cell r="C18" t="str">
            <v>Tukang Las</v>
          </cell>
          <cell r="D18" t="str">
            <v>OH</v>
          </cell>
          <cell r="E18"/>
        </row>
        <row r="19">
          <cell r="B19" t="str">
            <v>L.2.13</v>
          </cell>
          <cell r="C19" t="str">
            <v>Tukang Allumunium</v>
          </cell>
          <cell r="D19" t="str">
            <v>OH</v>
          </cell>
          <cell r="E19"/>
        </row>
        <row r="20">
          <cell r="B20" t="str">
            <v>L.2.14</v>
          </cell>
          <cell r="C20" t="str">
            <v>Tukang Gypsum</v>
          </cell>
          <cell r="D20" t="str">
            <v>OH</v>
          </cell>
          <cell r="E20"/>
        </row>
        <row r="21">
          <cell r="B21" t="str">
            <v>L.3.1</v>
          </cell>
          <cell r="C21" t="str">
            <v>Kepala Tukang</v>
          </cell>
          <cell r="D21" t="str">
            <v>OH</v>
          </cell>
          <cell r="E21"/>
        </row>
        <row r="22">
          <cell r="B22" t="str">
            <v>L.3.2</v>
          </cell>
          <cell r="C22" t="str">
            <v>Kepala Tukang Baja</v>
          </cell>
          <cell r="D22" t="str">
            <v>OH</v>
          </cell>
          <cell r="E22"/>
        </row>
        <row r="23">
          <cell r="B23" t="str">
            <v>L.3.3</v>
          </cell>
          <cell r="C23" t="str">
            <v>Kepala Tukang Pipa</v>
          </cell>
          <cell r="D23" t="str">
            <v>OH</v>
          </cell>
          <cell r="E23"/>
        </row>
        <row r="24">
          <cell r="B24" t="str">
            <v>L.3.4</v>
          </cell>
          <cell r="C24" t="str">
            <v>Kepala Tukang Kayu</v>
          </cell>
          <cell r="D24" t="str">
            <v>OH</v>
          </cell>
          <cell r="E24"/>
        </row>
        <row r="25">
          <cell r="B25" t="str">
            <v>L.3.5</v>
          </cell>
          <cell r="C25" t="str">
            <v>Kepala Tukang Batu</v>
          </cell>
          <cell r="D25" t="str">
            <v>OH</v>
          </cell>
          <cell r="E25"/>
        </row>
        <row r="26">
          <cell r="B26" t="str">
            <v>L.3.6</v>
          </cell>
          <cell r="C26" t="str">
            <v>Kepala Tukang Allumunium</v>
          </cell>
          <cell r="D26" t="str">
            <v>OH</v>
          </cell>
          <cell r="E26"/>
        </row>
        <row r="27">
          <cell r="B27" t="str">
            <v>L.3.7</v>
          </cell>
          <cell r="C27" t="str">
            <v>Kepala Tukang Besi</v>
          </cell>
          <cell r="D27" t="str">
            <v>OH</v>
          </cell>
          <cell r="E27"/>
        </row>
        <row r="28">
          <cell r="B28" t="str">
            <v>L.4.1</v>
          </cell>
          <cell r="C28" t="str">
            <v>Mandor</v>
          </cell>
          <cell r="D28" t="str">
            <v>OH</v>
          </cell>
          <cell r="E28"/>
        </row>
        <row r="29">
          <cell r="B29" t="str">
            <v>L.5.1</v>
          </cell>
          <cell r="C29" t="str">
            <v>Juru Ukur</v>
          </cell>
          <cell r="D29" t="str">
            <v>OH</v>
          </cell>
          <cell r="E29"/>
        </row>
        <row r="30">
          <cell r="B30" t="str">
            <v>L.6.1</v>
          </cell>
          <cell r="C30" t="str">
            <v>Pembantu Juru Ukur</v>
          </cell>
          <cell r="D30" t="str">
            <v>OH</v>
          </cell>
          <cell r="E30"/>
        </row>
        <row r="31">
          <cell r="B31" t="str">
            <v>L.7.1</v>
          </cell>
          <cell r="C31" t="str">
            <v>Ahli Alat Berat  Mekanik</v>
          </cell>
          <cell r="D31" t="str">
            <v>OH</v>
          </cell>
          <cell r="E31"/>
        </row>
        <row r="32">
          <cell r="B32" t="str">
            <v>L.8.1</v>
          </cell>
          <cell r="C32" t="str">
            <v>Operator</v>
          </cell>
          <cell r="D32" t="str">
            <v>OH</v>
          </cell>
          <cell r="E32"/>
        </row>
        <row r="33">
          <cell r="B33" t="str">
            <v>L.8.2</v>
          </cell>
          <cell r="C33" t="str">
            <v>Operator Alat Berat</v>
          </cell>
          <cell r="D33" t="str">
            <v>OH</v>
          </cell>
          <cell r="E33"/>
        </row>
        <row r="34">
          <cell r="B34" t="str">
            <v>L.8.2</v>
          </cell>
          <cell r="C34" t="str">
            <v>Operator AMP</v>
          </cell>
          <cell r="D34" t="str">
            <v>OH</v>
          </cell>
          <cell r="E34"/>
        </row>
        <row r="35">
          <cell r="B35" t="str">
            <v>L.8.3</v>
          </cell>
          <cell r="C35" t="str">
            <v>Operator Crane</v>
          </cell>
          <cell r="D35" t="str">
            <v>OH</v>
          </cell>
          <cell r="E35"/>
        </row>
        <row r="36">
          <cell r="B36" t="str">
            <v>L.9.1</v>
          </cell>
          <cell r="C36" t="str">
            <v>Pembantu Operator</v>
          </cell>
          <cell r="D36" t="str">
            <v>OH</v>
          </cell>
          <cell r="E36"/>
        </row>
        <row r="37">
          <cell r="B37" t="str">
            <v>L.9.2</v>
          </cell>
          <cell r="C37" t="str">
            <v>Pembantu Tukang</v>
          </cell>
          <cell r="D37" t="str">
            <v>OH</v>
          </cell>
          <cell r="E37"/>
        </row>
        <row r="38">
          <cell r="B38" t="str">
            <v>L.10.1</v>
          </cell>
          <cell r="C38" t="str">
            <v>Supir</v>
          </cell>
          <cell r="D38" t="str">
            <v>OH</v>
          </cell>
          <cell r="E38"/>
        </row>
        <row r="39">
          <cell r="B39" t="str">
            <v>L.11.1</v>
          </cell>
          <cell r="C39" t="str">
            <v>Kenek Truk</v>
          </cell>
          <cell r="D39" t="str">
            <v>OH</v>
          </cell>
          <cell r="E39"/>
        </row>
        <row r="40">
          <cell r="B40" t="str">
            <v>L.12.1</v>
          </cell>
          <cell r="C40" t="str">
            <v>Juru Gambar / Drafter</v>
          </cell>
          <cell r="D40" t="str">
            <v>OH</v>
          </cell>
          <cell r="E40"/>
        </row>
        <row r="41">
          <cell r="B41" t="str">
            <v>L.13.1</v>
          </cell>
          <cell r="C41" t="str">
            <v>Operator Printer/Plotter</v>
          </cell>
          <cell r="D41" t="str">
            <v>OH</v>
          </cell>
          <cell r="E41"/>
        </row>
        <row r="42">
          <cell r="B42" t="str">
            <v>L.14.1</v>
          </cell>
          <cell r="C42" t="str">
            <v>Tenaga ahli utama</v>
          </cell>
          <cell r="D42" t="str">
            <v>OH</v>
          </cell>
          <cell r="E42"/>
        </row>
        <row r="43">
          <cell r="B43" t="str">
            <v>L.14.2</v>
          </cell>
          <cell r="C43" t="str">
            <v>Tenaga ahli madya</v>
          </cell>
          <cell r="D43" t="str">
            <v>OH</v>
          </cell>
          <cell r="E43"/>
        </row>
        <row r="44">
          <cell r="B44" t="str">
            <v>L.14.3</v>
          </cell>
          <cell r="C44" t="str">
            <v>Tenaga ahli muda</v>
          </cell>
          <cell r="D44" t="str">
            <v>OH</v>
          </cell>
          <cell r="E44"/>
        </row>
        <row r="45">
          <cell r="B45" t="str">
            <v>L.14.4</v>
          </cell>
          <cell r="C45" t="str">
            <v>Tenaga ahli pratama</v>
          </cell>
          <cell r="D45" t="str">
            <v>OH</v>
          </cell>
          <cell r="E45"/>
        </row>
        <row r="46">
          <cell r="B46" t="str">
            <v>L.15.1</v>
          </cell>
          <cell r="C46" t="str">
            <v>Narasumber pejabat eselon</v>
          </cell>
          <cell r="D46" t="str">
            <v>OH</v>
          </cell>
          <cell r="E46"/>
        </row>
        <row r="47">
          <cell r="B47" t="str">
            <v>L.15.2</v>
          </cell>
          <cell r="C47" t="str">
            <v>Narasumber pratiksi</v>
          </cell>
          <cell r="D47" t="str">
            <v>OH</v>
          </cell>
          <cell r="E47"/>
        </row>
        <row r="48">
          <cell r="B48" t="str">
            <v>L.16.1</v>
          </cell>
          <cell r="C48" t="str">
            <v>Mekanik</v>
          </cell>
          <cell r="D48" t="str">
            <v>OH</v>
          </cell>
          <cell r="E48"/>
        </row>
        <row r="49">
          <cell r="B49"/>
          <cell r="C49"/>
        </row>
        <row r="51">
          <cell r="B51"/>
          <cell r="C51"/>
        </row>
        <row r="53">
          <cell r="B53"/>
          <cell r="C53"/>
        </row>
        <row r="55">
          <cell r="B55"/>
          <cell r="C55"/>
        </row>
        <row r="60">
          <cell r="B60"/>
          <cell r="C60"/>
        </row>
        <row r="63">
          <cell r="B63"/>
          <cell r="C63"/>
        </row>
      </sheetData>
      <sheetData sheetId="1">
        <row r="6">
          <cell r="C6" t="str">
            <v>M.1.4.1</v>
          </cell>
          <cell r="D6" t="str">
            <v>M.1</v>
          </cell>
          <cell r="E6">
            <v>4</v>
          </cell>
          <cell r="F6" t="str">
            <v>D</v>
          </cell>
          <cell r="G6">
            <v>1</v>
          </cell>
          <cell r="H6" t="str">
            <v>Data / kuota</v>
          </cell>
          <cell r="I6" t="str">
            <v>paket</v>
          </cell>
          <cell r="J6"/>
        </row>
        <row r="7">
          <cell r="C7" t="str">
            <v>M.1.6.1</v>
          </cell>
          <cell r="D7" t="str">
            <v>M.1</v>
          </cell>
          <cell r="E7">
            <v>6</v>
          </cell>
          <cell r="F7" t="str">
            <v>F</v>
          </cell>
          <cell r="G7">
            <v>1</v>
          </cell>
          <cell r="H7" t="str">
            <v>Foto dokumentasi</v>
          </cell>
          <cell r="I7" t="str">
            <v>ls</v>
          </cell>
          <cell r="J7"/>
        </row>
        <row r="8">
          <cell r="C8" t="str">
            <v>M.1.10.1</v>
          </cell>
          <cell r="D8" t="str">
            <v>M.1</v>
          </cell>
          <cell r="E8">
            <v>10</v>
          </cell>
          <cell r="F8" t="str">
            <v>J</v>
          </cell>
          <cell r="G8">
            <v>1</v>
          </cell>
          <cell r="H8" t="str">
            <v>Jilid dokumentasi</v>
          </cell>
          <cell r="I8" t="str">
            <v>set</v>
          </cell>
          <cell r="J8"/>
        </row>
        <row r="9">
          <cell r="C9" t="str">
            <v>M.1.10.2</v>
          </cell>
          <cell r="D9" t="str">
            <v>M.1</v>
          </cell>
          <cell r="E9">
            <v>10</v>
          </cell>
          <cell r="F9" t="str">
            <v>J</v>
          </cell>
          <cell r="G9">
            <v>2</v>
          </cell>
          <cell r="H9" t="str">
            <v>Jilid laporan</v>
          </cell>
          <cell r="I9" t="str">
            <v>set</v>
          </cell>
          <cell r="J9"/>
        </row>
        <row r="10">
          <cell r="C10" t="str">
            <v>M.1.10.3</v>
          </cell>
          <cell r="D10" t="str">
            <v>M.1</v>
          </cell>
          <cell r="E10">
            <v>10</v>
          </cell>
          <cell r="F10" t="str">
            <v>J</v>
          </cell>
          <cell r="G10">
            <v>3</v>
          </cell>
          <cell r="H10" t="str">
            <v>Jilid laporan dan dokumentasi</v>
          </cell>
          <cell r="I10" t="str">
            <v>ls</v>
          </cell>
          <cell r="J10"/>
        </row>
        <row r="11">
          <cell r="C11" t="str">
            <v>M.1.16.1</v>
          </cell>
          <cell r="D11" t="str">
            <v>M.1</v>
          </cell>
          <cell r="E11">
            <v>16</v>
          </cell>
          <cell r="F11" t="str">
            <v>P</v>
          </cell>
          <cell r="G11">
            <v>1</v>
          </cell>
          <cell r="H11" t="str">
            <v>Pas bandara</v>
          </cell>
          <cell r="I11" t="str">
            <v>kali</v>
          </cell>
          <cell r="J11"/>
        </row>
        <row r="12">
          <cell r="C12" t="str">
            <v>M.1.16.2</v>
          </cell>
          <cell r="D12" t="str">
            <v>M.1</v>
          </cell>
          <cell r="E12">
            <v>16</v>
          </cell>
          <cell r="F12" t="str">
            <v>P</v>
          </cell>
          <cell r="G12">
            <v>2</v>
          </cell>
          <cell r="H12" t="str">
            <v>Pas bandara (Orang)</v>
          </cell>
          <cell r="I12" t="str">
            <v>bln</v>
          </cell>
          <cell r="J12"/>
        </row>
        <row r="13">
          <cell r="C13" t="str">
            <v>M.1.16.3</v>
          </cell>
          <cell r="D13" t="str">
            <v>M.1</v>
          </cell>
          <cell r="E13">
            <v>16</v>
          </cell>
          <cell r="F13" t="str">
            <v>P</v>
          </cell>
          <cell r="G13">
            <v>3</v>
          </cell>
          <cell r="H13" t="str">
            <v>Pas kendaraan</v>
          </cell>
          <cell r="I13" t="str">
            <v>bln</v>
          </cell>
          <cell r="J13"/>
        </row>
        <row r="14">
          <cell r="C14" t="str">
            <v>M.1.16.4</v>
          </cell>
          <cell r="D14" t="str">
            <v>M.1</v>
          </cell>
          <cell r="E14">
            <v>16</v>
          </cell>
          <cell r="F14" t="str">
            <v>P</v>
          </cell>
          <cell r="G14">
            <v>4</v>
          </cell>
          <cell r="H14" t="str">
            <v>Pas kendaraan</v>
          </cell>
          <cell r="I14" t="str">
            <v>bh</v>
          </cell>
          <cell r="J14"/>
        </row>
        <row r="15">
          <cell r="C15" t="str">
            <v>M.1.16.5</v>
          </cell>
          <cell r="D15" t="str">
            <v>M.1</v>
          </cell>
          <cell r="E15">
            <v>16</v>
          </cell>
          <cell r="F15" t="str">
            <v>P</v>
          </cell>
          <cell r="G15">
            <v>5</v>
          </cell>
          <cell r="H15" t="str">
            <v>Pas photo</v>
          </cell>
          <cell r="I15" t="str">
            <v>bln</v>
          </cell>
          <cell r="J15"/>
        </row>
        <row r="16">
          <cell r="C16" t="str">
            <v>M.1.16.6</v>
          </cell>
          <cell r="D16" t="str">
            <v>M.1</v>
          </cell>
          <cell r="E16">
            <v>16</v>
          </cell>
          <cell r="F16" t="str">
            <v>P</v>
          </cell>
          <cell r="G16">
            <v>6</v>
          </cell>
          <cell r="H16" t="str">
            <v>Pembuatan pas bandara (orang/bulan)</v>
          </cell>
          <cell r="I16" t="str">
            <v>bln</v>
          </cell>
          <cell r="J16"/>
        </row>
        <row r="17">
          <cell r="C17" t="str">
            <v>M.1.16.7</v>
          </cell>
          <cell r="D17" t="str">
            <v>M.1</v>
          </cell>
          <cell r="E17">
            <v>16</v>
          </cell>
          <cell r="F17" t="str">
            <v>P</v>
          </cell>
          <cell r="G17">
            <v>7</v>
          </cell>
          <cell r="H17" t="str">
            <v>Print dokumentasi</v>
          </cell>
          <cell r="I17" t="str">
            <v>lbr</v>
          </cell>
          <cell r="J17"/>
        </row>
        <row r="18">
          <cell r="C18" t="str">
            <v>M.1.16.8</v>
          </cell>
          <cell r="D18" t="str">
            <v>M.1</v>
          </cell>
          <cell r="E18">
            <v>16</v>
          </cell>
          <cell r="F18" t="str">
            <v>P</v>
          </cell>
          <cell r="G18">
            <v>8</v>
          </cell>
          <cell r="H18" t="str">
            <v>Print laporan</v>
          </cell>
          <cell r="I18" t="str">
            <v>ls</v>
          </cell>
          <cell r="J18"/>
        </row>
        <row r="19">
          <cell r="C19" t="str">
            <v>M.1.19.1</v>
          </cell>
          <cell r="D19" t="str">
            <v>M.1</v>
          </cell>
          <cell r="E19">
            <v>19</v>
          </cell>
          <cell r="F19" t="str">
            <v>S</v>
          </cell>
          <cell r="G19">
            <v>1</v>
          </cell>
          <cell r="H19" t="str">
            <v>Safety awarness</v>
          </cell>
          <cell r="I19" t="str">
            <v>kali</v>
          </cell>
          <cell r="J19"/>
        </row>
        <row r="20">
          <cell r="C20" t="str">
            <v>M.1.19.2</v>
          </cell>
          <cell r="D20" t="str">
            <v>M.1</v>
          </cell>
          <cell r="E20">
            <v>19</v>
          </cell>
          <cell r="F20" t="str">
            <v>S</v>
          </cell>
          <cell r="G20">
            <v>2</v>
          </cell>
          <cell r="H20" t="str">
            <v>Scan laporan</v>
          </cell>
          <cell r="I20" t="str">
            <v>lbr</v>
          </cell>
          <cell r="J20"/>
        </row>
        <row r="21">
          <cell r="C21" t="str">
            <v>M.1.19.3</v>
          </cell>
          <cell r="D21" t="str">
            <v>M.1</v>
          </cell>
          <cell r="E21">
            <v>19</v>
          </cell>
          <cell r="F21" t="str">
            <v>S</v>
          </cell>
          <cell r="G21">
            <v>3</v>
          </cell>
          <cell r="H21" t="str">
            <v>Security awareness</v>
          </cell>
          <cell r="I21" t="str">
            <v>bln</v>
          </cell>
          <cell r="J21"/>
        </row>
        <row r="22">
          <cell r="C22" t="str">
            <v>M.1.19.4</v>
          </cell>
          <cell r="D22" t="str">
            <v>M.1</v>
          </cell>
          <cell r="E22">
            <v>19</v>
          </cell>
          <cell r="F22" t="str">
            <v>S</v>
          </cell>
          <cell r="G22">
            <v>4</v>
          </cell>
          <cell r="H22" t="str">
            <v>SKCK</v>
          </cell>
          <cell r="I22" t="str">
            <v>kali</v>
          </cell>
          <cell r="J22"/>
        </row>
        <row r="23">
          <cell r="C23" t="str">
            <v>M.1.20.1</v>
          </cell>
          <cell r="D23" t="str">
            <v>M.1</v>
          </cell>
          <cell r="E23">
            <v>20</v>
          </cell>
          <cell r="F23" t="str">
            <v>T</v>
          </cell>
          <cell r="G23">
            <v>1</v>
          </cell>
          <cell r="H23" t="str">
            <v>Tanda izin mengemudi</v>
          </cell>
          <cell r="I23" t="str">
            <v>bln</v>
          </cell>
          <cell r="J23"/>
        </row>
        <row r="24">
          <cell r="C24" t="str">
            <v>M.1.20.2</v>
          </cell>
          <cell r="D24" t="str">
            <v>M.1</v>
          </cell>
          <cell r="E24">
            <v>20</v>
          </cell>
          <cell r="F24" t="str">
            <v>T</v>
          </cell>
          <cell r="G24">
            <v>2</v>
          </cell>
          <cell r="H24" t="str">
            <v>Tanda izin mengemudi</v>
          </cell>
          <cell r="I24" t="str">
            <v>bh</v>
          </cell>
          <cell r="J24"/>
        </row>
        <row r="25">
          <cell r="C25"/>
          <cell r="D25"/>
          <cell r="E25"/>
          <cell r="F25"/>
          <cell r="G25"/>
          <cell r="H25"/>
          <cell r="I25"/>
          <cell r="J25"/>
        </row>
        <row r="26">
          <cell r="C26" t="str">
            <v>M.2.3.1</v>
          </cell>
          <cell r="D26" t="str">
            <v>M.2</v>
          </cell>
          <cell r="E26">
            <v>3</v>
          </cell>
          <cell r="F26" t="str">
            <v>C</v>
          </cell>
          <cell r="G26">
            <v>1</v>
          </cell>
          <cell r="H26" t="str">
            <v>Casement</v>
          </cell>
          <cell r="I26" t="str">
            <v>bh</v>
          </cell>
          <cell r="J26"/>
        </row>
        <row r="27">
          <cell r="C27" t="str">
            <v>M.2.4.1</v>
          </cell>
          <cell r="D27" t="str">
            <v>M.2</v>
          </cell>
          <cell r="E27">
            <v>4</v>
          </cell>
          <cell r="F27" t="str">
            <v>D</v>
          </cell>
          <cell r="G27">
            <v>1</v>
          </cell>
          <cell r="H27" t="str">
            <v>Door closer</v>
          </cell>
          <cell r="I27" t="str">
            <v>set</v>
          </cell>
          <cell r="J27"/>
        </row>
        <row r="28">
          <cell r="C28" t="str">
            <v>M.2.4.2</v>
          </cell>
          <cell r="D28" t="str">
            <v>M.2</v>
          </cell>
          <cell r="E28">
            <v>4</v>
          </cell>
          <cell r="F28" t="str">
            <v>D</v>
          </cell>
          <cell r="G28">
            <v>2</v>
          </cell>
          <cell r="H28" t="str">
            <v>Door closer</v>
          </cell>
          <cell r="I28" t="str">
            <v>bh</v>
          </cell>
          <cell r="J28"/>
        </row>
        <row r="29">
          <cell r="C29" t="str">
            <v>M.2.4.3</v>
          </cell>
          <cell r="D29" t="str">
            <v>M.2</v>
          </cell>
          <cell r="E29">
            <v>4</v>
          </cell>
          <cell r="F29" t="str">
            <v>D</v>
          </cell>
          <cell r="G29">
            <v>3</v>
          </cell>
          <cell r="H29" t="str">
            <v>Door holder</v>
          </cell>
          <cell r="I29" t="str">
            <v>bh</v>
          </cell>
          <cell r="J29"/>
        </row>
        <row r="30">
          <cell r="C30" t="str">
            <v>M.2.4.4</v>
          </cell>
          <cell r="D30" t="str">
            <v>M.2</v>
          </cell>
          <cell r="E30">
            <v>4</v>
          </cell>
          <cell r="F30" t="str">
            <v>D</v>
          </cell>
          <cell r="G30">
            <v>4</v>
          </cell>
          <cell r="H30" t="str">
            <v>Door stop</v>
          </cell>
          <cell r="I30" t="str">
            <v>bh</v>
          </cell>
          <cell r="J30"/>
        </row>
        <row r="31">
          <cell r="C31" t="str">
            <v>M.2.5.1</v>
          </cell>
          <cell r="D31" t="str">
            <v>M.2</v>
          </cell>
          <cell r="E31">
            <v>5</v>
          </cell>
          <cell r="F31" t="str">
            <v>E</v>
          </cell>
          <cell r="G31">
            <v>1</v>
          </cell>
          <cell r="H31" t="str">
            <v>Engsel</v>
          </cell>
          <cell r="I31" t="str">
            <v>bh</v>
          </cell>
          <cell r="J31"/>
        </row>
        <row r="32">
          <cell r="C32" t="str">
            <v>M.2.5.2</v>
          </cell>
          <cell r="D32" t="str">
            <v>M.2</v>
          </cell>
          <cell r="E32">
            <v>5</v>
          </cell>
          <cell r="F32" t="str">
            <v>E</v>
          </cell>
          <cell r="G32">
            <v>2</v>
          </cell>
          <cell r="H32" t="str">
            <v>Engsel angin</v>
          </cell>
          <cell r="I32" t="str">
            <v>bh</v>
          </cell>
          <cell r="J32"/>
        </row>
        <row r="33">
          <cell r="C33" t="str">
            <v>M.2.5.3</v>
          </cell>
          <cell r="D33" t="str">
            <v>M.2</v>
          </cell>
          <cell r="E33">
            <v>5</v>
          </cell>
          <cell r="F33" t="str">
            <v>E</v>
          </cell>
          <cell r="G33">
            <v>3</v>
          </cell>
          <cell r="H33" t="str">
            <v>Engsel bubut D 16 mm</v>
          </cell>
          <cell r="I33" t="str">
            <v>bh</v>
          </cell>
          <cell r="J33"/>
        </row>
        <row r="34">
          <cell r="C34" t="str">
            <v>M.2.5.4</v>
          </cell>
          <cell r="D34" t="str">
            <v>M.2</v>
          </cell>
          <cell r="E34">
            <v>5</v>
          </cell>
          <cell r="F34" t="str">
            <v>E</v>
          </cell>
          <cell r="G34">
            <v>4</v>
          </cell>
          <cell r="H34" t="str">
            <v>Engsel H</v>
          </cell>
          <cell r="I34" t="str">
            <v>bh</v>
          </cell>
          <cell r="J34"/>
        </row>
        <row r="35">
          <cell r="C35" t="str">
            <v>M.2.5.5</v>
          </cell>
          <cell r="D35" t="str">
            <v>M.2</v>
          </cell>
          <cell r="E35">
            <v>5</v>
          </cell>
          <cell r="F35" t="str">
            <v>E</v>
          </cell>
          <cell r="G35">
            <v>5</v>
          </cell>
          <cell r="H35" t="str">
            <v>Engsel kuningan jendela</v>
          </cell>
          <cell r="I35" t="str">
            <v>bh</v>
          </cell>
          <cell r="J35"/>
        </row>
        <row r="36">
          <cell r="C36" t="str">
            <v>M.2.5.6</v>
          </cell>
          <cell r="D36" t="str">
            <v>M.2</v>
          </cell>
          <cell r="E36">
            <v>5</v>
          </cell>
          <cell r="F36" t="str">
            <v>E</v>
          </cell>
          <cell r="G36">
            <v>6</v>
          </cell>
          <cell r="H36" t="str">
            <v>Engsel kuningan pintu</v>
          </cell>
          <cell r="I36" t="str">
            <v>bh</v>
          </cell>
          <cell r="J36"/>
        </row>
        <row r="37">
          <cell r="C37" t="str">
            <v>M.2.5.7</v>
          </cell>
          <cell r="D37" t="str">
            <v>M.2</v>
          </cell>
          <cell r="E37">
            <v>5</v>
          </cell>
          <cell r="F37" t="str">
            <v>E</v>
          </cell>
          <cell r="G37">
            <v>7</v>
          </cell>
          <cell r="H37" t="str">
            <v>Engsel kupu-kupu</v>
          </cell>
          <cell r="I37" t="str">
            <v>bh</v>
          </cell>
          <cell r="J37"/>
        </row>
        <row r="38">
          <cell r="C38" t="str">
            <v>M.2.5.8</v>
          </cell>
          <cell r="D38" t="str">
            <v>M.2</v>
          </cell>
          <cell r="E38">
            <v>5</v>
          </cell>
          <cell r="F38" t="str">
            <v>E</v>
          </cell>
          <cell r="G38">
            <v>8</v>
          </cell>
          <cell r="H38" t="str">
            <v>Engsel Pintu</v>
          </cell>
          <cell r="I38" t="str">
            <v>bh</v>
          </cell>
          <cell r="J38"/>
        </row>
        <row r="39">
          <cell r="C39" t="str">
            <v>M.2.6.1</v>
          </cell>
          <cell r="D39" t="str">
            <v>M.2</v>
          </cell>
          <cell r="E39">
            <v>6</v>
          </cell>
          <cell r="F39" t="str">
            <v>F</v>
          </cell>
          <cell r="G39">
            <v>1</v>
          </cell>
          <cell r="H39" t="str">
            <v>Floor hinge</v>
          </cell>
          <cell r="I39" t="str">
            <v>set</v>
          </cell>
          <cell r="J39"/>
        </row>
        <row r="40">
          <cell r="C40" t="str">
            <v>M.2.7.1</v>
          </cell>
          <cell r="D40" t="str">
            <v>M.2</v>
          </cell>
          <cell r="E40">
            <v>7</v>
          </cell>
          <cell r="F40" t="str">
            <v>G</v>
          </cell>
          <cell r="G40">
            <v>1</v>
          </cell>
          <cell r="H40" t="str">
            <v>Grendel besar</v>
          </cell>
          <cell r="I40" t="str">
            <v>bh</v>
          </cell>
          <cell r="J40"/>
        </row>
        <row r="41">
          <cell r="C41" t="str">
            <v>M.2.7.2</v>
          </cell>
          <cell r="D41" t="str">
            <v>M.2</v>
          </cell>
          <cell r="E41">
            <v>7</v>
          </cell>
          <cell r="F41" t="str">
            <v>G</v>
          </cell>
          <cell r="G41">
            <v>2</v>
          </cell>
          <cell r="H41" t="str">
            <v>Grendel espanyolet</v>
          </cell>
          <cell r="I41" t="str">
            <v>bh</v>
          </cell>
          <cell r="J41"/>
        </row>
        <row r="42">
          <cell r="C42" t="str">
            <v>M.2.7.3</v>
          </cell>
          <cell r="D42" t="str">
            <v>M.2</v>
          </cell>
          <cell r="E42">
            <v>7</v>
          </cell>
          <cell r="F42" t="str">
            <v>G</v>
          </cell>
          <cell r="G42">
            <v>3</v>
          </cell>
          <cell r="H42" t="str">
            <v>Grendel kecil</v>
          </cell>
          <cell r="I42" t="str">
            <v>bh</v>
          </cell>
          <cell r="J42"/>
        </row>
        <row r="43">
          <cell r="C43" t="str">
            <v>M.2.7.4</v>
          </cell>
          <cell r="D43" t="str">
            <v>M.2</v>
          </cell>
          <cell r="E43">
            <v>7</v>
          </cell>
          <cell r="F43" t="str">
            <v>G</v>
          </cell>
          <cell r="G43">
            <v>4</v>
          </cell>
          <cell r="H43" t="str">
            <v>Grendel panjang</v>
          </cell>
          <cell r="I43" t="str">
            <v>bh</v>
          </cell>
          <cell r="J43"/>
        </row>
        <row r="44">
          <cell r="C44" t="str">
            <v>M.2.7.5</v>
          </cell>
          <cell r="D44" t="str">
            <v>M.2</v>
          </cell>
          <cell r="E44">
            <v>7</v>
          </cell>
          <cell r="F44" t="str">
            <v>G</v>
          </cell>
          <cell r="G44">
            <v>5</v>
          </cell>
          <cell r="H44" t="str">
            <v>Grendel tanam</v>
          </cell>
          <cell r="I44" t="str">
            <v>bh</v>
          </cell>
          <cell r="J44"/>
        </row>
        <row r="45">
          <cell r="C45" t="str">
            <v>M.2.8.1</v>
          </cell>
          <cell r="D45" t="str">
            <v>M.2</v>
          </cell>
          <cell r="E45">
            <v>8</v>
          </cell>
          <cell r="F45" t="str">
            <v>H</v>
          </cell>
          <cell r="G45">
            <v>1</v>
          </cell>
          <cell r="H45" t="str">
            <v>Hak angin lurus</v>
          </cell>
          <cell r="I45" t="str">
            <v>bh</v>
          </cell>
          <cell r="J45"/>
        </row>
        <row r="46">
          <cell r="C46" t="str">
            <v>M.2.8.2</v>
          </cell>
          <cell r="D46" t="str">
            <v>M.2</v>
          </cell>
          <cell r="E46">
            <v>8</v>
          </cell>
          <cell r="F46" t="str">
            <v>H</v>
          </cell>
          <cell r="G46">
            <v>2</v>
          </cell>
          <cell r="H46" t="str">
            <v>Hak angin siku</v>
          </cell>
          <cell r="I46" t="str">
            <v>bh</v>
          </cell>
          <cell r="J46"/>
        </row>
        <row r="47">
          <cell r="C47" t="str">
            <v>M.2.8.3</v>
          </cell>
          <cell r="D47" t="str">
            <v>M.2</v>
          </cell>
          <cell r="E47">
            <v>8</v>
          </cell>
          <cell r="F47" t="str">
            <v>H</v>
          </cell>
          <cell r="G47">
            <v>3</v>
          </cell>
          <cell r="H47" t="str">
            <v>Handle</v>
          </cell>
          <cell r="I47" t="str">
            <v>bh</v>
          </cell>
          <cell r="J47"/>
        </row>
        <row r="48">
          <cell r="C48" t="str">
            <v>M.2.8.4</v>
          </cell>
          <cell r="D48" t="str">
            <v>M.2</v>
          </cell>
          <cell r="E48">
            <v>8</v>
          </cell>
          <cell r="F48" t="str">
            <v>H</v>
          </cell>
          <cell r="G48">
            <v>4</v>
          </cell>
          <cell r="H48" t="str">
            <v>Handle</v>
          </cell>
          <cell r="I48" t="str">
            <v>set</v>
          </cell>
          <cell r="J48"/>
        </row>
        <row r="49">
          <cell r="C49" t="str">
            <v>M.2.8.5</v>
          </cell>
          <cell r="D49" t="str">
            <v>M.2</v>
          </cell>
          <cell r="E49">
            <v>8</v>
          </cell>
          <cell r="F49" t="str">
            <v>H</v>
          </cell>
          <cell r="G49">
            <v>5</v>
          </cell>
          <cell r="H49" t="str">
            <v>Handle pintu</v>
          </cell>
          <cell r="I49" t="str">
            <v>bh</v>
          </cell>
          <cell r="J49"/>
        </row>
        <row r="50">
          <cell r="C50" t="str">
            <v>M.2.11.1</v>
          </cell>
          <cell r="D50" t="str">
            <v>M.2</v>
          </cell>
          <cell r="E50">
            <v>11</v>
          </cell>
          <cell r="F50" t="str">
            <v>K</v>
          </cell>
          <cell r="G50">
            <v>1</v>
          </cell>
          <cell r="H50" t="str">
            <v>Kait angin</v>
          </cell>
          <cell r="I50" t="str">
            <v>bh</v>
          </cell>
          <cell r="J50"/>
        </row>
        <row r="51">
          <cell r="C51" t="str">
            <v>M.2.11.2</v>
          </cell>
          <cell r="D51" t="str">
            <v>M.2</v>
          </cell>
          <cell r="E51">
            <v>11</v>
          </cell>
          <cell r="F51" t="str">
            <v>K</v>
          </cell>
          <cell r="G51">
            <v>2</v>
          </cell>
          <cell r="H51" t="str">
            <v>Kunci besi</v>
          </cell>
          <cell r="I51" t="str">
            <v>bh</v>
          </cell>
          <cell r="J51"/>
        </row>
        <row r="52">
          <cell r="C52" t="str">
            <v>M.2.11.3</v>
          </cell>
          <cell r="D52" t="str">
            <v>M.2</v>
          </cell>
          <cell r="E52">
            <v>11</v>
          </cell>
          <cell r="F52" t="str">
            <v>K</v>
          </cell>
          <cell r="G52">
            <v>3</v>
          </cell>
          <cell r="H52" t="str">
            <v>Kunci lemari</v>
          </cell>
          <cell r="I52" t="str">
            <v>bh</v>
          </cell>
          <cell r="J52"/>
        </row>
        <row r="53">
          <cell r="C53" t="str">
            <v>M.2.11.4</v>
          </cell>
          <cell r="D53" t="str">
            <v>M.2</v>
          </cell>
          <cell r="E53">
            <v>11</v>
          </cell>
          <cell r="F53" t="str">
            <v>K</v>
          </cell>
          <cell r="G53">
            <v>4</v>
          </cell>
          <cell r="H53" t="str">
            <v>Kunci silinder</v>
          </cell>
          <cell r="I53" t="str">
            <v>bh</v>
          </cell>
          <cell r="J53"/>
        </row>
        <row r="54">
          <cell r="C54" t="str">
            <v>M.2.11.5</v>
          </cell>
          <cell r="D54" t="str">
            <v>M.2</v>
          </cell>
          <cell r="E54">
            <v>11</v>
          </cell>
          <cell r="F54" t="str">
            <v>K</v>
          </cell>
          <cell r="G54">
            <v>5</v>
          </cell>
          <cell r="H54" t="str">
            <v>Kunci slot</v>
          </cell>
          <cell r="I54" t="str">
            <v>bh</v>
          </cell>
          <cell r="J54"/>
        </row>
        <row r="55">
          <cell r="C55" t="str">
            <v>M.2.11.6</v>
          </cell>
          <cell r="D55" t="str">
            <v>M.2</v>
          </cell>
          <cell r="E55">
            <v>11</v>
          </cell>
          <cell r="F55" t="str">
            <v>K</v>
          </cell>
          <cell r="G55">
            <v>6</v>
          </cell>
          <cell r="H55" t="str">
            <v>Kunci tanam</v>
          </cell>
          <cell r="I55" t="str">
            <v>bh</v>
          </cell>
          <cell r="J55"/>
        </row>
        <row r="56">
          <cell r="C56" t="str">
            <v>M.2.11.7</v>
          </cell>
          <cell r="D56" t="str">
            <v>M.2</v>
          </cell>
          <cell r="E56">
            <v>11</v>
          </cell>
          <cell r="F56" t="str">
            <v>K</v>
          </cell>
          <cell r="G56">
            <v>7</v>
          </cell>
          <cell r="H56" t="str">
            <v>Kunci tanam 2x putar</v>
          </cell>
          <cell r="I56" t="str">
            <v>bh</v>
          </cell>
          <cell r="J56"/>
        </row>
        <row r="57">
          <cell r="C57" t="str">
            <v>M.2.11.8</v>
          </cell>
          <cell r="D57" t="str">
            <v>M.2</v>
          </cell>
          <cell r="E57">
            <v>11</v>
          </cell>
          <cell r="F57" t="str">
            <v>K</v>
          </cell>
          <cell r="G57">
            <v>8</v>
          </cell>
          <cell r="H57" t="str">
            <v>Kunci tanam antik</v>
          </cell>
          <cell r="I57" t="str">
            <v>bh</v>
          </cell>
          <cell r="J57"/>
        </row>
        <row r="58">
          <cell r="C58" t="str">
            <v>M.2.11.9</v>
          </cell>
          <cell r="D58" t="str">
            <v>M.2</v>
          </cell>
          <cell r="E58">
            <v>11</v>
          </cell>
          <cell r="F58" t="str">
            <v>K</v>
          </cell>
          <cell r="G58">
            <v>9</v>
          </cell>
          <cell r="H58" t="str">
            <v>Kunci tanam biasa</v>
          </cell>
          <cell r="I58" t="str">
            <v>bh</v>
          </cell>
          <cell r="J58"/>
        </row>
        <row r="59">
          <cell r="C59" t="str">
            <v>M.2.11.10</v>
          </cell>
          <cell r="D59" t="str">
            <v>M.2</v>
          </cell>
          <cell r="E59">
            <v>11</v>
          </cell>
          <cell r="F59" t="str">
            <v>K</v>
          </cell>
          <cell r="G59">
            <v>10</v>
          </cell>
          <cell r="H59" t="str">
            <v>Kunci tanam KM</v>
          </cell>
          <cell r="I59" t="str">
            <v>bh</v>
          </cell>
          <cell r="J59"/>
        </row>
        <row r="60">
          <cell r="C60" t="str">
            <v>M.2.12.1</v>
          </cell>
          <cell r="D60" t="str">
            <v>M.2</v>
          </cell>
          <cell r="E60">
            <v>12</v>
          </cell>
          <cell r="F60" t="str">
            <v>L</v>
          </cell>
          <cell r="G60">
            <v>1</v>
          </cell>
          <cell r="H60" t="str">
            <v>Lever handle</v>
          </cell>
          <cell r="I60" t="str">
            <v>set</v>
          </cell>
          <cell r="J60"/>
        </row>
        <row r="61">
          <cell r="C61" t="str">
            <v>M.2.12.2</v>
          </cell>
          <cell r="D61" t="str">
            <v>M.2</v>
          </cell>
          <cell r="E61">
            <v>12</v>
          </cell>
          <cell r="F61" t="str">
            <v>L</v>
          </cell>
          <cell r="G61">
            <v>2</v>
          </cell>
          <cell r="H61" t="str">
            <v>Lockcase</v>
          </cell>
          <cell r="I61" t="str">
            <v>set</v>
          </cell>
          <cell r="J61"/>
        </row>
        <row r="62">
          <cell r="C62" t="str">
            <v>M.2.16.1</v>
          </cell>
          <cell r="D62" t="str">
            <v>M.2</v>
          </cell>
          <cell r="E62">
            <v>16</v>
          </cell>
          <cell r="F62" t="str">
            <v>P</v>
          </cell>
          <cell r="G62">
            <v>1</v>
          </cell>
          <cell r="H62" t="str">
            <v>Patch fitting</v>
          </cell>
          <cell r="I62" t="str">
            <v>set</v>
          </cell>
          <cell r="J62"/>
        </row>
        <row r="63">
          <cell r="C63" t="str">
            <v>M.2.18.1</v>
          </cell>
          <cell r="D63" t="str">
            <v>M.2</v>
          </cell>
          <cell r="E63">
            <v>18</v>
          </cell>
          <cell r="F63" t="str">
            <v>R</v>
          </cell>
          <cell r="G63">
            <v>1</v>
          </cell>
          <cell r="H63" t="str">
            <v>Rel pintu sorong</v>
          </cell>
          <cell r="I63" t="str">
            <v>set</v>
          </cell>
          <cell r="J63"/>
        </row>
        <row r="64">
          <cell r="C64" t="str">
            <v>M.2.19.1</v>
          </cell>
          <cell r="D64" t="str">
            <v>M.2</v>
          </cell>
          <cell r="E64">
            <v>19</v>
          </cell>
          <cell r="F64" t="str">
            <v>S</v>
          </cell>
          <cell r="G64">
            <v>1</v>
          </cell>
          <cell r="H64" t="str">
            <v>Spring knip</v>
          </cell>
          <cell r="I64" t="str">
            <v>bh</v>
          </cell>
          <cell r="J64"/>
        </row>
        <row r="65">
          <cell r="C65"/>
          <cell r="D65"/>
          <cell r="E65"/>
          <cell r="F65"/>
          <cell r="G65"/>
          <cell r="H65"/>
          <cell r="I65"/>
          <cell r="J65"/>
        </row>
        <row r="66">
          <cell r="C66" t="str">
            <v>M.3.1.1</v>
          </cell>
          <cell r="D66" t="str">
            <v>M.3</v>
          </cell>
          <cell r="E66">
            <v>1</v>
          </cell>
          <cell r="F66" t="str">
            <v>A</v>
          </cell>
          <cell r="G66">
            <v>1</v>
          </cell>
          <cell r="H66" t="str">
            <v>Abu Batu</v>
          </cell>
          <cell r="I66" t="str">
            <v>ls</v>
          </cell>
          <cell r="J66"/>
        </row>
        <row r="67">
          <cell r="C67" t="str">
            <v>M.3.1.2</v>
          </cell>
          <cell r="D67" t="str">
            <v>M.3</v>
          </cell>
          <cell r="E67">
            <v>1</v>
          </cell>
          <cell r="F67" t="str">
            <v>A</v>
          </cell>
          <cell r="G67">
            <v>2</v>
          </cell>
          <cell r="H67" t="str">
            <v>Agregat 0-5</v>
          </cell>
          <cell r="I67" t="str">
            <v>m3</v>
          </cell>
          <cell r="J67"/>
        </row>
        <row r="68">
          <cell r="C68" t="str">
            <v>M.3.1.3</v>
          </cell>
          <cell r="D68" t="str">
            <v>M.3</v>
          </cell>
          <cell r="E68">
            <v>1</v>
          </cell>
          <cell r="F68" t="str">
            <v>A</v>
          </cell>
          <cell r="G68">
            <v>3</v>
          </cell>
          <cell r="H68" t="str">
            <v>Agregat 5-10 &amp; 10-15</v>
          </cell>
          <cell r="I68" t="str">
            <v>m3</v>
          </cell>
          <cell r="J68"/>
        </row>
        <row r="69">
          <cell r="C69" t="str">
            <v>M.3.1.4</v>
          </cell>
          <cell r="D69" t="str">
            <v>M.3</v>
          </cell>
          <cell r="E69">
            <v>1</v>
          </cell>
          <cell r="F69" t="str">
            <v>A</v>
          </cell>
          <cell r="G69">
            <v>4</v>
          </cell>
          <cell r="H69" t="str">
            <v>Agregat 5-10 &amp; 10-20</v>
          </cell>
          <cell r="I69" t="str">
            <v>m3</v>
          </cell>
          <cell r="J69"/>
        </row>
        <row r="70">
          <cell r="C70" t="str">
            <v>M.3.1.5</v>
          </cell>
          <cell r="D70" t="str">
            <v>M.3</v>
          </cell>
          <cell r="E70">
            <v>1</v>
          </cell>
          <cell r="F70" t="str">
            <v>A</v>
          </cell>
          <cell r="G70">
            <v>5</v>
          </cell>
          <cell r="H70" t="str">
            <v>Agregat batu pecah</v>
          </cell>
          <cell r="I70" t="str">
            <v>bh</v>
          </cell>
          <cell r="J70"/>
        </row>
        <row r="71">
          <cell r="C71" t="str">
            <v>M.3.1.6</v>
          </cell>
          <cell r="D71" t="str">
            <v>M.3</v>
          </cell>
          <cell r="E71">
            <v>1</v>
          </cell>
          <cell r="F71" t="str">
            <v>A</v>
          </cell>
          <cell r="G71">
            <v>6</v>
          </cell>
          <cell r="H71" t="str">
            <v>Agregat batu pecah</v>
          </cell>
          <cell r="I71" t="str">
            <v>m3</v>
          </cell>
          <cell r="J71"/>
        </row>
        <row r="72">
          <cell r="C72" t="str">
            <v>M.3.1.7</v>
          </cell>
          <cell r="D72" t="str">
            <v>M.3</v>
          </cell>
          <cell r="E72">
            <v>1</v>
          </cell>
          <cell r="F72" t="str">
            <v>A</v>
          </cell>
          <cell r="G72">
            <v>7</v>
          </cell>
          <cell r="H72" t="str">
            <v>Agregat batu pecah</v>
          </cell>
          <cell r="I72" t="str">
            <v>kg</v>
          </cell>
          <cell r="J72"/>
        </row>
        <row r="73">
          <cell r="C73" t="str">
            <v>M.3.1.8</v>
          </cell>
          <cell r="D73" t="str">
            <v>M.3</v>
          </cell>
          <cell r="E73">
            <v>1</v>
          </cell>
          <cell r="F73" t="str">
            <v>A</v>
          </cell>
          <cell r="G73">
            <v>8</v>
          </cell>
          <cell r="H73" t="str">
            <v>Agregat halus</v>
          </cell>
          <cell r="I73" t="str">
            <v>m3</v>
          </cell>
          <cell r="J73"/>
        </row>
        <row r="74">
          <cell r="C74" t="str">
            <v>M.3.1.9</v>
          </cell>
          <cell r="D74" t="str">
            <v>M.3</v>
          </cell>
          <cell r="E74">
            <v>1</v>
          </cell>
          <cell r="F74" t="str">
            <v>A</v>
          </cell>
          <cell r="G74">
            <v>9</v>
          </cell>
          <cell r="H74" t="str">
            <v>Agregat halus pecah mesin</v>
          </cell>
          <cell r="I74" t="str">
            <v>m3</v>
          </cell>
          <cell r="J74"/>
        </row>
        <row r="75">
          <cell r="C75" t="str">
            <v>M.3.1.10</v>
          </cell>
          <cell r="D75" t="str">
            <v>M.3</v>
          </cell>
          <cell r="E75">
            <v>1</v>
          </cell>
          <cell r="F75" t="str">
            <v>A</v>
          </cell>
          <cell r="G75">
            <v>10</v>
          </cell>
          <cell r="H75" t="str">
            <v>Agregat kasar</v>
          </cell>
          <cell r="I75" t="str">
            <v>m3</v>
          </cell>
          <cell r="J75"/>
        </row>
        <row r="76">
          <cell r="C76" t="str">
            <v>M.3.1.11</v>
          </cell>
          <cell r="D76" t="str">
            <v>M.3</v>
          </cell>
          <cell r="E76">
            <v>1</v>
          </cell>
          <cell r="F76" t="str">
            <v>A</v>
          </cell>
          <cell r="G76">
            <v>11</v>
          </cell>
          <cell r="H76" t="str">
            <v>Agregat kasar pecah mesin</v>
          </cell>
          <cell r="I76" t="str">
            <v>m3</v>
          </cell>
          <cell r="J76"/>
        </row>
        <row r="77">
          <cell r="C77" t="str">
            <v>M.3.1.12</v>
          </cell>
          <cell r="D77" t="str">
            <v>M.3</v>
          </cell>
          <cell r="E77">
            <v>1</v>
          </cell>
          <cell r="F77" t="str">
            <v>A</v>
          </cell>
          <cell r="G77">
            <v>12</v>
          </cell>
          <cell r="H77" t="str">
            <v>Agregat lolos #1</v>
          </cell>
          <cell r="I77" t="str">
            <v>m3</v>
          </cell>
          <cell r="J77"/>
        </row>
        <row r="78">
          <cell r="C78" t="str">
            <v>M.3.1.13</v>
          </cell>
          <cell r="D78" t="str">
            <v>M.3</v>
          </cell>
          <cell r="E78">
            <v>1</v>
          </cell>
          <cell r="F78" t="str">
            <v>A</v>
          </cell>
          <cell r="G78">
            <v>13</v>
          </cell>
          <cell r="H78" t="str">
            <v>Agregat Pecah Mesin 0-5 mm</v>
          </cell>
          <cell r="I78" t="str">
            <v>m3</v>
          </cell>
          <cell r="J78"/>
        </row>
        <row r="79">
          <cell r="C79" t="str">
            <v>M.3.1.14</v>
          </cell>
          <cell r="D79" t="str">
            <v>M.3</v>
          </cell>
          <cell r="E79">
            <v>1</v>
          </cell>
          <cell r="F79" t="str">
            <v>A</v>
          </cell>
          <cell r="G79">
            <v>14</v>
          </cell>
          <cell r="H79" t="str">
            <v>Agregat Pecah Mesin 10-20 mm</v>
          </cell>
          <cell r="I79" t="str">
            <v>m3</v>
          </cell>
          <cell r="J79"/>
        </row>
        <row r="80">
          <cell r="C80" t="str">
            <v>M.3.1.15</v>
          </cell>
          <cell r="D80" t="str">
            <v>M.3</v>
          </cell>
          <cell r="E80">
            <v>1</v>
          </cell>
          <cell r="F80" t="str">
            <v>A</v>
          </cell>
          <cell r="G80">
            <v>15</v>
          </cell>
          <cell r="H80" t="str">
            <v>Agregat pecah mesin 20-30 mm</v>
          </cell>
          <cell r="I80" t="str">
            <v>m3</v>
          </cell>
          <cell r="J80"/>
        </row>
        <row r="81">
          <cell r="C81" t="str">
            <v>M.3.1.16</v>
          </cell>
          <cell r="D81" t="str">
            <v>M.3</v>
          </cell>
          <cell r="E81">
            <v>1</v>
          </cell>
          <cell r="F81" t="str">
            <v>A</v>
          </cell>
          <cell r="G81">
            <v>16</v>
          </cell>
          <cell r="H81" t="str">
            <v>Agregat Pecah Mesin 5-10 mm</v>
          </cell>
          <cell r="I81" t="str">
            <v>m3</v>
          </cell>
          <cell r="J81"/>
        </row>
        <row r="82">
          <cell r="C82" t="str">
            <v>M.3.2.1</v>
          </cell>
          <cell r="D82" t="str">
            <v>M.3</v>
          </cell>
          <cell r="E82">
            <v>2</v>
          </cell>
          <cell r="F82" t="str">
            <v>B</v>
          </cell>
          <cell r="G82">
            <v>1</v>
          </cell>
          <cell r="H82" t="str">
            <v>Bata berongga</v>
          </cell>
          <cell r="I82" t="str">
            <v>m3</v>
          </cell>
          <cell r="J82"/>
        </row>
        <row r="83">
          <cell r="C83" t="str">
            <v>M.3.2.2</v>
          </cell>
          <cell r="D83" t="str">
            <v>M.3</v>
          </cell>
          <cell r="E83">
            <v>2</v>
          </cell>
          <cell r="F83" t="str">
            <v>B</v>
          </cell>
          <cell r="G83">
            <v>2</v>
          </cell>
          <cell r="H83" t="str">
            <v>Bata merah</v>
          </cell>
          <cell r="I83" t="str">
            <v>bh</v>
          </cell>
          <cell r="J83"/>
        </row>
        <row r="84">
          <cell r="C84" t="str">
            <v>M.3.2.3</v>
          </cell>
          <cell r="D84" t="str">
            <v>M.3</v>
          </cell>
          <cell r="E84">
            <v>2</v>
          </cell>
          <cell r="F84" t="str">
            <v>B</v>
          </cell>
          <cell r="G84">
            <v>3</v>
          </cell>
          <cell r="H84" t="str">
            <v>Bata merah</v>
          </cell>
          <cell r="I84" t="str">
            <v>m3</v>
          </cell>
          <cell r="J84"/>
        </row>
        <row r="85">
          <cell r="C85" t="str">
            <v>M.3.2.4</v>
          </cell>
          <cell r="D85" t="str">
            <v>M.3</v>
          </cell>
          <cell r="E85">
            <v>2</v>
          </cell>
          <cell r="F85" t="str">
            <v>B</v>
          </cell>
          <cell r="G85">
            <v>4</v>
          </cell>
          <cell r="H85" t="str">
            <v>Bata pelapis</v>
          </cell>
          <cell r="I85" t="str">
            <v>bh</v>
          </cell>
          <cell r="J85"/>
        </row>
        <row r="86">
          <cell r="C86" t="str">
            <v>M.3.2.5</v>
          </cell>
          <cell r="D86" t="str">
            <v>M.3</v>
          </cell>
          <cell r="E86">
            <v>2</v>
          </cell>
          <cell r="F86" t="str">
            <v>B</v>
          </cell>
          <cell r="G86">
            <v>5</v>
          </cell>
          <cell r="H86" t="str">
            <v>Bata ringan tebal 10 cm</v>
          </cell>
          <cell r="I86" t="str">
            <v>m3</v>
          </cell>
          <cell r="J86"/>
        </row>
        <row r="87">
          <cell r="C87" t="str">
            <v>M.3.2.6</v>
          </cell>
          <cell r="D87" t="str">
            <v>M.3</v>
          </cell>
          <cell r="E87">
            <v>2</v>
          </cell>
          <cell r="F87" t="str">
            <v>B</v>
          </cell>
          <cell r="G87">
            <v>6</v>
          </cell>
          <cell r="H87" t="str">
            <v>Bata ringan tebal 7,5 cm</v>
          </cell>
          <cell r="I87" t="str">
            <v>m3</v>
          </cell>
          <cell r="J87"/>
        </row>
        <row r="88">
          <cell r="C88" t="str">
            <v>M.3.2.7</v>
          </cell>
          <cell r="D88" t="str">
            <v>M.3</v>
          </cell>
          <cell r="E88">
            <v>2</v>
          </cell>
          <cell r="F88" t="str">
            <v>B</v>
          </cell>
          <cell r="G88">
            <v>7</v>
          </cell>
          <cell r="H88" t="str">
            <v>Bata rooster</v>
          </cell>
          <cell r="I88" t="str">
            <v>m3</v>
          </cell>
          <cell r="J88"/>
        </row>
        <row r="89">
          <cell r="C89" t="str">
            <v>M.3.2.8</v>
          </cell>
          <cell r="D89" t="str">
            <v>M.3</v>
          </cell>
          <cell r="E89">
            <v>2</v>
          </cell>
          <cell r="F89" t="str">
            <v>B</v>
          </cell>
          <cell r="G89">
            <v>8</v>
          </cell>
          <cell r="H89" t="str">
            <v>Batako</v>
          </cell>
          <cell r="I89" t="str">
            <v>bh</v>
          </cell>
          <cell r="J89"/>
        </row>
        <row r="90">
          <cell r="C90" t="str">
            <v>M.3.2.9</v>
          </cell>
          <cell r="D90" t="str">
            <v>M.3</v>
          </cell>
          <cell r="E90">
            <v>2</v>
          </cell>
          <cell r="F90" t="str">
            <v>B</v>
          </cell>
          <cell r="G90">
            <v>9</v>
          </cell>
          <cell r="H90" t="str">
            <v>Batu alam andesit polos</v>
          </cell>
          <cell r="I90" t="str">
            <v>m2</v>
          </cell>
          <cell r="J90"/>
        </row>
        <row r="91">
          <cell r="C91" t="str">
            <v>M.3.2.10</v>
          </cell>
          <cell r="D91" t="str">
            <v>M.3</v>
          </cell>
          <cell r="E91">
            <v>2</v>
          </cell>
          <cell r="F91" t="str">
            <v>B</v>
          </cell>
          <cell r="G91">
            <v>10</v>
          </cell>
          <cell r="H91" t="str">
            <v>Batu Bata Merah</v>
          </cell>
          <cell r="I91" t="str">
            <v>bh</v>
          </cell>
          <cell r="J91"/>
        </row>
        <row r="92">
          <cell r="C92" t="str">
            <v>M.3.2.11</v>
          </cell>
          <cell r="D92" t="str">
            <v>M.3</v>
          </cell>
          <cell r="E92">
            <v>2</v>
          </cell>
          <cell r="F92" t="str">
            <v>B</v>
          </cell>
          <cell r="G92">
            <v>11</v>
          </cell>
          <cell r="H92" t="str">
            <v>Batu belah (10 - 15 cm)</v>
          </cell>
          <cell r="I92" t="str">
            <v>m3</v>
          </cell>
          <cell r="J92"/>
        </row>
        <row r="93">
          <cell r="C93" t="str">
            <v>M.3.2.12</v>
          </cell>
          <cell r="D93" t="str">
            <v>M.3</v>
          </cell>
          <cell r="E93">
            <v>2</v>
          </cell>
          <cell r="F93" t="str">
            <v>B</v>
          </cell>
          <cell r="G93">
            <v>12</v>
          </cell>
          <cell r="H93" t="str">
            <v>Batu Granit</v>
          </cell>
          <cell r="I93" t="str">
            <v>kg</v>
          </cell>
          <cell r="J93"/>
        </row>
        <row r="94">
          <cell r="C94" t="str">
            <v>M.3.2.13</v>
          </cell>
          <cell r="D94" t="str">
            <v>M.3</v>
          </cell>
          <cell r="E94">
            <v>2</v>
          </cell>
          <cell r="F94" t="str">
            <v>B</v>
          </cell>
          <cell r="G94">
            <v>13</v>
          </cell>
          <cell r="H94" t="str">
            <v>Batu Kali / Batu Belah (Sungai / Gunung)</v>
          </cell>
          <cell r="I94" t="str">
            <v>m3</v>
          </cell>
          <cell r="J94"/>
        </row>
        <row r="95">
          <cell r="C95" t="str">
            <v>M.3.2.14</v>
          </cell>
          <cell r="D95" t="str">
            <v>M.3</v>
          </cell>
          <cell r="E95">
            <v>2</v>
          </cell>
          <cell r="F95" t="str">
            <v>B</v>
          </cell>
          <cell r="G95">
            <v>14</v>
          </cell>
          <cell r="H95" t="str">
            <v>Batu kali belah 15/20 cm</v>
          </cell>
          <cell r="I95" t="str">
            <v>m3</v>
          </cell>
          <cell r="J95"/>
        </row>
        <row r="96">
          <cell r="C96" t="str">
            <v>M.3.2.15</v>
          </cell>
          <cell r="D96" t="str">
            <v>M.3</v>
          </cell>
          <cell r="E96">
            <v>2</v>
          </cell>
          <cell r="F96" t="str">
            <v>B</v>
          </cell>
          <cell r="G96">
            <v>15</v>
          </cell>
          <cell r="H96" t="str">
            <v xml:space="preserve">Batu Kerikil </v>
          </cell>
          <cell r="I96" t="str">
            <v>m3</v>
          </cell>
          <cell r="J96"/>
        </row>
        <row r="97">
          <cell r="C97" t="str">
            <v>M.3.2.16</v>
          </cell>
          <cell r="D97" t="str">
            <v>M.3</v>
          </cell>
          <cell r="E97">
            <v>2</v>
          </cell>
          <cell r="F97" t="str">
            <v>B</v>
          </cell>
          <cell r="G97">
            <v>16</v>
          </cell>
          <cell r="H97" t="str">
            <v>Batu Kerikil  (Maks 30 mm)</v>
          </cell>
          <cell r="I97" t="str">
            <v>kg</v>
          </cell>
          <cell r="J97"/>
        </row>
        <row r="98">
          <cell r="C98" t="str">
            <v>M.3.2.17</v>
          </cell>
          <cell r="D98" t="str">
            <v>M.3</v>
          </cell>
          <cell r="E98">
            <v>2</v>
          </cell>
          <cell r="F98" t="str">
            <v>B</v>
          </cell>
          <cell r="G98">
            <v>17</v>
          </cell>
          <cell r="H98" t="str">
            <v>Batu koral beton</v>
          </cell>
          <cell r="I98" t="str">
            <v>m3</v>
          </cell>
          <cell r="J98"/>
        </row>
        <row r="99">
          <cell r="C99" t="str">
            <v>M.3.2.18</v>
          </cell>
          <cell r="D99" t="str">
            <v>M.3</v>
          </cell>
          <cell r="E99">
            <v>2</v>
          </cell>
          <cell r="F99" t="str">
            <v>B</v>
          </cell>
          <cell r="G99">
            <v>18</v>
          </cell>
          <cell r="H99" t="str">
            <v>Batu koral beton</v>
          </cell>
          <cell r="I99" t="str">
            <v>m3</v>
          </cell>
          <cell r="J99"/>
        </row>
        <row r="100">
          <cell r="C100" t="str">
            <v>M.3.2.19</v>
          </cell>
          <cell r="D100" t="str">
            <v>M.3</v>
          </cell>
          <cell r="E100">
            <v>2</v>
          </cell>
          <cell r="F100" t="str">
            <v>B</v>
          </cell>
          <cell r="G100">
            <v>19</v>
          </cell>
          <cell r="H100" t="str">
            <v>Batu paras</v>
          </cell>
          <cell r="I100" t="str">
            <v>bh</v>
          </cell>
          <cell r="J100"/>
        </row>
        <row r="101">
          <cell r="C101" t="str">
            <v>M.3.2.20</v>
          </cell>
          <cell r="D101" t="str">
            <v>M.3</v>
          </cell>
          <cell r="E101">
            <v>2</v>
          </cell>
          <cell r="F101" t="str">
            <v>B</v>
          </cell>
          <cell r="G101">
            <v>20</v>
          </cell>
          <cell r="H101" t="str">
            <v>Batu pecah 1-2 cm</v>
          </cell>
          <cell r="I101" t="str">
            <v>m3</v>
          </cell>
          <cell r="J101"/>
        </row>
        <row r="102">
          <cell r="C102" t="str">
            <v>M.3.2.21</v>
          </cell>
          <cell r="D102" t="str">
            <v>M.3</v>
          </cell>
          <cell r="E102">
            <v>2</v>
          </cell>
          <cell r="F102" t="str">
            <v>B</v>
          </cell>
          <cell r="G102">
            <v>21</v>
          </cell>
          <cell r="H102" t="str">
            <v>Batu pecah 2-3 cm</v>
          </cell>
          <cell r="I102" t="str">
            <v>kg</v>
          </cell>
          <cell r="J102"/>
        </row>
        <row r="103">
          <cell r="C103" t="str">
            <v>M.3.2.22</v>
          </cell>
          <cell r="D103" t="str">
            <v>M.3</v>
          </cell>
          <cell r="E103">
            <v>2</v>
          </cell>
          <cell r="F103" t="str">
            <v>B</v>
          </cell>
          <cell r="G103">
            <v>22</v>
          </cell>
          <cell r="H103" t="str">
            <v>Batu pecah 2-3 cm (1350 Kg/m3)</v>
          </cell>
          <cell r="I103" t="str">
            <v>m3</v>
          </cell>
          <cell r="J103"/>
        </row>
        <row r="104">
          <cell r="C104" t="str">
            <v>M.3.2.23</v>
          </cell>
          <cell r="D104" t="str">
            <v>M.3</v>
          </cell>
          <cell r="E104">
            <v>2</v>
          </cell>
          <cell r="F104" t="str">
            <v>B</v>
          </cell>
          <cell r="G104">
            <v>23</v>
          </cell>
          <cell r="H104" t="str">
            <v>Batu pecah mesin 0,5 / 1 cm</v>
          </cell>
          <cell r="I104" t="str">
            <v>m3</v>
          </cell>
          <cell r="J104"/>
        </row>
        <row r="105">
          <cell r="C105" t="str">
            <v>M.3.2.24</v>
          </cell>
          <cell r="D105" t="str">
            <v>M.3</v>
          </cell>
          <cell r="E105">
            <v>2</v>
          </cell>
          <cell r="F105" t="str">
            <v>B</v>
          </cell>
          <cell r="G105">
            <v>24</v>
          </cell>
          <cell r="H105" t="str">
            <v>Batu pecah mesin 1/2 cm</v>
          </cell>
          <cell r="I105" t="str">
            <v>m3</v>
          </cell>
          <cell r="J105"/>
        </row>
        <row r="106">
          <cell r="C106" t="str">
            <v>M.3.2.25</v>
          </cell>
          <cell r="D106" t="str">
            <v>M.3</v>
          </cell>
          <cell r="E106">
            <v>2</v>
          </cell>
          <cell r="F106" t="str">
            <v>B</v>
          </cell>
          <cell r="G106">
            <v>25</v>
          </cell>
          <cell r="H106" t="str">
            <v>Batu pecah mesin 1/2 cm</v>
          </cell>
          <cell r="I106" t="str">
            <v>m3</v>
          </cell>
          <cell r="J106"/>
        </row>
        <row r="107">
          <cell r="C107" t="str">
            <v>M.3.2.26</v>
          </cell>
          <cell r="D107" t="str">
            <v>M.3</v>
          </cell>
          <cell r="E107">
            <v>2</v>
          </cell>
          <cell r="F107" t="str">
            <v>B</v>
          </cell>
          <cell r="G107">
            <v>26</v>
          </cell>
          <cell r="H107" t="str">
            <v>Batu tempel hitam</v>
          </cell>
          <cell r="I107" t="str">
            <v>bh</v>
          </cell>
          <cell r="J107"/>
        </row>
        <row r="108">
          <cell r="C108" t="str">
            <v>M.3.2.27</v>
          </cell>
          <cell r="D108" t="str">
            <v>M.3</v>
          </cell>
          <cell r="E108">
            <v>2</v>
          </cell>
          <cell r="F108" t="str">
            <v>B</v>
          </cell>
          <cell r="G108">
            <v>27</v>
          </cell>
          <cell r="H108" t="str">
            <v>Batu Traso</v>
          </cell>
          <cell r="I108" t="str">
            <v>kg</v>
          </cell>
          <cell r="J108"/>
        </row>
        <row r="109">
          <cell r="C109" t="str">
            <v>M.3.8.1</v>
          </cell>
          <cell r="D109" t="str">
            <v>M.3</v>
          </cell>
          <cell r="E109">
            <v>8</v>
          </cell>
          <cell r="F109" t="str">
            <v>H</v>
          </cell>
          <cell r="G109">
            <v>1</v>
          </cell>
          <cell r="H109" t="str">
            <v>HB-10</v>
          </cell>
          <cell r="I109" t="str">
            <v>m3</v>
          </cell>
          <cell r="J109"/>
        </row>
        <row r="110">
          <cell r="C110" t="str">
            <v>M.3.8.2</v>
          </cell>
          <cell r="D110" t="str">
            <v>M.3</v>
          </cell>
          <cell r="E110">
            <v>8</v>
          </cell>
          <cell r="F110" t="str">
            <v>H</v>
          </cell>
          <cell r="G110">
            <v>2</v>
          </cell>
          <cell r="H110" t="str">
            <v>HB-10</v>
          </cell>
          <cell r="I110" t="str">
            <v>bh</v>
          </cell>
          <cell r="J110"/>
        </row>
        <row r="111">
          <cell r="C111" t="str">
            <v>M.3.8.3</v>
          </cell>
          <cell r="D111" t="str">
            <v>M.3</v>
          </cell>
          <cell r="E111">
            <v>8</v>
          </cell>
          <cell r="F111" t="str">
            <v>H</v>
          </cell>
          <cell r="G111">
            <v>3</v>
          </cell>
          <cell r="H111" t="str">
            <v>HB-15</v>
          </cell>
          <cell r="I111" t="str">
            <v>m3</v>
          </cell>
          <cell r="J111"/>
        </row>
        <row r="112">
          <cell r="C112" t="str">
            <v>M.3.8.4</v>
          </cell>
          <cell r="D112" t="str">
            <v>M.3</v>
          </cell>
          <cell r="E112">
            <v>8</v>
          </cell>
          <cell r="F112" t="str">
            <v>H</v>
          </cell>
          <cell r="G112">
            <v>4</v>
          </cell>
          <cell r="H112" t="str">
            <v>HB-15</v>
          </cell>
          <cell r="I112" t="str">
            <v>bh</v>
          </cell>
          <cell r="J112"/>
        </row>
        <row r="113">
          <cell r="C113" t="str">
            <v>M.3.8.5</v>
          </cell>
          <cell r="D113" t="str">
            <v>M.3</v>
          </cell>
          <cell r="E113">
            <v>8</v>
          </cell>
          <cell r="F113" t="str">
            <v>H</v>
          </cell>
          <cell r="G113">
            <v>5</v>
          </cell>
          <cell r="H113" t="str">
            <v>HB-20</v>
          </cell>
          <cell r="I113" t="str">
            <v>m3</v>
          </cell>
          <cell r="J113"/>
        </row>
        <row r="114">
          <cell r="C114" t="str">
            <v>M.3.8.6</v>
          </cell>
          <cell r="D114" t="str">
            <v>M.3</v>
          </cell>
          <cell r="E114">
            <v>8</v>
          </cell>
          <cell r="F114" t="str">
            <v>H</v>
          </cell>
          <cell r="G114">
            <v>6</v>
          </cell>
          <cell r="H114" t="str">
            <v>HB-20</v>
          </cell>
          <cell r="I114" t="str">
            <v>bh</v>
          </cell>
          <cell r="J114"/>
        </row>
        <row r="115">
          <cell r="C115" t="str">
            <v>M.3.13.1</v>
          </cell>
          <cell r="D115" t="str">
            <v>M.3</v>
          </cell>
          <cell r="E115">
            <v>13</v>
          </cell>
          <cell r="F115" t="str">
            <v>M</v>
          </cell>
          <cell r="G115">
            <v>1</v>
          </cell>
          <cell r="H115" t="str">
            <v>Mortar</v>
          </cell>
          <cell r="I115" t="str">
            <v>zak</v>
          </cell>
          <cell r="J115"/>
        </row>
        <row r="116">
          <cell r="C116" t="str">
            <v>M.3.13.2</v>
          </cell>
          <cell r="D116" t="str">
            <v>M.3</v>
          </cell>
          <cell r="E116">
            <v>13</v>
          </cell>
          <cell r="F116" t="str">
            <v>M</v>
          </cell>
          <cell r="G116">
            <v>2</v>
          </cell>
          <cell r="H116" t="str">
            <v>Mortar sambungan tebal 20 x 60 mm</v>
          </cell>
          <cell r="I116" t="str">
            <v>m3</v>
          </cell>
          <cell r="J116"/>
        </row>
        <row r="117">
          <cell r="C117" t="str">
            <v>M.3.13.3</v>
          </cell>
          <cell r="D117" t="str">
            <v>M.3</v>
          </cell>
          <cell r="E117">
            <v>13</v>
          </cell>
          <cell r="F117" t="str">
            <v>M</v>
          </cell>
          <cell r="G117">
            <v>3</v>
          </cell>
          <cell r="H117" t="str">
            <v>Mortar siap pakai</v>
          </cell>
          <cell r="I117" t="str">
            <v>kg</v>
          </cell>
          <cell r="J117"/>
        </row>
        <row r="118">
          <cell r="C118" t="str">
            <v>M.3.16.1</v>
          </cell>
          <cell r="D118" t="str">
            <v>M.3</v>
          </cell>
          <cell r="E118">
            <v>16</v>
          </cell>
          <cell r="F118" t="str">
            <v>P</v>
          </cell>
          <cell r="G118">
            <v>1</v>
          </cell>
          <cell r="H118" t="str">
            <v>Pasir Aspal/Abu Batu/Screening</v>
          </cell>
          <cell r="I118" t="str">
            <v>m3</v>
          </cell>
          <cell r="J118"/>
        </row>
        <row r="119">
          <cell r="C119" t="str">
            <v>M.3.16.2</v>
          </cell>
          <cell r="D119" t="str">
            <v>M.3</v>
          </cell>
          <cell r="E119">
            <v>16</v>
          </cell>
          <cell r="F119" t="str">
            <v>P</v>
          </cell>
          <cell r="G119">
            <v>2</v>
          </cell>
          <cell r="H119" t="str">
            <v>Pasir Batu (Sirtu)</v>
          </cell>
          <cell r="I119" t="str">
            <v>m3</v>
          </cell>
          <cell r="J119"/>
        </row>
        <row r="120">
          <cell r="C120" t="str">
            <v>M.3.16.3</v>
          </cell>
          <cell r="D120" t="str">
            <v>M.3</v>
          </cell>
          <cell r="E120">
            <v>16</v>
          </cell>
          <cell r="F120" t="str">
            <v>P</v>
          </cell>
          <cell r="G120">
            <v>3</v>
          </cell>
          <cell r="H120" t="str">
            <v>Pasir Beton</v>
          </cell>
          <cell r="I120" t="str">
            <v>kg</v>
          </cell>
          <cell r="J120"/>
        </row>
        <row r="121">
          <cell r="C121" t="str">
            <v>M.3.16.4</v>
          </cell>
          <cell r="D121" t="str">
            <v>M.3</v>
          </cell>
          <cell r="E121">
            <v>16</v>
          </cell>
          <cell r="F121" t="str">
            <v>P</v>
          </cell>
          <cell r="G121">
            <v>4</v>
          </cell>
          <cell r="H121" t="str">
            <v>Pasir Beton (1400 kg/m3)</v>
          </cell>
          <cell r="I121" t="str">
            <v>m3</v>
          </cell>
          <cell r="J121"/>
        </row>
        <row r="122">
          <cell r="C122" t="str">
            <v>M.3.16.5</v>
          </cell>
          <cell r="D122" t="str">
            <v>M.3</v>
          </cell>
          <cell r="E122">
            <v>16</v>
          </cell>
          <cell r="F122" t="str">
            <v>P</v>
          </cell>
          <cell r="G122">
            <v>5</v>
          </cell>
          <cell r="H122" t="str">
            <v>Pasir Cor</v>
          </cell>
          <cell r="I122" t="str">
            <v>m3</v>
          </cell>
          <cell r="J122"/>
        </row>
        <row r="123">
          <cell r="C123" t="str">
            <v>M.3.16.6</v>
          </cell>
          <cell r="D123" t="str">
            <v>M.3</v>
          </cell>
          <cell r="E123">
            <v>16</v>
          </cell>
          <cell r="F123" t="str">
            <v>P</v>
          </cell>
          <cell r="G123">
            <v>6</v>
          </cell>
          <cell r="H123" t="str">
            <v>Pasir Pasang</v>
          </cell>
          <cell r="I123" t="str">
            <v>kg</v>
          </cell>
          <cell r="J123"/>
        </row>
        <row r="124">
          <cell r="C124" t="str">
            <v>M.3.16.7</v>
          </cell>
          <cell r="D124" t="str">
            <v>M.3</v>
          </cell>
          <cell r="E124">
            <v>16</v>
          </cell>
          <cell r="F124" t="str">
            <v>P</v>
          </cell>
          <cell r="G124">
            <v>7</v>
          </cell>
          <cell r="H124" t="str">
            <v>Pasir Pasang (1400 kg/m3)</v>
          </cell>
          <cell r="I124" t="str">
            <v>m3</v>
          </cell>
          <cell r="J124"/>
        </row>
        <row r="125">
          <cell r="C125" t="str">
            <v>M.3.16.8</v>
          </cell>
          <cell r="D125" t="str">
            <v>M.3</v>
          </cell>
          <cell r="E125">
            <v>16</v>
          </cell>
          <cell r="F125" t="str">
            <v>P</v>
          </cell>
          <cell r="G125">
            <v>8</v>
          </cell>
          <cell r="H125" t="str">
            <v>Pasir silica</v>
          </cell>
          <cell r="I125" t="str">
            <v>kg</v>
          </cell>
          <cell r="J125"/>
        </row>
        <row r="126">
          <cell r="C126" t="str">
            <v>M.3.16.9</v>
          </cell>
          <cell r="D126" t="str">
            <v>M.3</v>
          </cell>
          <cell r="E126">
            <v>16</v>
          </cell>
          <cell r="F126" t="str">
            <v>P</v>
          </cell>
          <cell r="G126">
            <v>9</v>
          </cell>
          <cell r="H126" t="str">
            <v>Pasir Urug</v>
          </cell>
          <cell r="I126" t="str">
            <v>m3</v>
          </cell>
          <cell r="J126"/>
        </row>
        <row r="127">
          <cell r="C127" t="str">
            <v>M.3.18.1</v>
          </cell>
          <cell r="D127" t="str">
            <v>M.3</v>
          </cell>
          <cell r="E127">
            <v>18</v>
          </cell>
          <cell r="F127" t="str">
            <v>R</v>
          </cell>
          <cell r="G127">
            <v>1</v>
          </cell>
          <cell r="H127" t="str">
            <v>Rooster</v>
          </cell>
          <cell r="I127" t="str">
            <v>bh</v>
          </cell>
          <cell r="J127"/>
        </row>
        <row r="128">
          <cell r="C128" t="str">
            <v>M.3.19.1</v>
          </cell>
          <cell r="D128" t="str">
            <v>M.3</v>
          </cell>
          <cell r="E128">
            <v>19</v>
          </cell>
          <cell r="F128" t="str">
            <v>S</v>
          </cell>
          <cell r="G128">
            <v>1</v>
          </cell>
          <cell r="H128" t="str">
            <v>Screening</v>
          </cell>
          <cell r="I128" t="str">
            <v>kg</v>
          </cell>
          <cell r="J128"/>
        </row>
        <row r="129">
          <cell r="C129" t="str">
            <v>M.3.19.2</v>
          </cell>
          <cell r="D129" t="str">
            <v>M.3</v>
          </cell>
          <cell r="E129">
            <v>19</v>
          </cell>
          <cell r="F129" t="str">
            <v>S</v>
          </cell>
          <cell r="G129">
            <v>2</v>
          </cell>
          <cell r="H129" t="str">
            <v>Semen</v>
          </cell>
          <cell r="I129" t="str">
            <v>kg</v>
          </cell>
          <cell r="J129"/>
        </row>
        <row r="130">
          <cell r="C130" t="str">
            <v>M.3.19.3</v>
          </cell>
          <cell r="D130" t="str">
            <v>M.3</v>
          </cell>
          <cell r="E130">
            <v>19</v>
          </cell>
          <cell r="F130" t="str">
            <v>S</v>
          </cell>
          <cell r="G130">
            <v>3</v>
          </cell>
          <cell r="H130" t="str">
            <v xml:space="preserve">Semen @ 40 Kg </v>
          </cell>
          <cell r="I130" t="str">
            <v>kg</v>
          </cell>
          <cell r="J130"/>
        </row>
        <row r="131">
          <cell r="C131" t="str">
            <v>M.3.19.4</v>
          </cell>
          <cell r="D131" t="str">
            <v>M.3</v>
          </cell>
          <cell r="E131">
            <v>19</v>
          </cell>
          <cell r="F131" t="str">
            <v>S</v>
          </cell>
          <cell r="G131">
            <v>4</v>
          </cell>
          <cell r="H131" t="str">
            <v xml:space="preserve">Semen @ 50 Kg </v>
          </cell>
          <cell r="I131" t="str">
            <v>kg</v>
          </cell>
          <cell r="J131"/>
        </row>
        <row r="132">
          <cell r="C132" t="str">
            <v>M.3.19.5</v>
          </cell>
          <cell r="D132" t="str">
            <v>M.3</v>
          </cell>
          <cell r="E132">
            <v>19</v>
          </cell>
          <cell r="F132" t="str">
            <v>S</v>
          </cell>
          <cell r="G132">
            <v>5</v>
          </cell>
          <cell r="H132" t="str">
            <v>Semen 1 Zak @ 40 Kg</v>
          </cell>
          <cell r="I132" t="str">
            <v>zak</v>
          </cell>
          <cell r="J132"/>
        </row>
        <row r="133">
          <cell r="C133" t="str">
            <v>M.3.19.6</v>
          </cell>
          <cell r="D133" t="str">
            <v>M.3</v>
          </cell>
          <cell r="E133">
            <v>19</v>
          </cell>
          <cell r="F133" t="str">
            <v>S</v>
          </cell>
          <cell r="G133">
            <v>6</v>
          </cell>
          <cell r="H133" t="str">
            <v>Semen 1 Zak @ 50 Kg</v>
          </cell>
          <cell r="I133" t="str">
            <v>zak</v>
          </cell>
          <cell r="J133"/>
        </row>
        <row r="134">
          <cell r="C134" t="str">
            <v>M.3.19.7</v>
          </cell>
          <cell r="D134" t="str">
            <v>M.3</v>
          </cell>
          <cell r="E134">
            <v>19</v>
          </cell>
          <cell r="F134" t="str">
            <v>S</v>
          </cell>
          <cell r="G134">
            <v>7</v>
          </cell>
          <cell r="H134" t="str">
            <v>Semen grout</v>
          </cell>
          <cell r="I134" t="str">
            <v>kg</v>
          </cell>
          <cell r="J134"/>
        </row>
        <row r="135">
          <cell r="C135" t="str">
            <v>M.3.19.8</v>
          </cell>
          <cell r="D135" t="str">
            <v>M.3</v>
          </cell>
          <cell r="E135">
            <v>19</v>
          </cell>
          <cell r="F135" t="str">
            <v>S</v>
          </cell>
          <cell r="G135">
            <v>8</v>
          </cell>
          <cell r="H135" t="str">
            <v>Semen PC 50 Kg</v>
          </cell>
          <cell r="I135" t="str">
            <v>zak</v>
          </cell>
          <cell r="J135"/>
        </row>
        <row r="136">
          <cell r="C136" t="str">
            <v>M.3.19.9</v>
          </cell>
          <cell r="D136" t="str">
            <v>M.3</v>
          </cell>
          <cell r="E136">
            <v>19</v>
          </cell>
          <cell r="F136" t="str">
            <v>S</v>
          </cell>
          <cell r="G136">
            <v>9</v>
          </cell>
          <cell r="H136" t="str">
            <v>Semen Portland</v>
          </cell>
          <cell r="I136" t="str">
            <v>kg</v>
          </cell>
          <cell r="J136"/>
        </row>
        <row r="137">
          <cell r="C137" t="str">
            <v>M.3.19.10</v>
          </cell>
          <cell r="D137" t="str">
            <v>M.3</v>
          </cell>
          <cell r="E137">
            <v>19</v>
          </cell>
          <cell r="F137" t="str">
            <v>S</v>
          </cell>
          <cell r="G137">
            <v>10</v>
          </cell>
          <cell r="H137" t="str">
            <v>Semen portland</v>
          </cell>
          <cell r="I137" t="str">
            <v>zak</v>
          </cell>
          <cell r="J137"/>
        </row>
        <row r="138">
          <cell r="C138" t="str">
            <v>M.3.19.11</v>
          </cell>
          <cell r="D138" t="str">
            <v>M.3</v>
          </cell>
          <cell r="E138">
            <v>19</v>
          </cell>
          <cell r="F138" t="str">
            <v>S</v>
          </cell>
          <cell r="G138">
            <v>11</v>
          </cell>
          <cell r="H138" t="str">
            <v>Semen portland</v>
          </cell>
          <cell r="I138" t="str">
            <v>m3</v>
          </cell>
          <cell r="J138"/>
        </row>
        <row r="139">
          <cell r="C139" t="str">
            <v>M.3.19.12</v>
          </cell>
          <cell r="D139" t="str">
            <v>M.3</v>
          </cell>
          <cell r="E139">
            <v>19</v>
          </cell>
          <cell r="F139" t="str">
            <v>s</v>
          </cell>
          <cell r="G139">
            <v>12</v>
          </cell>
          <cell r="H139" t="str">
            <v>semen putih</v>
          </cell>
          <cell r="I139" t="str">
            <v>kg</v>
          </cell>
          <cell r="J139"/>
        </row>
        <row r="140">
          <cell r="C140" t="str">
            <v>M.3.19.13</v>
          </cell>
          <cell r="D140" t="str">
            <v>M.3</v>
          </cell>
          <cell r="E140">
            <v>19</v>
          </cell>
          <cell r="F140" t="str">
            <v>S</v>
          </cell>
          <cell r="G140">
            <v>13</v>
          </cell>
          <cell r="H140" t="str">
            <v>Semen Warna @ 50 Kg</v>
          </cell>
          <cell r="I140" t="str">
            <v>zak</v>
          </cell>
          <cell r="J140"/>
        </row>
        <row r="141">
          <cell r="C141" t="str">
            <v>M.3.19.14</v>
          </cell>
          <cell r="D141" t="str">
            <v>M.3</v>
          </cell>
          <cell r="E141">
            <v>19</v>
          </cell>
          <cell r="F141" t="str">
            <v>S</v>
          </cell>
          <cell r="G141">
            <v>14</v>
          </cell>
          <cell r="H141" t="str">
            <v xml:space="preserve">Semen Warna @ 50 Kg </v>
          </cell>
          <cell r="I141" t="str">
            <v>kg</v>
          </cell>
          <cell r="J141"/>
        </row>
        <row r="142">
          <cell r="C142" t="str">
            <v>M.3.20.1</v>
          </cell>
          <cell r="D142" t="str">
            <v>M.3</v>
          </cell>
          <cell r="E142">
            <v>20</v>
          </cell>
          <cell r="F142" t="str">
            <v>T</v>
          </cell>
          <cell r="G142">
            <v>1</v>
          </cell>
          <cell r="H142" t="str">
            <v>Tanah</v>
          </cell>
          <cell r="I142" t="str">
            <v>m3</v>
          </cell>
          <cell r="J142"/>
        </row>
        <row r="143">
          <cell r="C143" t="str">
            <v>M.3.20.2</v>
          </cell>
          <cell r="D143" t="str">
            <v>M.3</v>
          </cell>
          <cell r="E143">
            <v>20</v>
          </cell>
          <cell r="F143" t="str">
            <v>T</v>
          </cell>
          <cell r="G143">
            <v>2</v>
          </cell>
          <cell r="H143" t="str">
            <v>Tanah Liat</v>
          </cell>
          <cell r="I143" t="str">
            <v>m3</v>
          </cell>
          <cell r="J143"/>
        </row>
        <row r="144">
          <cell r="C144" t="str">
            <v>M.3.20.3</v>
          </cell>
          <cell r="D144" t="str">
            <v>M.3</v>
          </cell>
          <cell r="E144">
            <v>20</v>
          </cell>
          <cell r="F144" t="str">
            <v>T</v>
          </cell>
          <cell r="G144">
            <v>3</v>
          </cell>
          <cell r="H144" t="str">
            <v>Tanah merah</v>
          </cell>
          <cell r="I144" t="str">
            <v>m3</v>
          </cell>
          <cell r="J144"/>
        </row>
        <row r="145">
          <cell r="C145" t="str">
            <v>M.3.20.4</v>
          </cell>
          <cell r="D145" t="str">
            <v>M.3</v>
          </cell>
          <cell r="E145">
            <v>20</v>
          </cell>
          <cell r="F145" t="str">
            <v>T</v>
          </cell>
          <cell r="G145">
            <v>4</v>
          </cell>
          <cell r="H145" t="str">
            <v>Tanah subur</v>
          </cell>
          <cell r="I145" t="str">
            <v>m3</v>
          </cell>
          <cell r="J145"/>
        </row>
        <row r="146">
          <cell r="C146" t="str">
            <v>M.3.20.5</v>
          </cell>
          <cell r="D146" t="str">
            <v>M.3</v>
          </cell>
          <cell r="E146">
            <v>20</v>
          </cell>
          <cell r="F146" t="str">
            <v>T</v>
          </cell>
          <cell r="G146">
            <v>5</v>
          </cell>
          <cell r="H146" t="str">
            <v>Timbunan di quarry</v>
          </cell>
          <cell r="I146" t="str">
            <v>m3</v>
          </cell>
          <cell r="J146"/>
        </row>
        <row r="147">
          <cell r="C147"/>
          <cell r="D147"/>
          <cell r="E147"/>
          <cell r="F147"/>
          <cell r="G147"/>
          <cell r="H147"/>
          <cell r="I147"/>
          <cell r="J147"/>
        </row>
        <row r="148">
          <cell r="C148" t="str">
            <v>M.4.1.1</v>
          </cell>
          <cell r="D148" t="str">
            <v>M.4</v>
          </cell>
          <cell r="E148">
            <v>1</v>
          </cell>
          <cell r="F148" t="str">
            <v>A</v>
          </cell>
          <cell r="G148">
            <v>1</v>
          </cell>
          <cell r="H148" t="str">
            <v>Air</v>
          </cell>
          <cell r="I148" t="str">
            <v>ltr</v>
          </cell>
          <cell r="J148"/>
        </row>
        <row r="149">
          <cell r="C149" t="str">
            <v>M.4.1.2</v>
          </cell>
          <cell r="D149" t="str">
            <v>M.4</v>
          </cell>
          <cell r="E149">
            <v>1</v>
          </cell>
          <cell r="F149" t="str">
            <v>A</v>
          </cell>
          <cell r="G149">
            <v>2</v>
          </cell>
          <cell r="H149" t="str">
            <v>Air kerja</v>
          </cell>
          <cell r="I149" t="str">
            <v>ltr</v>
          </cell>
          <cell r="J149"/>
        </row>
        <row r="150">
          <cell r="C150" t="str">
            <v>M.4.1.3</v>
          </cell>
          <cell r="D150" t="str">
            <v>M.4</v>
          </cell>
          <cell r="E150">
            <v>1</v>
          </cell>
          <cell r="F150" t="str">
            <v>A</v>
          </cell>
          <cell r="G150">
            <v>3</v>
          </cell>
          <cell r="H150" t="str">
            <v>Air test (air bersih)</v>
          </cell>
          <cell r="I150" t="str">
            <v>m3</v>
          </cell>
          <cell r="J150"/>
        </row>
        <row r="151">
          <cell r="C151" t="str">
            <v>M.4.1.4</v>
          </cell>
          <cell r="D151" t="str">
            <v>M.4</v>
          </cell>
          <cell r="E151">
            <v>1</v>
          </cell>
          <cell r="F151" t="str">
            <v>A</v>
          </cell>
          <cell r="G151">
            <v>4</v>
          </cell>
          <cell r="H151" t="str">
            <v>Alang-alang</v>
          </cell>
          <cell r="I151" t="str">
            <v>ikat</v>
          </cell>
          <cell r="J151"/>
        </row>
        <row r="152">
          <cell r="C152" t="str">
            <v>M.4.1.5</v>
          </cell>
          <cell r="D152" t="str">
            <v>M.4</v>
          </cell>
          <cell r="E152">
            <v>1</v>
          </cell>
          <cell r="F152" t="str">
            <v>A</v>
          </cell>
          <cell r="G152">
            <v>5</v>
          </cell>
          <cell r="H152" t="str">
            <v>Allumunium strip</v>
          </cell>
          <cell r="I152" t="str">
            <v>m</v>
          </cell>
          <cell r="J152"/>
        </row>
        <row r="153">
          <cell r="C153" t="str">
            <v>M.4.1.6</v>
          </cell>
          <cell r="D153" t="str">
            <v>M.4</v>
          </cell>
          <cell r="E153">
            <v>1</v>
          </cell>
          <cell r="F153" t="str">
            <v>A</v>
          </cell>
          <cell r="G153">
            <v>6</v>
          </cell>
          <cell r="H153" t="str">
            <v>Amplas</v>
          </cell>
          <cell r="I153" t="str">
            <v>lbr</v>
          </cell>
          <cell r="J153"/>
        </row>
        <row r="154">
          <cell r="C154" t="str">
            <v>M.4.1.7</v>
          </cell>
          <cell r="D154" t="str">
            <v>M.4</v>
          </cell>
          <cell r="E154">
            <v>1</v>
          </cell>
          <cell r="F154" t="str">
            <v>A</v>
          </cell>
          <cell r="G154">
            <v>7</v>
          </cell>
          <cell r="H154" t="str">
            <v>Assesoris (Perkuatan, las dll)</v>
          </cell>
          <cell r="I154" t="str">
            <v>ls</v>
          </cell>
          <cell r="J154"/>
        </row>
        <row r="155">
          <cell r="C155" t="str">
            <v>M.4.2.1</v>
          </cell>
          <cell r="D155" t="str">
            <v>M.4</v>
          </cell>
          <cell r="E155">
            <v>2</v>
          </cell>
          <cell r="F155" t="str">
            <v>B</v>
          </cell>
          <cell r="G155">
            <v>1</v>
          </cell>
          <cell r="H155" t="str">
            <v>Back rood tebal 20 mm</v>
          </cell>
          <cell r="I155" t="str">
            <v>m</v>
          </cell>
          <cell r="J155"/>
        </row>
        <row r="156">
          <cell r="C156" t="str">
            <v>M.4.2.2</v>
          </cell>
          <cell r="D156" t="str">
            <v>M.4</v>
          </cell>
          <cell r="E156">
            <v>2</v>
          </cell>
          <cell r="F156" t="str">
            <v>B</v>
          </cell>
          <cell r="G156">
            <v>2</v>
          </cell>
          <cell r="H156" t="str">
            <v>Bahan bakar</v>
          </cell>
          <cell r="I156" t="str">
            <v>ltr</v>
          </cell>
          <cell r="J156"/>
        </row>
        <row r="157">
          <cell r="C157" t="str">
            <v>M.4.2.3</v>
          </cell>
          <cell r="D157" t="str">
            <v>M.4</v>
          </cell>
          <cell r="E157">
            <v>2</v>
          </cell>
          <cell r="F157" t="str">
            <v>B</v>
          </cell>
          <cell r="G157">
            <v>3</v>
          </cell>
          <cell r="H157" t="str">
            <v>Bahan bakar</v>
          </cell>
          <cell r="I157" t="str">
            <v>ls</v>
          </cell>
          <cell r="J157"/>
        </row>
        <row r="158">
          <cell r="C158" t="str">
            <v>M.4.2.4</v>
          </cell>
          <cell r="D158" t="str">
            <v>M.4</v>
          </cell>
          <cell r="E158">
            <v>2</v>
          </cell>
          <cell r="F158" t="str">
            <v>B</v>
          </cell>
          <cell r="G158">
            <v>4</v>
          </cell>
          <cell r="H158" t="str">
            <v>Bahan bakar minyak</v>
          </cell>
          <cell r="I158" t="str">
            <v>ltr</v>
          </cell>
          <cell r="J158"/>
        </row>
        <row r="159">
          <cell r="C159" t="str">
            <v>M.4.2.5</v>
          </cell>
          <cell r="D159" t="str">
            <v>M.4</v>
          </cell>
          <cell r="E159">
            <v>2</v>
          </cell>
          <cell r="F159" t="str">
            <v>B</v>
          </cell>
          <cell r="G159">
            <v>5</v>
          </cell>
          <cell r="H159" t="str">
            <v>Bahan tambahan kimia</v>
          </cell>
          <cell r="I159" t="str">
            <v>ltr</v>
          </cell>
          <cell r="J159"/>
        </row>
        <row r="160">
          <cell r="C160" t="str">
            <v>M.4.2.6</v>
          </cell>
          <cell r="D160" t="str">
            <v>M.4</v>
          </cell>
          <cell r="E160">
            <v>2</v>
          </cell>
          <cell r="F160" t="str">
            <v>B</v>
          </cell>
          <cell r="G160">
            <v>6</v>
          </cell>
          <cell r="H160" t="str">
            <v>Baut</v>
          </cell>
          <cell r="I160" t="str">
            <v>bh</v>
          </cell>
          <cell r="J160"/>
        </row>
        <row r="161">
          <cell r="C161" t="str">
            <v>M.4.2.7</v>
          </cell>
          <cell r="D161" t="str">
            <v>M.4</v>
          </cell>
          <cell r="E161">
            <v>2</v>
          </cell>
          <cell r="F161" t="str">
            <v>B</v>
          </cell>
          <cell r="G161">
            <v>7</v>
          </cell>
          <cell r="H161" t="str">
            <v>Baut 17"</v>
          </cell>
          <cell r="I161" t="str">
            <v>bh</v>
          </cell>
          <cell r="J161"/>
        </row>
        <row r="162">
          <cell r="C162" t="str">
            <v>M.4.2.8</v>
          </cell>
          <cell r="D162" t="str">
            <v>M.4</v>
          </cell>
          <cell r="E162">
            <v>2</v>
          </cell>
          <cell r="F162" t="str">
            <v>B</v>
          </cell>
          <cell r="G162">
            <v>8</v>
          </cell>
          <cell r="H162" t="str">
            <v>Baut angkur</v>
          </cell>
          <cell r="I162" t="str">
            <v>bh</v>
          </cell>
          <cell r="J162"/>
        </row>
        <row r="163">
          <cell r="C163" t="str">
            <v>M.4.2.9</v>
          </cell>
          <cell r="D163" t="str">
            <v>M.4</v>
          </cell>
          <cell r="E163">
            <v>2</v>
          </cell>
          <cell r="F163" t="str">
            <v>B</v>
          </cell>
          <cell r="G163">
            <v>9</v>
          </cell>
          <cell r="H163" t="str">
            <v>Baut Kap Ø 1/2 - 8</v>
          </cell>
          <cell r="I163" t="str">
            <v>bh</v>
          </cell>
          <cell r="J163"/>
        </row>
        <row r="164">
          <cell r="C164" t="str">
            <v>M.4.2.10</v>
          </cell>
          <cell r="D164" t="str">
            <v>M.4</v>
          </cell>
          <cell r="E164">
            <v>2</v>
          </cell>
          <cell r="F164" t="str">
            <v>B</v>
          </cell>
          <cell r="G164">
            <v>10</v>
          </cell>
          <cell r="H164" t="str">
            <v>Baut screw driver</v>
          </cell>
          <cell r="I164" t="str">
            <v>bh</v>
          </cell>
          <cell r="J164"/>
        </row>
        <row r="165">
          <cell r="C165" t="str">
            <v>M.4.2.11</v>
          </cell>
          <cell r="D165" t="str">
            <v>M.4</v>
          </cell>
          <cell r="E165">
            <v>2</v>
          </cell>
          <cell r="F165" t="str">
            <v>B</v>
          </cell>
          <cell r="G165">
            <v>11</v>
          </cell>
          <cell r="H165" t="str">
            <v>BBM Runway sweeper</v>
          </cell>
          <cell r="I165" t="str">
            <v>ltr</v>
          </cell>
          <cell r="J165"/>
        </row>
        <row r="166">
          <cell r="C166" t="str">
            <v>M.4.2.12</v>
          </cell>
          <cell r="D166" t="str">
            <v>M.4</v>
          </cell>
          <cell r="E166">
            <v>2</v>
          </cell>
          <cell r="F166" t="str">
            <v>B</v>
          </cell>
          <cell r="G166">
            <v>12</v>
          </cell>
          <cell r="H166" t="str">
            <v>BBM Traktor mower</v>
          </cell>
          <cell r="I166" t="str">
            <v>ltr</v>
          </cell>
          <cell r="J166"/>
        </row>
        <row r="167">
          <cell r="C167" t="str">
            <v>M.4.2.13</v>
          </cell>
          <cell r="D167" t="str">
            <v>M.4</v>
          </cell>
          <cell r="E167">
            <v>2</v>
          </cell>
          <cell r="F167" t="str">
            <v>B</v>
          </cell>
          <cell r="G167">
            <v>13</v>
          </cell>
          <cell r="H167" t="str">
            <v>Bensin (Industri)</v>
          </cell>
          <cell r="I167" t="str">
            <v>ltr</v>
          </cell>
          <cell r="J167"/>
        </row>
        <row r="168">
          <cell r="C168" t="str">
            <v>M.4.2.14</v>
          </cell>
          <cell r="D168" t="str">
            <v>M.4</v>
          </cell>
          <cell r="E168">
            <v>2</v>
          </cell>
          <cell r="F168" t="str">
            <v>B</v>
          </cell>
          <cell r="G168">
            <v>14</v>
          </cell>
          <cell r="H168" t="str">
            <v>Bor lubang handle</v>
          </cell>
          <cell r="I168" t="str">
            <v>titik</v>
          </cell>
          <cell r="J168"/>
        </row>
        <row r="169">
          <cell r="C169" t="str">
            <v>M.4.2.15</v>
          </cell>
          <cell r="D169" t="str">
            <v>M.4</v>
          </cell>
          <cell r="E169">
            <v>2</v>
          </cell>
          <cell r="F169" t="str">
            <v>B</v>
          </cell>
          <cell r="G169">
            <v>15</v>
          </cell>
          <cell r="H169" t="str">
            <v>Btg Kelapa</v>
          </cell>
          <cell r="I169" t="str">
            <v>btg</v>
          </cell>
          <cell r="J169"/>
        </row>
        <row r="170">
          <cell r="C170" t="str">
            <v>M.4.2.16</v>
          </cell>
          <cell r="D170" t="str">
            <v>M.4</v>
          </cell>
          <cell r="E170">
            <v>2</v>
          </cell>
          <cell r="F170" t="str">
            <v>B</v>
          </cell>
          <cell r="G170">
            <v>16</v>
          </cell>
          <cell r="H170" t="str">
            <v>Bracket serta baut dan mur</v>
          </cell>
          <cell r="I170" t="str">
            <v>bh</v>
          </cell>
          <cell r="J170"/>
        </row>
        <row r="171">
          <cell r="C171" t="str">
            <v>M.4.3.1</v>
          </cell>
          <cell r="D171" t="str">
            <v>M.4</v>
          </cell>
          <cell r="E171">
            <v>3</v>
          </cell>
          <cell r="F171" t="str">
            <v>C</v>
          </cell>
          <cell r="G171">
            <v>1</v>
          </cell>
          <cell r="H171" t="str">
            <v>Chemical anti karat</v>
          </cell>
          <cell r="I171" t="str">
            <v>bh</v>
          </cell>
          <cell r="J171"/>
        </row>
        <row r="172">
          <cell r="C172" t="str">
            <v>M.4.3.2</v>
          </cell>
          <cell r="D172" t="str">
            <v>M.4</v>
          </cell>
          <cell r="E172">
            <v>3</v>
          </cell>
          <cell r="F172" t="str">
            <v>C</v>
          </cell>
          <cell r="G172">
            <v>2</v>
          </cell>
          <cell r="H172" t="str">
            <v>Chemical paint remover</v>
          </cell>
          <cell r="I172" t="str">
            <v>ltr</v>
          </cell>
          <cell r="J172"/>
        </row>
        <row r="173">
          <cell r="C173" t="str">
            <v>M.4.3.2</v>
          </cell>
          <cell r="D173" t="str">
            <v>M.4</v>
          </cell>
          <cell r="E173">
            <v>3</v>
          </cell>
          <cell r="F173" t="str">
            <v>C</v>
          </cell>
          <cell r="G173">
            <v>2</v>
          </cell>
          <cell r="H173" t="str">
            <v>Compound</v>
          </cell>
          <cell r="I173" t="str">
            <v>kg</v>
          </cell>
          <cell r="J173"/>
        </row>
        <row r="174">
          <cell r="C174" t="str">
            <v>M.4.3.3</v>
          </cell>
          <cell r="D174" t="str">
            <v>M.4</v>
          </cell>
          <cell r="E174">
            <v>3</v>
          </cell>
          <cell r="F174" t="str">
            <v>C</v>
          </cell>
          <cell r="G174">
            <v>3</v>
          </cell>
          <cell r="H174" t="str">
            <v>Compound Adhesive</v>
          </cell>
          <cell r="I174" t="str">
            <v>zak</v>
          </cell>
          <cell r="J174"/>
        </row>
        <row r="175">
          <cell r="C175" t="str">
            <v>M.4.3.4</v>
          </cell>
          <cell r="D175" t="str">
            <v>M.4</v>
          </cell>
          <cell r="E175">
            <v>3</v>
          </cell>
          <cell r="F175" t="str">
            <v>C</v>
          </cell>
          <cell r="G175">
            <v>4</v>
          </cell>
          <cell r="H175" t="str">
            <v>Concure PI (Fosroc)</v>
          </cell>
          <cell r="I175" t="str">
            <v>ltr</v>
          </cell>
          <cell r="J175"/>
        </row>
        <row r="176">
          <cell r="C176" t="str">
            <v>M.4.3.5</v>
          </cell>
          <cell r="D176" t="str">
            <v>M.4</v>
          </cell>
          <cell r="E176">
            <v>3</v>
          </cell>
          <cell r="F176" t="str">
            <v>C</v>
          </cell>
          <cell r="G176">
            <v>5</v>
          </cell>
          <cell r="H176" t="str">
            <v>Cornis</v>
          </cell>
          <cell r="I176" t="str">
            <v>kg</v>
          </cell>
          <cell r="J176"/>
        </row>
        <row r="177">
          <cell r="C177" t="str">
            <v>M.4.3.6</v>
          </cell>
          <cell r="D177" t="str">
            <v>M.4</v>
          </cell>
          <cell r="E177">
            <v>3</v>
          </cell>
          <cell r="F177" t="str">
            <v>C</v>
          </cell>
          <cell r="G177">
            <v>6</v>
          </cell>
          <cell r="H177" t="str">
            <v>Cornis</v>
          </cell>
          <cell r="I177" t="str">
            <v>m3</v>
          </cell>
          <cell r="J177"/>
        </row>
        <row r="178">
          <cell r="C178" t="str">
            <v>M.4.3.7</v>
          </cell>
          <cell r="D178" t="str">
            <v>M.4</v>
          </cell>
          <cell r="E178">
            <v>3</v>
          </cell>
          <cell r="F178" t="str">
            <v>C</v>
          </cell>
          <cell r="G178">
            <v>7</v>
          </cell>
          <cell r="H178" t="str">
            <v>Cuka bibit</v>
          </cell>
          <cell r="I178" t="str">
            <v>ltr</v>
          </cell>
          <cell r="J178"/>
        </row>
        <row r="179">
          <cell r="C179" t="str">
            <v>M.4.3.7</v>
          </cell>
          <cell r="D179" t="str">
            <v>M.4</v>
          </cell>
          <cell r="E179">
            <v>3</v>
          </cell>
          <cell r="F179" t="str">
            <v>C</v>
          </cell>
          <cell r="G179">
            <v>7</v>
          </cell>
          <cell r="H179" t="str">
            <v>Cutting sticker</v>
          </cell>
          <cell r="I179" t="str">
            <v>m2</v>
          </cell>
          <cell r="J179"/>
        </row>
        <row r="180">
          <cell r="C180" t="str">
            <v>M.4.4.1</v>
          </cell>
          <cell r="D180" t="str">
            <v>M.4</v>
          </cell>
          <cell r="E180">
            <v>4</v>
          </cell>
          <cell r="F180" t="str">
            <v>D</v>
          </cell>
          <cell r="G180">
            <v>1</v>
          </cell>
          <cell r="H180" t="str">
            <v>Damdex</v>
          </cell>
          <cell r="I180" t="str">
            <v>ltr</v>
          </cell>
          <cell r="J180"/>
        </row>
        <row r="181">
          <cell r="C181" t="str">
            <v>M.4.4.2</v>
          </cell>
          <cell r="D181" t="str">
            <v>M.4</v>
          </cell>
          <cell r="E181">
            <v>4</v>
          </cell>
          <cell r="F181" t="str">
            <v>D</v>
          </cell>
          <cell r="G181">
            <v>2</v>
          </cell>
          <cell r="H181" t="str">
            <v>Dinabolt ø12mm (10 s.d 15 cm)</v>
          </cell>
          <cell r="I181" t="str">
            <v>bh</v>
          </cell>
          <cell r="J181"/>
        </row>
        <row r="182">
          <cell r="C182" t="str">
            <v>M.4.4.3</v>
          </cell>
          <cell r="D182" t="str">
            <v>M.4</v>
          </cell>
          <cell r="E182">
            <v>4</v>
          </cell>
          <cell r="F182" t="str">
            <v>D</v>
          </cell>
          <cell r="G182">
            <v>3</v>
          </cell>
          <cell r="H182" t="str">
            <v>Dynabolt M5</v>
          </cell>
          <cell r="I182" t="str">
            <v>bh</v>
          </cell>
          <cell r="J182"/>
        </row>
        <row r="183">
          <cell r="C183" t="str">
            <v>M.4.4.4</v>
          </cell>
          <cell r="D183" t="str">
            <v>M.4</v>
          </cell>
          <cell r="E183">
            <v>4</v>
          </cell>
          <cell r="F183" t="str">
            <v>D</v>
          </cell>
          <cell r="G183">
            <v>4</v>
          </cell>
          <cell r="H183" t="str">
            <v>Dynabolt M6</v>
          </cell>
          <cell r="I183" t="str">
            <v>bh</v>
          </cell>
          <cell r="J183"/>
        </row>
        <row r="184">
          <cell r="C184" t="str">
            <v>M.4.4.5</v>
          </cell>
          <cell r="D184" t="str">
            <v>M.4</v>
          </cell>
          <cell r="E184">
            <v>4</v>
          </cell>
          <cell r="F184" t="str">
            <v>D</v>
          </cell>
          <cell r="G184">
            <v>5</v>
          </cell>
          <cell r="H184" t="str">
            <v>Draincell</v>
          </cell>
          <cell r="I184" t="str">
            <v>m2</v>
          </cell>
          <cell r="J184"/>
        </row>
        <row r="185">
          <cell r="C185" t="str">
            <v>M.4.6.1</v>
          </cell>
          <cell r="D185" t="str">
            <v>M.4</v>
          </cell>
          <cell r="E185">
            <v>6</v>
          </cell>
          <cell r="F185" t="str">
            <v>F</v>
          </cell>
          <cell r="G185">
            <v>1</v>
          </cell>
          <cell r="H185" t="str">
            <v>Filler</v>
          </cell>
          <cell r="I185" t="str">
            <v>kg</v>
          </cell>
          <cell r="J185"/>
        </row>
        <row r="186">
          <cell r="C186" t="str">
            <v>M.4.6.2</v>
          </cell>
          <cell r="D186" t="str">
            <v>M.4</v>
          </cell>
          <cell r="E186">
            <v>6</v>
          </cell>
          <cell r="F186" t="str">
            <v>F</v>
          </cell>
          <cell r="G186">
            <v>2</v>
          </cell>
          <cell r="H186" t="str">
            <v xml:space="preserve">Fisher </v>
          </cell>
          <cell r="I186" t="str">
            <v>kotak</v>
          </cell>
          <cell r="J186"/>
        </row>
        <row r="187">
          <cell r="C187" t="str">
            <v>M.4.6.3</v>
          </cell>
          <cell r="D187" t="str">
            <v>M.4</v>
          </cell>
          <cell r="E187">
            <v>6</v>
          </cell>
          <cell r="F187" t="str">
            <v>F</v>
          </cell>
          <cell r="G187">
            <v>3</v>
          </cell>
          <cell r="H187" t="str">
            <v>Fosroc patchroc RSP</v>
          </cell>
          <cell r="I187" t="str">
            <v>zak</v>
          </cell>
          <cell r="J187"/>
        </row>
        <row r="188">
          <cell r="C188" t="str">
            <v>M.4.7.1</v>
          </cell>
          <cell r="D188" t="str">
            <v>M.4</v>
          </cell>
          <cell r="E188">
            <v>7</v>
          </cell>
          <cell r="F188" t="str">
            <v>G</v>
          </cell>
          <cell r="G188">
            <v>1</v>
          </cell>
          <cell r="H188" t="str">
            <v>Geotekstil non woven</v>
          </cell>
          <cell r="I188" t="str">
            <v>lbr</v>
          </cell>
          <cell r="J188"/>
        </row>
        <row r="189">
          <cell r="C189" t="str">
            <v>M.4.7.2</v>
          </cell>
          <cell r="D189" t="str">
            <v>M.4</v>
          </cell>
          <cell r="E189">
            <v>7</v>
          </cell>
          <cell r="F189" t="str">
            <v>G</v>
          </cell>
          <cell r="G189">
            <v>2</v>
          </cell>
          <cell r="H189" t="str">
            <v>Glass bead</v>
          </cell>
          <cell r="I189" t="str">
            <v>kg</v>
          </cell>
          <cell r="J189"/>
        </row>
        <row r="190">
          <cell r="C190" t="str">
            <v>M.4.7.3</v>
          </cell>
          <cell r="D190" t="str">
            <v>M.4</v>
          </cell>
          <cell r="E190">
            <v>7</v>
          </cell>
          <cell r="F190" t="str">
            <v>G</v>
          </cell>
          <cell r="G190">
            <v>3</v>
          </cell>
          <cell r="H190" t="str">
            <v>Glass bead tipe III</v>
          </cell>
          <cell r="I190" t="str">
            <v>kg</v>
          </cell>
          <cell r="J190"/>
        </row>
        <row r="191">
          <cell r="C191" t="str">
            <v>M.4.9.1</v>
          </cell>
          <cell r="D191" t="str">
            <v>M.4</v>
          </cell>
          <cell r="E191">
            <v>9</v>
          </cell>
          <cell r="F191" t="str">
            <v>I</v>
          </cell>
          <cell r="G191">
            <v>1</v>
          </cell>
          <cell r="H191" t="str">
            <v>Ijuk</v>
          </cell>
          <cell r="I191" t="str">
            <v>kg</v>
          </cell>
          <cell r="J191"/>
        </row>
        <row r="192">
          <cell r="C192" t="str">
            <v>M.4.9.2</v>
          </cell>
          <cell r="D192" t="str">
            <v>M.4</v>
          </cell>
          <cell r="E192">
            <v>9</v>
          </cell>
          <cell r="F192" t="str">
            <v>I</v>
          </cell>
          <cell r="G192">
            <v>2</v>
          </cell>
          <cell r="H192" t="str">
            <v>Ijuk</v>
          </cell>
          <cell r="I192" t="str">
            <v>m3</v>
          </cell>
          <cell r="J192"/>
        </row>
        <row r="193">
          <cell r="C193" t="str">
            <v>M.4.10.1</v>
          </cell>
          <cell r="D193" t="str">
            <v>M.4</v>
          </cell>
          <cell r="E193">
            <v>10</v>
          </cell>
          <cell r="F193" t="str">
            <v>J</v>
          </cell>
          <cell r="G193">
            <v>1</v>
          </cell>
          <cell r="H193" t="str">
            <v>Joint filler expandafoam Ex. Fosroc / Setara</v>
          </cell>
          <cell r="I193" t="str">
            <v>m</v>
          </cell>
          <cell r="J193"/>
        </row>
        <row r="194">
          <cell r="C194" t="str">
            <v>M.4.10.2</v>
          </cell>
          <cell r="D194" t="str">
            <v>M.4</v>
          </cell>
          <cell r="E194">
            <v>10</v>
          </cell>
          <cell r="F194" t="str">
            <v>J</v>
          </cell>
          <cell r="G194">
            <v>2</v>
          </cell>
          <cell r="H194" t="str">
            <v>Joint filler tebal 180 x 20mm</v>
          </cell>
          <cell r="I194" t="str">
            <v>m</v>
          </cell>
          <cell r="J194"/>
        </row>
        <row r="195">
          <cell r="C195" t="str">
            <v>M.4.10.3</v>
          </cell>
          <cell r="D195" t="str">
            <v>M.4</v>
          </cell>
          <cell r="E195">
            <v>10</v>
          </cell>
          <cell r="F195" t="str">
            <v>J</v>
          </cell>
          <cell r="G195">
            <v>3</v>
          </cell>
          <cell r="H195" t="str">
            <v>Joint filler tebal 370 x 20mm</v>
          </cell>
          <cell r="I195" t="str">
            <v>m</v>
          </cell>
          <cell r="J195"/>
        </row>
        <row r="196">
          <cell r="C196" t="str">
            <v>M.4.10.4</v>
          </cell>
          <cell r="D196" t="str">
            <v>M.4</v>
          </cell>
          <cell r="E196">
            <v>10</v>
          </cell>
          <cell r="F196" t="str">
            <v>J</v>
          </cell>
          <cell r="G196">
            <v>4</v>
          </cell>
          <cell r="H196" t="str">
            <v>Joint sealent</v>
          </cell>
          <cell r="I196" t="str">
            <v>kg</v>
          </cell>
          <cell r="J196"/>
        </row>
        <row r="197">
          <cell r="C197" t="str">
            <v>M.4.10.5</v>
          </cell>
          <cell r="D197" t="str">
            <v>M.4</v>
          </cell>
          <cell r="E197">
            <v>10</v>
          </cell>
          <cell r="F197" t="str">
            <v>J</v>
          </cell>
          <cell r="G197">
            <v>5</v>
          </cell>
          <cell r="H197" t="str">
            <v>Joint sealent Ex. Fosroc / Setara</v>
          </cell>
          <cell r="I197" t="str">
            <v>ml</v>
          </cell>
          <cell r="J197"/>
        </row>
        <row r="198">
          <cell r="C198" t="str">
            <v>M.4.10.6</v>
          </cell>
          <cell r="D198" t="str">
            <v>M.4</v>
          </cell>
          <cell r="E198">
            <v>10</v>
          </cell>
          <cell r="F198" t="str">
            <v>J</v>
          </cell>
          <cell r="G198">
            <v>6</v>
          </cell>
          <cell r="H198" t="str">
            <v>Joint sealent Tb. 10 mm</v>
          </cell>
          <cell r="I198" t="str">
            <v>m</v>
          </cell>
          <cell r="J198"/>
        </row>
        <row r="199">
          <cell r="C199" t="str">
            <v>M.4.10.7</v>
          </cell>
          <cell r="D199" t="str">
            <v>M.4</v>
          </cell>
          <cell r="E199">
            <v>10</v>
          </cell>
          <cell r="F199" t="str">
            <v>J</v>
          </cell>
          <cell r="G199">
            <v>7</v>
          </cell>
          <cell r="H199" t="str">
            <v>Joint sealent Tb. 20 mm</v>
          </cell>
          <cell r="I199" t="str">
            <v>m</v>
          </cell>
          <cell r="J199"/>
        </row>
        <row r="200">
          <cell r="C200" t="str">
            <v>M.4.11.1</v>
          </cell>
          <cell r="D200" t="str">
            <v>M.4</v>
          </cell>
          <cell r="E200">
            <v>11</v>
          </cell>
          <cell r="F200" t="str">
            <v>K</v>
          </cell>
          <cell r="G200">
            <v>1</v>
          </cell>
          <cell r="H200" t="str">
            <v>Kain</v>
          </cell>
          <cell r="I200" t="str">
            <v>m</v>
          </cell>
          <cell r="J200"/>
        </row>
        <row r="201">
          <cell r="C201" t="str">
            <v>M.4.11.2</v>
          </cell>
          <cell r="D201" t="str">
            <v>M.4</v>
          </cell>
          <cell r="E201">
            <v>11</v>
          </cell>
          <cell r="F201" t="str">
            <v>K</v>
          </cell>
          <cell r="G201">
            <v>2</v>
          </cell>
          <cell r="H201" t="str">
            <v>Kain bal</v>
          </cell>
          <cell r="I201" t="str">
            <v>kg</v>
          </cell>
          <cell r="J201"/>
        </row>
        <row r="202">
          <cell r="C202" t="str">
            <v>M.4.11.3</v>
          </cell>
          <cell r="D202" t="str">
            <v>M.4</v>
          </cell>
          <cell r="E202">
            <v>11</v>
          </cell>
          <cell r="F202" t="str">
            <v>K</v>
          </cell>
          <cell r="G202">
            <v>3</v>
          </cell>
          <cell r="H202" t="str">
            <v>Kain kassa</v>
          </cell>
          <cell r="I202" t="str">
            <v>roll</v>
          </cell>
          <cell r="J202"/>
        </row>
        <row r="203">
          <cell r="C203" t="str">
            <v>M.4.11.4</v>
          </cell>
          <cell r="D203" t="str">
            <v>M.4</v>
          </cell>
          <cell r="E203">
            <v>11</v>
          </cell>
          <cell r="F203" t="str">
            <v>K</v>
          </cell>
          <cell r="G203">
            <v>4</v>
          </cell>
          <cell r="H203" t="str">
            <v>Kapur</v>
          </cell>
          <cell r="I203" t="str">
            <v>zak</v>
          </cell>
          <cell r="J203"/>
        </row>
        <row r="204">
          <cell r="C204" t="str">
            <v>M.4.11.5</v>
          </cell>
          <cell r="D204" t="str">
            <v>M.4</v>
          </cell>
          <cell r="E204">
            <v>11</v>
          </cell>
          <cell r="F204" t="str">
            <v>K</v>
          </cell>
          <cell r="G204">
            <v>5</v>
          </cell>
          <cell r="H204" t="str">
            <v>Kapur Padam</v>
          </cell>
          <cell r="I204" t="str">
            <v>m3</v>
          </cell>
          <cell r="J204"/>
        </row>
        <row r="205">
          <cell r="C205" t="str">
            <v>M.4.11.6</v>
          </cell>
          <cell r="D205" t="str">
            <v>M.4</v>
          </cell>
          <cell r="E205">
            <v>11</v>
          </cell>
          <cell r="F205" t="str">
            <v>K</v>
          </cell>
          <cell r="G205">
            <v>6</v>
          </cell>
          <cell r="H205" t="str">
            <v>Kapur padam</v>
          </cell>
          <cell r="I205" t="str">
            <v>kg</v>
          </cell>
          <cell r="J205"/>
        </row>
        <row r="206">
          <cell r="C206" t="str">
            <v>M.4.11.7</v>
          </cell>
          <cell r="D206" t="str">
            <v>M.4</v>
          </cell>
          <cell r="E206">
            <v>11</v>
          </cell>
          <cell r="F206" t="str">
            <v>K</v>
          </cell>
          <cell r="G206">
            <v>7</v>
          </cell>
          <cell r="H206" t="str">
            <v>Kapur pasang</v>
          </cell>
          <cell r="I206" t="str">
            <v>m3</v>
          </cell>
          <cell r="J206"/>
        </row>
        <row r="207">
          <cell r="C207" t="str">
            <v>M.4.11.8</v>
          </cell>
          <cell r="D207" t="str">
            <v>M.4</v>
          </cell>
          <cell r="E207">
            <v>11</v>
          </cell>
          <cell r="F207" t="str">
            <v>K</v>
          </cell>
          <cell r="G207">
            <v>8</v>
          </cell>
          <cell r="H207" t="str">
            <v>Kapur sirih</v>
          </cell>
          <cell r="I207" t="str">
            <v>kg</v>
          </cell>
          <cell r="J207"/>
        </row>
        <row r="208">
          <cell r="C208" t="str">
            <v>M.4.11.9</v>
          </cell>
          <cell r="D208" t="str">
            <v>M.4</v>
          </cell>
          <cell r="E208">
            <v>11</v>
          </cell>
          <cell r="F208" t="str">
            <v>K</v>
          </cell>
          <cell r="G208">
            <v>9</v>
          </cell>
          <cell r="H208" t="str">
            <v>Karet stoper</v>
          </cell>
          <cell r="I208" t="str">
            <v>m</v>
          </cell>
          <cell r="J208"/>
        </row>
        <row r="209">
          <cell r="C209" t="str">
            <v>M.4.11.10</v>
          </cell>
          <cell r="D209" t="str">
            <v>M.4</v>
          </cell>
          <cell r="E209">
            <v>11</v>
          </cell>
          <cell r="F209" t="str">
            <v>K</v>
          </cell>
          <cell r="G209">
            <v>10</v>
          </cell>
          <cell r="H209" t="str">
            <v>Kawat baja</v>
          </cell>
          <cell r="I209" t="str">
            <v>kg</v>
          </cell>
          <cell r="J209"/>
        </row>
        <row r="210">
          <cell r="C210" t="str">
            <v>M.4.11.11</v>
          </cell>
          <cell r="D210" t="str">
            <v>M.4</v>
          </cell>
          <cell r="E210">
            <v>11</v>
          </cell>
          <cell r="F210" t="str">
            <v>K</v>
          </cell>
          <cell r="G210">
            <v>11</v>
          </cell>
          <cell r="H210" t="str">
            <v>Kawat Beton</v>
          </cell>
          <cell r="I210" t="str">
            <v>kg</v>
          </cell>
          <cell r="J210"/>
        </row>
        <row r="211">
          <cell r="C211" t="str">
            <v>M.4.11.12</v>
          </cell>
          <cell r="D211" t="str">
            <v>M.4</v>
          </cell>
          <cell r="E211">
            <v>11</v>
          </cell>
          <cell r="F211" t="str">
            <v>K</v>
          </cell>
          <cell r="G211">
            <v>12</v>
          </cell>
          <cell r="H211" t="str">
            <v>Kawat Duri</v>
          </cell>
          <cell r="I211" t="str">
            <v>m</v>
          </cell>
          <cell r="J211"/>
        </row>
        <row r="212">
          <cell r="C212" t="str">
            <v>M.4.11.13</v>
          </cell>
          <cell r="D212" t="str">
            <v>M.4</v>
          </cell>
          <cell r="E212">
            <v>11</v>
          </cell>
          <cell r="F212" t="str">
            <v>K</v>
          </cell>
          <cell r="G212">
            <v>13</v>
          </cell>
          <cell r="H212" t="str">
            <v>Kawat duri 2 x 2.5 mm</v>
          </cell>
          <cell r="I212" t="str">
            <v>m</v>
          </cell>
          <cell r="J212"/>
        </row>
        <row r="213">
          <cell r="C213" t="str">
            <v>M.4.11.14</v>
          </cell>
          <cell r="D213" t="str">
            <v>M.4</v>
          </cell>
          <cell r="E213">
            <v>11</v>
          </cell>
          <cell r="F213" t="str">
            <v>K</v>
          </cell>
          <cell r="G213">
            <v>14</v>
          </cell>
          <cell r="H213" t="str">
            <v>Kawat duri concentrina</v>
          </cell>
          <cell r="I213" t="str">
            <v>roll</v>
          </cell>
          <cell r="J213"/>
        </row>
        <row r="214">
          <cell r="C214" t="str">
            <v>M.4.11.15</v>
          </cell>
          <cell r="D214" t="str">
            <v>M.4</v>
          </cell>
          <cell r="E214">
            <v>11</v>
          </cell>
          <cell r="F214" t="str">
            <v>K</v>
          </cell>
          <cell r="G214">
            <v>15</v>
          </cell>
          <cell r="H214" t="str">
            <v>Kawat duri razor</v>
          </cell>
          <cell r="I214" t="str">
            <v>M</v>
          </cell>
          <cell r="J214"/>
        </row>
        <row r="215">
          <cell r="C215" t="str">
            <v>M.4.11.16</v>
          </cell>
          <cell r="D215" t="str">
            <v>M.4</v>
          </cell>
          <cell r="E215">
            <v>11</v>
          </cell>
          <cell r="F215" t="str">
            <v>K</v>
          </cell>
          <cell r="G215">
            <v>16</v>
          </cell>
          <cell r="H215" t="str">
            <v>Kawat Jaring</v>
          </cell>
          <cell r="I215" t="str">
            <v>Lbr</v>
          </cell>
          <cell r="J215"/>
        </row>
        <row r="216">
          <cell r="C216" t="str">
            <v>M.4.11.17</v>
          </cell>
          <cell r="D216" t="str">
            <v>M.4</v>
          </cell>
          <cell r="E216">
            <v>11</v>
          </cell>
          <cell r="F216" t="str">
            <v>K</v>
          </cell>
          <cell r="G216">
            <v>17</v>
          </cell>
          <cell r="H216" t="str">
            <v>Kawat jaring baja di las</v>
          </cell>
          <cell r="I216" t="str">
            <v>kg</v>
          </cell>
          <cell r="J216"/>
        </row>
        <row r="217">
          <cell r="C217" t="str">
            <v>M.4.11.18</v>
          </cell>
          <cell r="D217" t="str">
            <v>M.4</v>
          </cell>
          <cell r="E217">
            <v>11</v>
          </cell>
          <cell r="F217" t="str">
            <v>K</v>
          </cell>
          <cell r="G217">
            <v>18</v>
          </cell>
          <cell r="H217" t="str">
            <v>Kawat Las</v>
          </cell>
          <cell r="I217" t="str">
            <v>kg</v>
          </cell>
          <cell r="J217"/>
        </row>
        <row r="218">
          <cell r="C218" t="str">
            <v>M.4.11.19</v>
          </cell>
          <cell r="D218" t="str">
            <v>M.4</v>
          </cell>
          <cell r="E218">
            <v>11</v>
          </cell>
          <cell r="F218" t="str">
            <v>K</v>
          </cell>
          <cell r="G218">
            <v>19</v>
          </cell>
          <cell r="H218" t="str">
            <v xml:space="preserve">Kawat las </v>
          </cell>
          <cell r="I218" t="str">
            <v>btg</v>
          </cell>
          <cell r="J218"/>
        </row>
        <row r="219">
          <cell r="C219" t="str">
            <v>M.4.11.20</v>
          </cell>
          <cell r="D219" t="str">
            <v>M.4</v>
          </cell>
          <cell r="E219">
            <v>11</v>
          </cell>
          <cell r="F219" t="str">
            <v>K</v>
          </cell>
          <cell r="G219">
            <v>20</v>
          </cell>
          <cell r="H219" t="str">
            <v>Kawat las listrik</v>
          </cell>
          <cell r="I219" t="str">
            <v>kg</v>
          </cell>
          <cell r="J219"/>
        </row>
        <row r="220">
          <cell r="C220" t="str">
            <v>M.4.11.21</v>
          </cell>
          <cell r="D220" t="str">
            <v>M.4</v>
          </cell>
          <cell r="E220">
            <v>11</v>
          </cell>
          <cell r="F220" t="str">
            <v>K</v>
          </cell>
          <cell r="G220">
            <v>21</v>
          </cell>
          <cell r="H220" t="str">
            <v>Kawat nyamuk</v>
          </cell>
          <cell r="I220" t="str">
            <v>m2</v>
          </cell>
          <cell r="J220"/>
        </row>
        <row r="221">
          <cell r="C221" t="str">
            <v>M.4.11.22</v>
          </cell>
          <cell r="D221" t="str">
            <v>M.4</v>
          </cell>
          <cell r="E221">
            <v>11</v>
          </cell>
          <cell r="F221" t="str">
            <v>K</v>
          </cell>
          <cell r="G221">
            <v>22</v>
          </cell>
          <cell r="H221" t="str">
            <v>Kawat nyamuk allumunium</v>
          </cell>
          <cell r="I221" t="str">
            <v>m2</v>
          </cell>
          <cell r="J221"/>
        </row>
        <row r="222">
          <cell r="C222" t="str">
            <v>M.4.11.23</v>
          </cell>
          <cell r="D222" t="str">
            <v>M.4</v>
          </cell>
          <cell r="E222">
            <v>11</v>
          </cell>
          <cell r="F222" t="str">
            <v>K</v>
          </cell>
          <cell r="G222">
            <v>23</v>
          </cell>
          <cell r="H222" t="str">
            <v>Kawat nyamuk plastik</v>
          </cell>
          <cell r="I222" t="str">
            <v>m2</v>
          </cell>
          <cell r="J222"/>
        </row>
        <row r="223">
          <cell r="C223" t="str">
            <v>M.4.11.24</v>
          </cell>
          <cell r="D223" t="str">
            <v>M.4</v>
          </cell>
          <cell r="E223">
            <v>11</v>
          </cell>
          <cell r="F223" t="str">
            <v>K</v>
          </cell>
          <cell r="G223">
            <v>24</v>
          </cell>
          <cell r="H223" t="str">
            <v>Kawat ø 4mm</v>
          </cell>
          <cell r="I223" t="str">
            <v>kg</v>
          </cell>
          <cell r="J223"/>
        </row>
        <row r="224">
          <cell r="C224" t="str">
            <v>M.4.11.25</v>
          </cell>
          <cell r="D224" t="str">
            <v>M.4</v>
          </cell>
          <cell r="E224">
            <v>11</v>
          </cell>
          <cell r="F224" t="str">
            <v>K</v>
          </cell>
          <cell r="G224">
            <v>25</v>
          </cell>
          <cell r="H224" t="str">
            <v>Kerosen / Minyak Tanah (Industri)</v>
          </cell>
          <cell r="I224" t="str">
            <v>ltr</v>
          </cell>
          <cell r="J224"/>
        </row>
        <row r="225">
          <cell r="C225" t="str">
            <v>M.4.11.26</v>
          </cell>
          <cell r="D225" t="str">
            <v>M.4</v>
          </cell>
          <cell r="E225">
            <v>11</v>
          </cell>
          <cell r="F225" t="str">
            <v>K</v>
          </cell>
          <cell r="G225">
            <v>26</v>
          </cell>
          <cell r="H225" t="str">
            <v>Kerosen / Minyak Tanah (Subsidi)</v>
          </cell>
          <cell r="I225" t="str">
            <v>ltr</v>
          </cell>
          <cell r="J225"/>
        </row>
        <row r="226">
          <cell r="C226" t="str">
            <v>M.4.11.27</v>
          </cell>
          <cell r="D226" t="str">
            <v>M.4</v>
          </cell>
          <cell r="E226">
            <v>11</v>
          </cell>
          <cell r="F226" t="str">
            <v>K</v>
          </cell>
          <cell r="G226">
            <v>27</v>
          </cell>
          <cell r="H226" t="str">
            <v>Kerosene</v>
          </cell>
          <cell r="I226" t="str">
            <v>ltr</v>
          </cell>
          <cell r="J226"/>
        </row>
        <row r="227">
          <cell r="C227" t="str">
            <v>M.4.11.28</v>
          </cell>
          <cell r="D227" t="str">
            <v>M.4</v>
          </cell>
          <cell r="E227">
            <v>11</v>
          </cell>
          <cell r="F227" t="str">
            <v>K</v>
          </cell>
          <cell r="G227">
            <v>28</v>
          </cell>
          <cell r="H227" t="str">
            <v>Kertas gosok halus</v>
          </cell>
          <cell r="I227" t="str">
            <v>lbr</v>
          </cell>
          <cell r="J227"/>
        </row>
        <row r="228">
          <cell r="C228" t="str">
            <v>M.4.11.29</v>
          </cell>
          <cell r="D228" t="str">
            <v>M.4</v>
          </cell>
          <cell r="E228">
            <v>11</v>
          </cell>
          <cell r="F228" t="str">
            <v>K</v>
          </cell>
          <cell r="G228">
            <v>29</v>
          </cell>
          <cell r="H228" t="str">
            <v xml:space="preserve">Klem BRC </v>
          </cell>
          <cell r="I228" t="str">
            <v>bh</v>
          </cell>
          <cell r="J228"/>
        </row>
        <row r="229">
          <cell r="C229" t="str">
            <v>M.4.11.30</v>
          </cell>
          <cell r="D229" t="str">
            <v>M.4</v>
          </cell>
          <cell r="E229">
            <v>11</v>
          </cell>
          <cell r="F229" t="str">
            <v>K</v>
          </cell>
          <cell r="G229">
            <v>30</v>
          </cell>
          <cell r="H229" t="str">
            <v>Kuas</v>
          </cell>
          <cell r="I229" t="str">
            <v>bh</v>
          </cell>
          <cell r="J229"/>
        </row>
        <row r="230">
          <cell r="C230" t="str">
            <v>M.4.11.31</v>
          </cell>
          <cell r="D230" t="str">
            <v>M.4</v>
          </cell>
          <cell r="E230">
            <v>11</v>
          </cell>
          <cell r="F230" t="str">
            <v>K</v>
          </cell>
          <cell r="G230">
            <v>31</v>
          </cell>
          <cell r="H230" t="str">
            <v>Kuas 4 inchi</v>
          </cell>
          <cell r="I230" t="str">
            <v>bh</v>
          </cell>
          <cell r="J230"/>
        </row>
        <row r="231">
          <cell r="C231" t="str">
            <v>M.4.12.1</v>
          </cell>
          <cell r="D231" t="str">
            <v>M.4</v>
          </cell>
          <cell r="E231">
            <v>12</v>
          </cell>
          <cell r="F231" t="str">
            <v>L</v>
          </cell>
          <cell r="G231">
            <v>1</v>
          </cell>
          <cell r="H231" t="str">
            <v>Lakban</v>
          </cell>
          <cell r="I231" t="str">
            <v>m</v>
          </cell>
          <cell r="J231"/>
        </row>
        <row r="232">
          <cell r="C232" t="str">
            <v>M.4.12.2</v>
          </cell>
          <cell r="D232" t="str">
            <v>M.4</v>
          </cell>
          <cell r="E232">
            <v>12</v>
          </cell>
          <cell r="F232" t="str">
            <v>L</v>
          </cell>
          <cell r="G232">
            <v>2</v>
          </cell>
          <cell r="H232" t="str">
            <v>Lem</v>
          </cell>
          <cell r="I232" t="str">
            <v>kg</v>
          </cell>
          <cell r="J232"/>
        </row>
        <row r="233">
          <cell r="C233" t="str">
            <v>M.4.12.3</v>
          </cell>
          <cell r="D233" t="str">
            <v>M.4</v>
          </cell>
          <cell r="E233">
            <v>12</v>
          </cell>
          <cell r="F233" t="str">
            <v>L</v>
          </cell>
          <cell r="G233">
            <v>3</v>
          </cell>
          <cell r="H233" t="str">
            <v>Lem fox</v>
          </cell>
          <cell r="I233" t="str">
            <v>kg</v>
          </cell>
          <cell r="J233"/>
        </row>
        <row r="234">
          <cell r="C234" t="str">
            <v>M.4.12.4</v>
          </cell>
          <cell r="D234" t="str">
            <v>M.4</v>
          </cell>
          <cell r="E234">
            <v>12</v>
          </cell>
          <cell r="F234" t="str">
            <v>L</v>
          </cell>
          <cell r="G234">
            <v>4</v>
          </cell>
          <cell r="H234" t="str">
            <v>Lem G</v>
          </cell>
          <cell r="I234" t="str">
            <v>tube</v>
          </cell>
          <cell r="J234"/>
        </row>
        <row r="235">
          <cell r="C235" t="str">
            <v>M.4.12.5</v>
          </cell>
          <cell r="D235" t="str">
            <v>M.4</v>
          </cell>
          <cell r="E235">
            <v>12</v>
          </cell>
          <cell r="F235" t="str">
            <v>L</v>
          </cell>
          <cell r="G235">
            <v>5</v>
          </cell>
          <cell r="H235" t="str">
            <v>Lem Kayu</v>
          </cell>
          <cell r="I235" t="str">
            <v>kg</v>
          </cell>
          <cell r="J235"/>
        </row>
        <row r="236">
          <cell r="C236" t="str">
            <v>M.4.12.6</v>
          </cell>
          <cell r="D236" t="str">
            <v>M.4</v>
          </cell>
          <cell r="E236">
            <v>12</v>
          </cell>
          <cell r="F236" t="str">
            <v>L</v>
          </cell>
          <cell r="G236">
            <v>6</v>
          </cell>
          <cell r="H236" t="str">
            <v>Lem kuning</v>
          </cell>
          <cell r="I236" t="str">
            <v>kg</v>
          </cell>
          <cell r="J236"/>
        </row>
        <row r="237">
          <cell r="C237" t="str">
            <v>M.4.12.7</v>
          </cell>
          <cell r="D237" t="str">
            <v>M.4</v>
          </cell>
          <cell r="E237">
            <v>12</v>
          </cell>
          <cell r="F237" t="str">
            <v>L</v>
          </cell>
          <cell r="G237">
            <v>7</v>
          </cell>
          <cell r="H237" t="str">
            <v>Lem putih</v>
          </cell>
          <cell r="I237" t="str">
            <v>kg</v>
          </cell>
          <cell r="J237"/>
        </row>
        <row r="238">
          <cell r="C238" t="str">
            <v>M.4.13.1</v>
          </cell>
          <cell r="D238" t="str">
            <v>M.4</v>
          </cell>
          <cell r="E238">
            <v>13</v>
          </cell>
          <cell r="F238" t="str">
            <v>M</v>
          </cell>
          <cell r="G238">
            <v>1</v>
          </cell>
          <cell r="H238" t="str">
            <v>Minyak Bekesting</v>
          </cell>
          <cell r="I238" t="str">
            <v>ltr</v>
          </cell>
          <cell r="J238"/>
        </row>
        <row r="239">
          <cell r="C239" t="str">
            <v>M.4.13.2</v>
          </cell>
          <cell r="D239" t="str">
            <v>M.4</v>
          </cell>
          <cell r="E239">
            <v>13</v>
          </cell>
          <cell r="F239" t="str">
            <v>M</v>
          </cell>
          <cell r="G239">
            <v>2</v>
          </cell>
          <cell r="H239" t="str">
            <v>Minyak Cat</v>
          </cell>
          <cell r="I239" t="str">
            <v>ltr</v>
          </cell>
          <cell r="J239"/>
        </row>
        <row r="240">
          <cell r="C240" t="str">
            <v>M.4.13.3</v>
          </cell>
          <cell r="D240" t="str">
            <v>M.4</v>
          </cell>
          <cell r="E240">
            <v>13</v>
          </cell>
          <cell r="F240" t="str">
            <v>M</v>
          </cell>
          <cell r="G240">
            <v>3</v>
          </cell>
          <cell r="H240" t="str">
            <v>Minyak Cat</v>
          </cell>
          <cell r="I240" t="str">
            <v>kg</v>
          </cell>
          <cell r="J240"/>
        </row>
        <row r="241">
          <cell r="C241" t="str">
            <v>M.4.13.4</v>
          </cell>
          <cell r="D241" t="str">
            <v>M.4</v>
          </cell>
          <cell r="E241">
            <v>13</v>
          </cell>
          <cell r="F241" t="str">
            <v>M</v>
          </cell>
          <cell r="G241">
            <v>4</v>
          </cell>
          <cell r="H241" t="str">
            <v>Minyak Pelumas</v>
          </cell>
          <cell r="I241" t="str">
            <v>ltr</v>
          </cell>
          <cell r="J241"/>
        </row>
        <row r="242">
          <cell r="C242" t="str">
            <v>M.4.14.1</v>
          </cell>
          <cell r="D242" t="str">
            <v>M.4</v>
          </cell>
          <cell r="E242">
            <v>14</v>
          </cell>
          <cell r="F242" t="str">
            <v>N</v>
          </cell>
          <cell r="G242">
            <v>1</v>
          </cell>
          <cell r="H242" t="str">
            <v>Nat</v>
          </cell>
          <cell r="I242" t="str">
            <v>ls</v>
          </cell>
          <cell r="J242"/>
        </row>
        <row r="243">
          <cell r="C243" t="str">
            <v>M.4.15.1</v>
          </cell>
          <cell r="D243" t="str">
            <v>M.4</v>
          </cell>
          <cell r="E243">
            <v>15</v>
          </cell>
          <cell r="F243" t="str">
            <v>O</v>
          </cell>
          <cell r="G243">
            <v>1</v>
          </cell>
          <cell r="H243" t="str">
            <v>Oli</v>
          </cell>
          <cell r="I243" t="str">
            <v>ltr</v>
          </cell>
          <cell r="J243"/>
        </row>
        <row r="244">
          <cell r="C244" t="str">
            <v>M.4.16.1</v>
          </cell>
          <cell r="D244" t="str">
            <v>M.4</v>
          </cell>
          <cell r="E244">
            <v>16</v>
          </cell>
          <cell r="F244" t="str">
            <v>P</v>
          </cell>
          <cell r="G244">
            <v>1</v>
          </cell>
          <cell r="H244" t="str">
            <v>Packer injeksi</v>
          </cell>
          <cell r="I244" t="str">
            <v>bh</v>
          </cell>
          <cell r="J244"/>
        </row>
        <row r="245">
          <cell r="C245" t="str">
            <v>M.4.16.2</v>
          </cell>
          <cell r="D245" t="str">
            <v>M.4</v>
          </cell>
          <cell r="E245">
            <v>16</v>
          </cell>
          <cell r="F245" t="str">
            <v>P</v>
          </cell>
          <cell r="G245">
            <v>2</v>
          </cell>
          <cell r="H245" t="str">
            <v>Pagar pengaman</v>
          </cell>
          <cell r="I245" t="str">
            <v>m2</v>
          </cell>
          <cell r="J245"/>
        </row>
        <row r="246">
          <cell r="C246" t="str">
            <v>M.4.16.3</v>
          </cell>
          <cell r="D246" t="str">
            <v>M.4</v>
          </cell>
          <cell r="E246">
            <v>16</v>
          </cell>
          <cell r="F246" t="str">
            <v>P</v>
          </cell>
          <cell r="G246">
            <v>3</v>
          </cell>
          <cell r="H246" t="str">
            <v>Paku</v>
          </cell>
          <cell r="I246" t="str">
            <v>kg</v>
          </cell>
          <cell r="J246"/>
        </row>
        <row r="247">
          <cell r="C247" t="str">
            <v>M.4.16.4</v>
          </cell>
          <cell r="D247" t="str">
            <v>M.4</v>
          </cell>
          <cell r="E247">
            <v>16</v>
          </cell>
          <cell r="F247" t="str">
            <v>P</v>
          </cell>
          <cell r="G247">
            <v>4</v>
          </cell>
          <cell r="H247" t="str">
            <v>Paku 12 cm</v>
          </cell>
          <cell r="I247" t="str">
            <v>bh</v>
          </cell>
          <cell r="J247"/>
        </row>
        <row r="248">
          <cell r="C248" t="str">
            <v>M.4.16.5</v>
          </cell>
          <cell r="D248" t="str">
            <v>M.4</v>
          </cell>
          <cell r="E248">
            <v>16</v>
          </cell>
          <cell r="F248" t="str">
            <v>P</v>
          </cell>
          <cell r="G248">
            <v>5</v>
          </cell>
          <cell r="H248" t="str">
            <v>Paku 12cm</v>
          </cell>
          <cell r="I248" t="str">
            <v>kg</v>
          </cell>
          <cell r="J248"/>
        </row>
        <row r="249">
          <cell r="C249" t="str">
            <v>M.4.16.6</v>
          </cell>
          <cell r="D249" t="str">
            <v>M.4</v>
          </cell>
          <cell r="E249">
            <v>16</v>
          </cell>
          <cell r="F249" t="str">
            <v>P</v>
          </cell>
          <cell r="G249">
            <v>6</v>
          </cell>
          <cell r="H249" t="str">
            <v>Paku 4 biasa</v>
          </cell>
          <cell r="I249" t="str">
            <v>kg</v>
          </cell>
          <cell r="J249"/>
        </row>
        <row r="250">
          <cell r="C250" t="str">
            <v>M.4.16.7</v>
          </cell>
          <cell r="D250" t="str">
            <v>M.4</v>
          </cell>
          <cell r="E250">
            <v>16</v>
          </cell>
          <cell r="F250" t="str">
            <v>P</v>
          </cell>
          <cell r="G250">
            <v>7</v>
          </cell>
          <cell r="H250" t="str">
            <v>Paku 7 cm</v>
          </cell>
          <cell r="I250" t="str">
            <v>kg</v>
          </cell>
          <cell r="J250"/>
        </row>
        <row r="251">
          <cell r="C251" t="str">
            <v>M.4.16.8</v>
          </cell>
          <cell r="D251" t="str">
            <v>M.4</v>
          </cell>
          <cell r="E251">
            <v>16</v>
          </cell>
          <cell r="F251" t="str">
            <v>P</v>
          </cell>
          <cell r="G251">
            <v>8</v>
          </cell>
          <cell r="H251" t="str">
            <v>Paku 7 cm - 10 cm</v>
          </cell>
          <cell r="I251" t="str">
            <v>kg</v>
          </cell>
          <cell r="J251"/>
        </row>
        <row r="252">
          <cell r="C252" t="str">
            <v>M.4.16.9</v>
          </cell>
          <cell r="D252" t="str">
            <v>M.4</v>
          </cell>
          <cell r="E252">
            <v>16</v>
          </cell>
          <cell r="F252" t="str">
            <v>P</v>
          </cell>
          <cell r="G252">
            <v>9</v>
          </cell>
          <cell r="H252" t="str">
            <v>Paku asbes sekrup 4"</v>
          </cell>
          <cell r="I252" t="str">
            <v>bh</v>
          </cell>
          <cell r="J252"/>
        </row>
        <row r="253">
          <cell r="C253" t="str">
            <v>M.4.16.10</v>
          </cell>
          <cell r="D253" t="str">
            <v>M.4</v>
          </cell>
          <cell r="E253">
            <v>16</v>
          </cell>
          <cell r="F253" t="str">
            <v>P</v>
          </cell>
          <cell r="G253">
            <v>10</v>
          </cell>
          <cell r="H253" t="str">
            <v>Paku beton</v>
          </cell>
          <cell r="I253" t="str">
            <v>kg</v>
          </cell>
          <cell r="J253"/>
        </row>
        <row r="254">
          <cell r="C254" t="str">
            <v>M.4.16.11</v>
          </cell>
          <cell r="D254" t="str">
            <v>M.4</v>
          </cell>
          <cell r="E254">
            <v>16</v>
          </cell>
          <cell r="F254" t="str">
            <v>P</v>
          </cell>
          <cell r="G254">
            <v>11</v>
          </cell>
          <cell r="H254" t="str">
            <v>Paku Beton 4"</v>
          </cell>
          <cell r="I254" t="str">
            <v>kotak</v>
          </cell>
          <cell r="J254"/>
        </row>
        <row r="255">
          <cell r="C255" t="str">
            <v>M.4.16.12</v>
          </cell>
          <cell r="D255" t="str">
            <v>M.4</v>
          </cell>
          <cell r="E255">
            <v>16</v>
          </cell>
          <cell r="F255" t="str">
            <v>P</v>
          </cell>
          <cell r="G255">
            <v>12</v>
          </cell>
          <cell r="H255" t="str">
            <v>Paku Beton 8"</v>
          </cell>
          <cell r="I255" t="str">
            <v>kotak</v>
          </cell>
          <cell r="J255"/>
        </row>
        <row r="256">
          <cell r="C256" t="str">
            <v>M.4.16.13</v>
          </cell>
          <cell r="D256" t="str">
            <v>M.4</v>
          </cell>
          <cell r="E256">
            <v>16</v>
          </cell>
          <cell r="F256" t="str">
            <v>P</v>
          </cell>
          <cell r="G256">
            <v>13</v>
          </cell>
          <cell r="H256" t="str">
            <v>Paku biasa</v>
          </cell>
          <cell r="I256" t="str">
            <v>kg</v>
          </cell>
          <cell r="J256"/>
        </row>
        <row r="257">
          <cell r="C257" t="str">
            <v>M.4.16.14</v>
          </cell>
          <cell r="D257" t="str">
            <v>M.4</v>
          </cell>
          <cell r="E257">
            <v>16</v>
          </cell>
          <cell r="F257" t="str">
            <v>P</v>
          </cell>
          <cell r="G257">
            <v>14</v>
          </cell>
          <cell r="H257" t="str">
            <v>Paku Biasa 1/2" - 1"</v>
          </cell>
          <cell r="I257" t="str">
            <v>kg</v>
          </cell>
          <cell r="J257"/>
        </row>
        <row r="258">
          <cell r="C258" t="str">
            <v>M.4.16.15</v>
          </cell>
          <cell r="D258" t="str">
            <v>M.4</v>
          </cell>
          <cell r="E258">
            <v>16</v>
          </cell>
          <cell r="F258" t="str">
            <v>P</v>
          </cell>
          <cell r="G258">
            <v>15</v>
          </cell>
          <cell r="H258" t="str">
            <v>Paku Biasa 2" - 5"</v>
          </cell>
          <cell r="I258" t="str">
            <v>kg</v>
          </cell>
          <cell r="J258"/>
        </row>
        <row r="259">
          <cell r="C259" t="str">
            <v>M.4.16.16</v>
          </cell>
          <cell r="D259" t="str">
            <v>M.4</v>
          </cell>
          <cell r="E259">
            <v>16</v>
          </cell>
          <cell r="F259" t="str">
            <v>P</v>
          </cell>
          <cell r="G259">
            <v>16</v>
          </cell>
          <cell r="H259" t="str">
            <v>Paku Biasa 5 cm - 10 cm</v>
          </cell>
          <cell r="I259" t="str">
            <v>kg</v>
          </cell>
          <cell r="J259"/>
        </row>
        <row r="260">
          <cell r="C260" t="str">
            <v>M.4.16.17</v>
          </cell>
          <cell r="D260" t="str">
            <v>M.4</v>
          </cell>
          <cell r="E260">
            <v>16</v>
          </cell>
          <cell r="F260" t="str">
            <v>P</v>
          </cell>
          <cell r="G260">
            <v>17</v>
          </cell>
          <cell r="H260" t="str">
            <v>Paku Biasa 5 cm - 12 cm</v>
          </cell>
          <cell r="I260" t="str">
            <v>kg</v>
          </cell>
          <cell r="J260"/>
        </row>
        <row r="261">
          <cell r="C261" t="str">
            <v>M.4.16.18</v>
          </cell>
          <cell r="D261" t="str">
            <v>M.4</v>
          </cell>
          <cell r="E261">
            <v>16</v>
          </cell>
          <cell r="F261" t="str">
            <v>P</v>
          </cell>
          <cell r="G261">
            <v>18</v>
          </cell>
          <cell r="H261" t="str">
            <v>Paku Biasa 5 cm - 7 cm</v>
          </cell>
          <cell r="I261" t="str">
            <v>kg</v>
          </cell>
          <cell r="J261"/>
        </row>
        <row r="262">
          <cell r="C262" t="str">
            <v>M.4.16.19</v>
          </cell>
          <cell r="D262" t="str">
            <v>M.4</v>
          </cell>
          <cell r="E262">
            <v>16</v>
          </cell>
          <cell r="F262" t="str">
            <v>P</v>
          </cell>
          <cell r="G262">
            <v>19</v>
          </cell>
          <cell r="H262" t="str">
            <v>Paku campur</v>
          </cell>
          <cell r="I262" t="str">
            <v>kg</v>
          </cell>
          <cell r="J262"/>
        </row>
        <row r="263">
          <cell r="C263" t="str">
            <v>M.4.16.20</v>
          </cell>
          <cell r="D263" t="str">
            <v>M.4</v>
          </cell>
          <cell r="E263">
            <v>16</v>
          </cell>
          <cell r="F263" t="str">
            <v>P</v>
          </cell>
          <cell r="G263">
            <v>20</v>
          </cell>
          <cell r="H263" t="str">
            <v>Paku hak panjang 15 cm</v>
          </cell>
          <cell r="I263" t="str">
            <v>kg</v>
          </cell>
          <cell r="J263"/>
        </row>
        <row r="264">
          <cell r="C264" t="str">
            <v>M.4.16.21</v>
          </cell>
          <cell r="D264" t="str">
            <v>M.4</v>
          </cell>
          <cell r="E264">
            <v>16</v>
          </cell>
          <cell r="F264" t="str">
            <v>P</v>
          </cell>
          <cell r="G264">
            <v>21</v>
          </cell>
          <cell r="H264" t="str">
            <v>Paku Kayu</v>
          </cell>
          <cell r="I264" t="str">
            <v>kg</v>
          </cell>
          <cell r="J264"/>
        </row>
        <row r="265">
          <cell r="C265" t="str">
            <v>M.4.16.22</v>
          </cell>
          <cell r="D265" t="str">
            <v>M.4</v>
          </cell>
          <cell r="E265">
            <v>16</v>
          </cell>
          <cell r="F265" t="str">
            <v>P</v>
          </cell>
          <cell r="G265">
            <v>22</v>
          </cell>
          <cell r="H265" t="str">
            <v>Paku Kayu 2" - 3"</v>
          </cell>
          <cell r="I265" t="str">
            <v>kg</v>
          </cell>
          <cell r="J265"/>
        </row>
        <row r="266">
          <cell r="C266" t="str">
            <v>M.4.16.23</v>
          </cell>
          <cell r="D266" t="str">
            <v>M.4</v>
          </cell>
          <cell r="E266">
            <v>16</v>
          </cell>
          <cell r="F266" t="str">
            <v>P</v>
          </cell>
          <cell r="G266">
            <v>23</v>
          </cell>
          <cell r="H266" t="str">
            <v>Paku pancing 6 x 23</v>
          </cell>
          <cell r="I266" t="str">
            <v>kg</v>
          </cell>
          <cell r="J266"/>
        </row>
        <row r="267">
          <cell r="C267" t="str">
            <v>M.4.16.24</v>
          </cell>
          <cell r="D267" t="str">
            <v>M.4</v>
          </cell>
          <cell r="E267">
            <v>16</v>
          </cell>
          <cell r="F267" t="str">
            <v>P</v>
          </cell>
          <cell r="G267">
            <v>24</v>
          </cell>
          <cell r="H267" t="str">
            <v>Paku ramset</v>
          </cell>
          <cell r="I267" t="str">
            <v>bh</v>
          </cell>
          <cell r="J267"/>
        </row>
        <row r="268">
          <cell r="C268" t="str">
            <v>M.4.16.25</v>
          </cell>
          <cell r="D268" t="str">
            <v>M.4</v>
          </cell>
          <cell r="E268">
            <v>16</v>
          </cell>
          <cell r="F268" t="str">
            <v>P</v>
          </cell>
          <cell r="G268">
            <v>25</v>
          </cell>
          <cell r="H268" t="str">
            <v>Paku Reng</v>
          </cell>
          <cell r="I268" t="str">
            <v>kg</v>
          </cell>
          <cell r="J268"/>
        </row>
        <row r="269">
          <cell r="C269" t="str">
            <v>M.4.16.26</v>
          </cell>
          <cell r="D269" t="str">
            <v>M.4</v>
          </cell>
          <cell r="E269">
            <v>16</v>
          </cell>
          <cell r="F269" t="str">
            <v>P</v>
          </cell>
          <cell r="G269">
            <v>26</v>
          </cell>
          <cell r="H269" t="str">
            <v>Paku Seng</v>
          </cell>
          <cell r="I269" t="str">
            <v>kg</v>
          </cell>
          <cell r="J269"/>
        </row>
        <row r="270">
          <cell r="C270" t="str">
            <v>M.4.16.27</v>
          </cell>
          <cell r="D270" t="str">
            <v>M.4</v>
          </cell>
          <cell r="E270">
            <v>16</v>
          </cell>
          <cell r="F270" t="str">
            <v>P</v>
          </cell>
          <cell r="G270">
            <v>27</v>
          </cell>
          <cell r="H270" t="str">
            <v>Paku skrup</v>
          </cell>
          <cell r="I270" t="str">
            <v>kg</v>
          </cell>
          <cell r="J270"/>
        </row>
        <row r="271">
          <cell r="C271" t="str">
            <v>M.4.16.28</v>
          </cell>
          <cell r="D271" t="str">
            <v>M.4</v>
          </cell>
          <cell r="E271">
            <v>16</v>
          </cell>
          <cell r="F271" t="str">
            <v>P</v>
          </cell>
          <cell r="G271">
            <v>28</v>
          </cell>
          <cell r="H271" t="str">
            <v>Paku skrup + Mur</v>
          </cell>
          <cell r="I271" t="str">
            <v>bh</v>
          </cell>
          <cell r="J271"/>
        </row>
        <row r="272">
          <cell r="C272" t="str">
            <v>M.4.16.29</v>
          </cell>
          <cell r="D272" t="str">
            <v>M.4</v>
          </cell>
          <cell r="E272">
            <v>16</v>
          </cell>
          <cell r="F272" t="str">
            <v>P</v>
          </cell>
          <cell r="G272">
            <v>29</v>
          </cell>
          <cell r="H272" t="str">
            <v>Paku skrup 1 - 2 cm</v>
          </cell>
          <cell r="I272" t="str">
            <v>bh</v>
          </cell>
          <cell r="J272"/>
        </row>
        <row r="273">
          <cell r="C273" t="str">
            <v>M.4.16.29</v>
          </cell>
          <cell r="D273" t="str">
            <v>M.4</v>
          </cell>
          <cell r="E273">
            <v>16</v>
          </cell>
          <cell r="F273" t="str">
            <v>P</v>
          </cell>
          <cell r="G273">
            <v>29</v>
          </cell>
          <cell r="H273" t="str">
            <v>Paku skrup 6 - 1-1.5</v>
          </cell>
          <cell r="I273" t="str">
            <v>bh</v>
          </cell>
          <cell r="J273"/>
        </row>
        <row r="274">
          <cell r="C274" t="str">
            <v>M.4.16.30</v>
          </cell>
          <cell r="D274" t="str">
            <v>M.4</v>
          </cell>
          <cell r="E274">
            <v>16</v>
          </cell>
          <cell r="F274" t="str">
            <v>P</v>
          </cell>
          <cell r="G274">
            <v>30</v>
          </cell>
          <cell r="H274" t="str">
            <v>Paku skrup 1 cm - 2,5 cm</v>
          </cell>
          <cell r="I274" t="str">
            <v>kg</v>
          </cell>
          <cell r="J274"/>
        </row>
        <row r="275">
          <cell r="C275" t="str">
            <v>M.4.16.31</v>
          </cell>
          <cell r="D275" t="str">
            <v>M.4</v>
          </cell>
          <cell r="E275">
            <v>16</v>
          </cell>
          <cell r="F275" t="str">
            <v>P</v>
          </cell>
          <cell r="G275">
            <v>31</v>
          </cell>
          <cell r="H275" t="str">
            <v>Paku skrup 10 cm</v>
          </cell>
          <cell r="I275" t="str">
            <v>kg</v>
          </cell>
          <cell r="J275"/>
        </row>
        <row r="276">
          <cell r="C276" t="str">
            <v>M.4.16.32</v>
          </cell>
          <cell r="D276" t="str">
            <v>M.4</v>
          </cell>
          <cell r="E276">
            <v>16</v>
          </cell>
          <cell r="F276" t="str">
            <v>P</v>
          </cell>
          <cell r="G276">
            <v>32</v>
          </cell>
          <cell r="H276" t="str">
            <v>Paku skrup 3,5"</v>
          </cell>
          <cell r="I276" t="str">
            <v>bh</v>
          </cell>
          <cell r="J276"/>
        </row>
        <row r="277">
          <cell r="C277" t="str">
            <v>M.4.16.33</v>
          </cell>
          <cell r="D277" t="str">
            <v>M.4</v>
          </cell>
          <cell r="E277">
            <v>16</v>
          </cell>
          <cell r="F277" t="str">
            <v>P</v>
          </cell>
          <cell r="G277">
            <v>33</v>
          </cell>
          <cell r="H277" t="str">
            <v>Paku skrup 4 cm</v>
          </cell>
          <cell r="I277" t="str">
            <v>kotak</v>
          </cell>
          <cell r="J277"/>
        </row>
        <row r="278">
          <cell r="C278" t="str">
            <v>M.4.16.34</v>
          </cell>
          <cell r="D278" t="str">
            <v>M.4</v>
          </cell>
          <cell r="E278">
            <v>16</v>
          </cell>
          <cell r="F278" t="str">
            <v>P</v>
          </cell>
          <cell r="G278">
            <v>34</v>
          </cell>
          <cell r="H278" t="str">
            <v>Paku skrup 5 cm</v>
          </cell>
          <cell r="I278" t="str">
            <v>kg</v>
          </cell>
          <cell r="J278"/>
        </row>
        <row r="279">
          <cell r="C279" t="str">
            <v>M.4.16.35</v>
          </cell>
          <cell r="D279" t="str">
            <v>M.4</v>
          </cell>
          <cell r="E279">
            <v>16</v>
          </cell>
          <cell r="F279" t="str">
            <v>P</v>
          </cell>
          <cell r="G279">
            <v>35</v>
          </cell>
          <cell r="H279" t="str">
            <v>Paku tembak</v>
          </cell>
          <cell r="I279" t="str">
            <v>kg</v>
          </cell>
          <cell r="J279"/>
        </row>
        <row r="280">
          <cell r="C280" t="str">
            <v>M.4.16.36</v>
          </cell>
          <cell r="D280" t="str">
            <v>M.4</v>
          </cell>
          <cell r="E280">
            <v>16</v>
          </cell>
          <cell r="F280" t="str">
            <v>P</v>
          </cell>
          <cell r="G280">
            <v>36</v>
          </cell>
          <cell r="H280" t="str">
            <v>Paku Tripleks</v>
          </cell>
          <cell r="I280" t="str">
            <v>kg</v>
          </cell>
          <cell r="J280"/>
        </row>
        <row r="281">
          <cell r="C281" t="str">
            <v>M.4.16.37</v>
          </cell>
          <cell r="D281" t="str">
            <v>M.4</v>
          </cell>
          <cell r="E281">
            <v>16</v>
          </cell>
          <cell r="F281" t="str">
            <v>P</v>
          </cell>
          <cell r="G281">
            <v>37</v>
          </cell>
          <cell r="H281" t="str">
            <v>Paku tripleks</v>
          </cell>
          <cell r="I281" t="str">
            <v>kg</v>
          </cell>
          <cell r="J281"/>
        </row>
        <row r="282">
          <cell r="C282" t="str">
            <v>M.4.16.38</v>
          </cell>
          <cell r="D282" t="str">
            <v>M.4</v>
          </cell>
          <cell r="E282">
            <v>16</v>
          </cell>
          <cell r="F282" t="str">
            <v>P</v>
          </cell>
          <cell r="G282">
            <v>38</v>
          </cell>
          <cell r="H282" t="str">
            <v>Paku usuk</v>
          </cell>
          <cell r="I282" t="str">
            <v>kg</v>
          </cell>
          <cell r="J282"/>
        </row>
        <row r="283">
          <cell r="C283" t="str">
            <v>M.4.16.39</v>
          </cell>
          <cell r="D283" t="str">
            <v>M.4</v>
          </cell>
          <cell r="E283">
            <v>16</v>
          </cell>
          <cell r="F283" t="str">
            <v>P</v>
          </cell>
          <cell r="G283">
            <v>39</v>
          </cell>
          <cell r="H283" t="str">
            <v>Pengelasan</v>
          </cell>
          <cell r="I283" t="str">
            <v>cm</v>
          </cell>
          <cell r="J283"/>
        </row>
        <row r="284">
          <cell r="C284" t="str">
            <v>M.4.16.40</v>
          </cell>
          <cell r="D284" t="str">
            <v>M.4</v>
          </cell>
          <cell r="E284">
            <v>16</v>
          </cell>
          <cell r="F284" t="str">
            <v>P</v>
          </cell>
          <cell r="G284">
            <v>40</v>
          </cell>
          <cell r="H284" t="str">
            <v>Pengencer</v>
          </cell>
          <cell r="I284" t="str">
            <v>kg</v>
          </cell>
          <cell r="J284"/>
        </row>
        <row r="285">
          <cell r="C285" t="str">
            <v>M.4.16.41</v>
          </cell>
          <cell r="D285" t="str">
            <v>M.4</v>
          </cell>
          <cell r="E285">
            <v>16</v>
          </cell>
          <cell r="F285" t="str">
            <v>P</v>
          </cell>
          <cell r="G285">
            <v>41</v>
          </cell>
          <cell r="H285" t="str">
            <v>Pengencer</v>
          </cell>
          <cell r="I285" t="str">
            <v>ltr</v>
          </cell>
          <cell r="J285"/>
        </row>
        <row r="286">
          <cell r="C286" t="str">
            <v>M.4.16.42</v>
          </cell>
          <cell r="D286" t="str">
            <v>M.4</v>
          </cell>
          <cell r="E286">
            <v>16</v>
          </cell>
          <cell r="F286" t="str">
            <v>P</v>
          </cell>
          <cell r="G286">
            <v>42</v>
          </cell>
          <cell r="H286" t="str">
            <v>Perancah kayu</v>
          </cell>
          <cell r="I286" t="str">
            <v>m3</v>
          </cell>
          <cell r="J286"/>
        </row>
        <row r="287">
          <cell r="C287" t="str">
            <v>M.4.16.43</v>
          </cell>
          <cell r="D287" t="str">
            <v>M.4</v>
          </cell>
          <cell r="E287">
            <v>16</v>
          </cell>
          <cell r="F287" t="str">
            <v>P</v>
          </cell>
          <cell r="G287">
            <v>43</v>
          </cell>
          <cell r="H287" t="str">
            <v>Perekat bata ringan</v>
          </cell>
          <cell r="I287" t="str">
            <v>zak</v>
          </cell>
          <cell r="J287"/>
        </row>
        <row r="288">
          <cell r="C288" t="str">
            <v>M.4.16.44</v>
          </cell>
          <cell r="D288" t="str">
            <v>M.4</v>
          </cell>
          <cell r="E288">
            <v>16</v>
          </cell>
          <cell r="F288" t="str">
            <v>P</v>
          </cell>
          <cell r="G288">
            <v>44</v>
          </cell>
          <cell r="H288" t="str">
            <v>Plastic aerator</v>
          </cell>
          <cell r="I288" t="str">
            <v>bh</v>
          </cell>
          <cell r="J288"/>
        </row>
        <row r="289">
          <cell r="C289" t="str">
            <v>M.4.16.45</v>
          </cell>
          <cell r="D289" t="str">
            <v>M.4</v>
          </cell>
          <cell r="E289">
            <v>16</v>
          </cell>
          <cell r="F289" t="str">
            <v>P</v>
          </cell>
          <cell r="G289">
            <v>45</v>
          </cell>
          <cell r="H289" t="str">
            <v>Polymer bonding agent</v>
          </cell>
          <cell r="I289" t="str">
            <v>kg</v>
          </cell>
          <cell r="J289"/>
        </row>
        <row r="290">
          <cell r="C290" t="str">
            <v>M.4.16.46</v>
          </cell>
          <cell r="D290" t="str">
            <v>M.4</v>
          </cell>
          <cell r="E290">
            <v>16</v>
          </cell>
          <cell r="F290" t="str">
            <v>P</v>
          </cell>
          <cell r="G290">
            <v>46</v>
          </cell>
          <cell r="H290" t="str">
            <v>Pre treatment / cleaning</v>
          </cell>
          <cell r="I290" t="str">
            <v>m2</v>
          </cell>
          <cell r="J290"/>
        </row>
        <row r="291">
          <cell r="C291" t="str">
            <v>M.4.16.47</v>
          </cell>
          <cell r="D291" t="str">
            <v>M.4</v>
          </cell>
          <cell r="E291">
            <v>16</v>
          </cell>
          <cell r="F291" t="str">
            <v>P</v>
          </cell>
          <cell r="G291">
            <v>47</v>
          </cell>
          <cell r="H291" t="str">
            <v>Pre treatment / cleanol F</v>
          </cell>
          <cell r="I291" t="str">
            <v>m2</v>
          </cell>
          <cell r="J291"/>
        </row>
        <row r="292">
          <cell r="C292" t="str">
            <v>M.4.16.48</v>
          </cell>
          <cell r="D292" t="str">
            <v>M.4</v>
          </cell>
          <cell r="E292">
            <v>16</v>
          </cell>
          <cell r="F292" t="str">
            <v>P</v>
          </cell>
          <cell r="G292">
            <v>48</v>
          </cell>
          <cell r="H292" t="str">
            <v>Pre treatment / cleanol F</v>
          </cell>
          <cell r="I292" t="str">
            <v>kg</v>
          </cell>
          <cell r="J292"/>
        </row>
        <row r="293">
          <cell r="C293" t="str">
            <v>M.4.16.49</v>
          </cell>
          <cell r="D293" t="str">
            <v>M.4</v>
          </cell>
          <cell r="E293">
            <v>16</v>
          </cell>
          <cell r="F293" t="str">
            <v>P</v>
          </cell>
          <cell r="G293">
            <v>49</v>
          </cell>
          <cell r="H293" t="str">
            <v>Pupuk kambing</v>
          </cell>
          <cell r="I293" t="str">
            <v>krg</v>
          </cell>
          <cell r="J293"/>
        </row>
        <row r="294">
          <cell r="C294" t="str">
            <v>M.4.16.50</v>
          </cell>
          <cell r="D294" t="str">
            <v>M.4</v>
          </cell>
          <cell r="E294">
            <v>16</v>
          </cell>
          <cell r="F294" t="str">
            <v>P</v>
          </cell>
          <cell r="G294">
            <v>50</v>
          </cell>
          <cell r="H294" t="str">
            <v>Pupuk organik</v>
          </cell>
          <cell r="I294" t="str">
            <v>m3</v>
          </cell>
          <cell r="J294"/>
        </row>
        <row r="295">
          <cell r="C295" t="str">
            <v>M.4.16.51</v>
          </cell>
          <cell r="D295" t="str">
            <v>M.4</v>
          </cell>
          <cell r="E295">
            <v>16</v>
          </cell>
          <cell r="F295" t="str">
            <v>P</v>
          </cell>
          <cell r="G295">
            <v>51</v>
          </cell>
          <cell r="H295" t="str">
            <v>Pupuk organik</v>
          </cell>
          <cell r="I295" t="str">
            <v>krg</v>
          </cell>
          <cell r="J295"/>
        </row>
        <row r="296">
          <cell r="C296" t="str">
            <v>M.4.18.1</v>
          </cell>
          <cell r="D296" t="str">
            <v>M.4</v>
          </cell>
          <cell r="E296">
            <v>18</v>
          </cell>
          <cell r="F296" t="str">
            <v>R</v>
          </cell>
          <cell r="G296">
            <v>1</v>
          </cell>
          <cell r="H296" t="str">
            <v>Ramset</v>
          </cell>
          <cell r="I296" t="str">
            <v>bh</v>
          </cell>
          <cell r="J296"/>
        </row>
        <row r="297">
          <cell r="C297" t="str">
            <v>M.4.18.2</v>
          </cell>
          <cell r="D297" t="str">
            <v>M.4</v>
          </cell>
          <cell r="E297">
            <v>18</v>
          </cell>
          <cell r="F297" t="str">
            <v>R</v>
          </cell>
          <cell r="G297">
            <v>2</v>
          </cell>
          <cell r="H297" t="str">
            <v>Residu</v>
          </cell>
          <cell r="I297" t="str">
            <v>ltr</v>
          </cell>
          <cell r="J297"/>
        </row>
        <row r="298">
          <cell r="C298" t="str">
            <v>M.4.18.3</v>
          </cell>
          <cell r="D298" t="str">
            <v>M.4</v>
          </cell>
          <cell r="E298">
            <v>18</v>
          </cell>
          <cell r="F298" t="str">
            <v>R</v>
          </cell>
          <cell r="G298">
            <v>3</v>
          </cell>
          <cell r="H298" t="str">
            <v>Rol penggulung</v>
          </cell>
          <cell r="I298" t="str">
            <v>set</v>
          </cell>
          <cell r="J298"/>
        </row>
        <row r="299">
          <cell r="C299" t="str">
            <v>M.4.18.4</v>
          </cell>
          <cell r="D299" t="str">
            <v>M.4</v>
          </cell>
          <cell r="E299">
            <v>18</v>
          </cell>
          <cell r="F299" t="str">
            <v>R</v>
          </cell>
          <cell r="G299">
            <v>4</v>
          </cell>
          <cell r="H299" t="str">
            <v>Rubber deposite remover</v>
          </cell>
          <cell r="I299" t="str">
            <v>ltr</v>
          </cell>
          <cell r="J299"/>
        </row>
        <row r="300">
          <cell r="C300" t="str">
            <v>M.4.19.1</v>
          </cell>
          <cell r="D300" t="str">
            <v>M.4</v>
          </cell>
          <cell r="E300">
            <v>19</v>
          </cell>
          <cell r="F300" t="str">
            <v>S</v>
          </cell>
          <cell r="G300">
            <v>1</v>
          </cell>
          <cell r="H300" t="str">
            <v>Sabun</v>
          </cell>
          <cell r="I300" t="str">
            <v>kg</v>
          </cell>
          <cell r="J300"/>
        </row>
        <row r="301">
          <cell r="C301" t="str">
            <v>M.4.19.2</v>
          </cell>
          <cell r="D301" t="str">
            <v>M.4</v>
          </cell>
          <cell r="E301">
            <v>19</v>
          </cell>
          <cell r="F301" t="str">
            <v>S</v>
          </cell>
          <cell r="G301">
            <v>2</v>
          </cell>
          <cell r="H301" t="str">
            <v>Sandblast lebar 120 cm</v>
          </cell>
          <cell r="I301" t="str">
            <v>m2</v>
          </cell>
          <cell r="J301"/>
        </row>
        <row r="302">
          <cell r="C302" t="str">
            <v>M.4.19.3</v>
          </cell>
          <cell r="D302" t="str">
            <v>M.4</v>
          </cell>
          <cell r="E302">
            <v>19</v>
          </cell>
          <cell r="F302" t="str">
            <v>S</v>
          </cell>
          <cell r="G302">
            <v>3</v>
          </cell>
          <cell r="H302" t="str">
            <v>SBR Nitobond (Fosroc) bonding agent</v>
          </cell>
          <cell r="I302" t="str">
            <v>ltr</v>
          </cell>
          <cell r="J302"/>
        </row>
        <row r="303">
          <cell r="C303" t="str">
            <v>M.4.19.4</v>
          </cell>
          <cell r="D303" t="str">
            <v>M.4</v>
          </cell>
          <cell r="E303">
            <v>19</v>
          </cell>
          <cell r="F303" t="str">
            <v>S</v>
          </cell>
          <cell r="G303">
            <v>4</v>
          </cell>
          <cell r="H303" t="str">
            <v>Sealent</v>
          </cell>
          <cell r="I303" t="str">
            <v>tube</v>
          </cell>
          <cell r="J303"/>
        </row>
        <row r="304">
          <cell r="C304" t="str">
            <v>M.4.19.5</v>
          </cell>
          <cell r="D304" t="str">
            <v>M.4</v>
          </cell>
          <cell r="E304">
            <v>19</v>
          </cell>
          <cell r="F304" t="str">
            <v>S</v>
          </cell>
          <cell r="G304">
            <v>5</v>
          </cell>
          <cell r="H304" t="str">
            <v>Sealent</v>
          </cell>
          <cell r="I304" t="str">
            <v>kg</v>
          </cell>
          <cell r="J304"/>
        </row>
        <row r="305">
          <cell r="C305" t="str">
            <v>M.4.19.6</v>
          </cell>
          <cell r="D305" t="str">
            <v>M.4</v>
          </cell>
          <cell r="E305">
            <v>19</v>
          </cell>
          <cell r="F305" t="str">
            <v>S</v>
          </cell>
          <cell r="G305">
            <v>6</v>
          </cell>
          <cell r="H305" t="str">
            <v>Sealent</v>
          </cell>
          <cell r="I305" t="str">
            <v>m</v>
          </cell>
          <cell r="J305"/>
        </row>
        <row r="306">
          <cell r="C306" t="str">
            <v>M.4.19.7</v>
          </cell>
          <cell r="D306" t="str">
            <v>M.4</v>
          </cell>
          <cell r="E306">
            <v>19</v>
          </cell>
          <cell r="F306" t="str">
            <v>S</v>
          </cell>
          <cell r="G306">
            <v>7</v>
          </cell>
          <cell r="H306" t="str">
            <v>Sealer</v>
          </cell>
          <cell r="I306" t="str">
            <v>kg</v>
          </cell>
          <cell r="J306"/>
        </row>
        <row r="307">
          <cell r="C307" t="str">
            <v>M.4.19.8</v>
          </cell>
          <cell r="D307" t="str">
            <v>M.4</v>
          </cell>
          <cell r="E307">
            <v>19</v>
          </cell>
          <cell r="F307" t="str">
            <v>S</v>
          </cell>
          <cell r="G307">
            <v>8</v>
          </cell>
          <cell r="H307" t="str">
            <v>Sealtape</v>
          </cell>
          <cell r="I307" t="str">
            <v>bh</v>
          </cell>
          <cell r="J307"/>
        </row>
        <row r="308">
          <cell r="C308" t="str">
            <v>M.4.19.9</v>
          </cell>
          <cell r="D308" t="str">
            <v>M.4</v>
          </cell>
          <cell r="E308">
            <v>19</v>
          </cell>
          <cell r="F308" t="str">
            <v>S</v>
          </cell>
          <cell r="G308">
            <v>9</v>
          </cell>
          <cell r="H308" t="str">
            <v>Serat fiber</v>
          </cell>
          <cell r="I308" t="str">
            <v>lbr</v>
          </cell>
          <cell r="J308"/>
        </row>
        <row r="309">
          <cell r="C309" t="str">
            <v>M.4.19.10</v>
          </cell>
          <cell r="D309" t="str">
            <v>M.4</v>
          </cell>
          <cell r="E309">
            <v>19</v>
          </cell>
          <cell r="F309" t="str">
            <v>S</v>
          </cell>
          <cell r="G309">
            <v>10</v>
          </cell>
          <cell r="H309" t="str">
            <v>Skimcoat</v>
          </cell>
          <cell r="I309" t="str">
            <v>Kg</v>
          </cell>
          <cell r="J309"/>
        </row>
        <row r="310">
          <cell r="C310" t="str">
            <v>M.4.19.11</v>
          </cell>
          <cell r="D310" t="str">
            <v>M.4</v>
          </cell>
          <cell r="E310">
            <v>19</v>
          </cell>
          <cell r="F310" t="str">
            <v>S</v>
          </cell>
          <cell r="G310">
            <v>11</v>
          </cell>
          <cell r="H310" t="str">
            <v>Skrup</v>
          </cell>
          <cell r="I310" t="str">
            <v>kg</v>
          </cell>
          <cell r="J310"/>
        </row>
        <row r="311">
          <cell r="C311" t="str">
            <v>M.4.19.12</v>
          </cell>
          <cell r="D311" t="str">
            <v>M.4</v>
          </cell>
          <cell r="E311">
            <v>19</v>
          </cell>
          <cell r="F311" t="str">
            <v>S</v>
          </cell>
          <cell r="G311">
            <v>12</v>
          </cell>
          <cell r="H311" t="str">
            <v>Skrup Fixer</v>
          </cell>
          <cell r="I311" t="str">
            <v>bh</v>
          </cell>
          <cell r="J311"/>
        </row>
        <row r="312">
          <cell r="C312" t="str">
            <v>M.4.19.13</v>
          </cell>
          <cell r="D312" t="str">
            <v>M.4</v>
          </cell>
          <cell r="E312">
            <v>19</v>
          </cell>
          <cell r="F312" t="str">
            <v>S</v>
          </cell>
          <cell r="G312">
            <v>13</v>
          </cell>
          <cell r="H312" t="str">
            <v>Skrup Gypsum</v>
          </cell>
          <cell r="I312" t="str">
            <v>bh</v>
          </cell>
          <cell r="J312"/>
        </row>
        <row r="313">
          <cell r="C313" t="str">
            <v>M.4.19.14</v>
          </cell>
          <cell r="D313" t="str">
            <v>M.4</v>
          </cell>
          <cell r="E313">
            <v>19</v>
          </cell>
          <cell r="F313" t="str">
            <v>S</v>
          </cell>
          <cell r="G313">
            <v>14</v>
          </cell>
          <cell r="H313" t="str">
            <v>Soda api</v>
          </cell>
          <cell r="I313" t="str">
            <v>kg</v>
          </cell>
          <cell r="J313"/>
        </row>
        <row r="314">
          <cell r="C314" t="str">
            <v>M.4.19.15</v>
          </cell>
          <cell r="D314" t="str">
            <v>M.4</v>
          </cell>
          <cell r="E314">
            <v>19</v>
          </cell>
          <cell r="F314" t="str">
            <v>S</v>
          </cell>
          <cell r="G314">
            <v>15</v>
          </cell>
          <cell r="H314" t="str">
            <v>Solar (Industri)</v>
          </cell>
          <cell r="I314" t="str">
            <v>ltr</v>
          </cell>
          <cell r="J314"/>
        </row>
        <row r="315">
          <cell r="C315" t="str">
            <v>M.4.19.16</v>
          </cell>
          <cell r="D315" t="str">
            <v>M.4</v>
          </cell>
          <cell r="E315">
            <v>19</v>
          </cell>
          <cell r="F315" t="str">
            <v>S</v>
          </cell>
          <cell r="G315">
            <v>16</v>
          </cell>
          <cell r="H315" t="str">
            <v>Spacer / Penjaga jarak bekisting</v>
          </cell>
          <cell r="I315" t="str">
            <v>bh</v>
          </cell>
          <cell r="J315"/>
        </row>
        <row r="316">
          <cell r="C316" t="str">
            <v>M.4.19.17</v>
          </cell>
          <cell r="D316" t="str">
            <v>M.4</v>
          </cell>
          <cell r="E316">
            <v>19</v>
          </cell>
          <cell r="F316" t="str">
            <v>S</v>
          </cell>
          <cell r="G316">
            <v>17</v>
          </cell>
          <cell r="H316" t="str">
            <v>Strorox - 100</v>
          </cell>
          <cell r="I316" t="str">
            <v>kg</v>
          </cell>
          <cell r="J316"/>
        </row>
        <row r="317">
          <cell r="C317" t="str">
            <v>M.4.20.1</v>
          </cell>
          <cell r="D317" t="str">
            <v>M.4</v>
          </cell>
          <cell r="E317">
            <v>20</v>
          </cell>
          <cell r="F317" t="str">
            <v>T</v>
          </cell>
          <cell r="G317">
            <v>1</v>
          </cell>
          <cell r="H317" t="str">
            <v>Tabung elpiji 12 Kg</v>
          </cell>
          <cell r="I317" t="str">
            <v>kg</v>
          </cell>
          <cell r="J317"/>
        </row>
        <row r="318">
          <cell r="C318" t="str">
            <v>M.4.20.2</v>
          </cell>
          <cell r="D318" t="str">
            <v>M.4</v>
          </cell>
          <cell r="E318">
            <v>20</v>
          </cell>
          <cell r="F318" t="str">
            <v>T</v>
          </cell>
          <cell r="G318">
            <v>2</v>
          </cell>
          <cell r="H318" t="str">
            <v>Tali</v>
          </cell>
          <cell r="I318" t="str">
            <v>bh</v>
          </cell>
          <cell r="J318"/>
        </row>
        <row r="319">
          <cell r="C319" t="str">
            <v>M.4.20.3</v>
          </cell>
          <cell r="D319" t="str">
            <v>M.4</v>
          </cell>
          <cell r="E319">
            <v>20</v>
          </cell>
          <cell r="F319" t="str">
            <v>T</v>
          </cell>
          <cell r="G319">
            <v>3</v>
          </cell>
          <cell r="H319" t="str">
            <v>Tali ijuk</v>
          </cell>
          <cell r="I319" t="str">
            <v>m</v>
          </cell>
          <cell r="J319"/>
        </row>
        <row r="320">
          <cell r="C320" t="str">
            <v>M.4.20.4</v>
          </cell>
          <cell r="D320" t="str">
            <v>M.4</v>
          </cell>
          <cell r="E320">
            <v>20</v>
          </cell>
          <cell r="F320" t="str">
            <v>T</v>
          </cell>
          <cell r="G320">
            <v>4</v>
          </cell>
          <cell r="H320" t="str">
            <v>Tape gypsum</v>
          </cell>
          <cell r="I320" t="str">
            <v>roll</v>
          </cell>
          <cell r="J320"/>
        </row>
        <row r="321">
          <cell r="C321" t="str">
            <v>M.4.21.1</v>
          </cell>
          <cell r="D321" t="str">
            <v>M.4</v>
          </cell>
          <cell r="E321">
            <v>21</v>
          </cell>
          <cell r="F321" t="str">
            <v>U</v>
          </cell>
          <cell r="G321">
            <v>1</v>
          </cell>
          <cell r="H321" t="str">
            <v>Underlayer</v>
          </cell>
          <cell r="I321" t="str">
            <v>m2</v>
          </cell>
          <cell r="J321"/>
        </row>
        <row r="322">
          <cell r="C322"/>
          <cell r="D322"/>
          <cell r="E322"/>
          <cell r="F322"/>
          <cell r="G322"/>
          <cell r="H322"/>
          <cell r="I322"/>
          <cell r="J322"/>
        </row>
        <row r="323">
          <cell r="C323" t="str">
            <v>M.5.2.1</v>
          </cell>
          <cell r="D323" t="str">
            <v>M.5</v>
          </cell>
          <cell r="E323">
            <v>2</v>
          </cell>
          <cell r="F323" t="str">
            <v>B</v>
          </cell>
          <cell r="G323">
            <v>1</v>
          </cell>
          <cell r="H323" t="str">
            <v>Baja canal C</v>
          </cell>
          <cell r="I323" t="str">
            <v>kg</v>
          </cell>
          <cell r="J323"/>
        </row>
        <row r="324">
          <cell r="C324" t="str">
            <v>M.5.2.2</v>
          </cell>
          <cell r="D324" t="str">
            <v>M.5</v>
          </cell>
          <cell r="E324">
            <v>2</v>
          </cell>
          <cell r="F324" t="str">
            <v>B</v>
          </cell>
          <cell r="G324">
            <v>2</v>
          </cell>
          <cell r="H324" t="str">
            <v>Baja strip (0.2 x 2) cm</v>
          </cell>
          <cell r="I324" t="str">
            <v>kg</v>
          </cell>
          <cell r="J324"/>
        </row>
        <row r="325">
          <cell r="C325" t="str">
            <v>M.5.2.3</v>
          </cell>
          <cell r="D325" t="str">
            <v>M.5</v>
          </cell>
          <cell r="E325">
            <v>2</v>
          </cell>
          <cell r="F325" t="str">
            <v>B</v>
          </cell>
          <cell r="G325">
            <v>3</v>
          </cell>
          <cell r="H325" t="str">
            <v>Baja tulangan</v>
          </cell>
          <cell r="I325" t="str">
            <v>kg</v>
          </cell>
          <cell r="J325"/>
        </row>
        <row r="326">
          <cell r="C326" t="str">
            <v>M.5.2.4</v>
          </cell>
          <cell r="D326" t="str">
            <v>M.5</v>
          </cell>
          <cell r="E326">
            <v>2</v>
          </cell>
          <cell r="F326" t="str">
            <v>B</v>
          </cell>
          <cell r="G326">
            <v>4</v>
          </cell>
          <cell r="H326" t="str">
            <v>Base plate</v>
          </cell>
          <cell r="I326" t="str">
            <v>kg</v>
          </cell>
          <cell r="J326"/>
        </row>
        <row r="327">
          <cell r="C327" t="str">
            <v>M.5.2.5</v>
          </cell>
          <cell r="D327" t="str">
            <v>M.5</v>
          </cell>
          <cell r="E327">
            <v>2</v>
          </cell>
          <cell r="F327" t="str">
            <v>B</v>
          </cell>
          <cell r="G327">
            <v>5</v>
          </cell>
          <cell r="H327" t="str">
            <v>Besi 12 mm</v>
          </cell>
          <cell r="I327" t="str">
            <v>kg</v>
          </cell>
          <cell r="J327"/>
        </row>
        <row r="328">
          <cell r="C328" t="str">
            <v>M.5.2.6</v>
          </cell>
          <cell r="D328" t="str">
            <v>M.5</v>
          </cell>
          <cell r="E328">
            <v>2</v>
          </cell>
          <cell r="F328" t="str">
            <v>B</v>
          </cell>
          <cell r="G328">
            <v>6</v>
          </cell>
          <cell r="H328" t="str">
            <v>Besi angker diameter 8</v>
          </cell>
          <cell r="I328" t="str">
            <v>kg</v>
          </cell>
          <cell r="J328"/>
        </row>
        <row r="329">
          <cell r="C329" t="str">
            <v>M.5.2.7</v>
          </cell>
          <cell r="D329" t="str">
            <v>M.5</v>
          </cell>
          <cell r="E329">
            <v>2</v>
          </cell>
          <cell r="F329" t="str">
            <v>B</v>
          </cell>
          <cell r="G329">
            <v>7</v>
          </cell>
          <cell r="H329" t="str">
            <v>Besi Baja IWF</v>
          </cell>
          <cell r="I329" t="str">
            <v>kg</v>
          </cell>
          <cell r="J329"/>
        </row>
        <row r="330">
          <cell r="C330" t="str">
            <v>M.5.2.8</v>
          </cell>
          <cell r="D330" t="str">
            <v>M.5</v>
          </cell>
          <cell r="E330">
            <v>2</v>
          </cell>
          <cell r="F330" t="str">
            <v>B</v>
          </cell>
          <cell r="G330">
            <v>8</v>
          </cell>
          <cell r="H330" t="str">
            <v>Besi Beton</v>
          </cell>
          <cell r="I330" t="str">
            <v>kg</v>
          </cell>
          <cell r="J330"/>
        </row>
        <row r="331">
          <cell r="C331" t="str">
            <v>M.5.2.9</v>
          </cell>
          <cell r="D331" t="str">
            <v>M.5</v>
          </cell>
          <cell r="E331">
            <v>2</v>
          </cell>
          <cell r="F331" t="str">
            <v>B</v>
          </cell>
          <cell r="G331">
            <v>9</v>
          </cell>
          <cell r="H331" t="str">
            <v>Besi Beton (Polos/ulir)</v>
          </cell>
          <cell r="I331" t="str">
            <v>kg</v>
          </cell>
          <cell r="J331"/>
        </row>
        <row r="332">
          <cell r="C332" t="str">
            <v>M.5.2.10</v>
          </cell>
          <cell r="D332" t="str">
            <v>M.5</v>
          </cell>
          <cell r="E332">
            <v>2</v>
          </cell>
          <cell r="F332" t="str">
            <v>B</v>
          </cell>
          <cell r="G332">
            <v>10</v>
          </cell>
          <cell r="H332" t="str">
            <v>Besi Beton Polos</v>
          </cell>
          <cell r="I332" t="str">
            <v>kg</v>
          </cell>
          <cell r="J332"/>
        </row>
        <row r="333">
          <cell r="C333" t="str">
            <v>M.5.2.11</v>
          </cell>
          <cell r="D333" t="str">
            <v>M.5</v>
          </cell>
          <cell r="E333">
            <v>2</v>
          </cell>
          <cell r="F333" t="str">
            <v>B</v>
          </cell>
          <cell r="G333">
            <v>11</v>
          </cell>
          <cell r="H333" t="str">
            <v>Besi Beton Ulir</v>
          </cell>
          <cell r="I333" t="str">
            <v>kg</v>
          </cell>
          <cell r="J333"/>
        </row>
        <row r="334">
          <cell r="C334" t="str">
            <v>M.5.2.12</v>
          </cell>
          <cell r="D334" t="str">
            <v>M.5</v>
          </cell>
          <cell r="E334">
            <v>2</v>
          </cell>
          <cell r="F334" t="str">
            <v>B</v>
          </cell>
          <cell r="G334">
            <v>12</v>
          </cell>
          <cell r="H334" t="str">
            <v>Besi CNP</v>
          </cell>
          <cell r="I334" t="str">
            <v>kg</v>
          </cell>
          <cell r="J334"/>
        </row>
        <row r="335">
          <cell r="C335" t="str">
            <v>M.5.2.13</v>
          </cell>
          <cell r="D335" t="str">
            <v>M.5</v>
          </cell>
          <cell r="E335">
            <v>2</v>
          </cell>
          <cell r="F335" t="str">
            <v>B</v>
          </cell>
          <cell r="G335">
            <v>13</v>
          </cell>
          <cell r="H335" t="str">
            <v>Besi Hollow (50x50x3) mm</v>
          </cell>
          <cell r="I335" t="str">
            <v>m</v>
          </cell>
          <cell r="J335"/>
        </row>
        <row r="336">
          <cell r="C336" t="str">
            <v>M.5.2.14</v>
          </cell>
          <cell r="D336" t="str">
            <v>M.5</v>
          </cell>
          <cell r="E336">
            <v>2</v>
          </cell>
          <cell r="F336" t="str">
            <v>B</v>
          </cell>
          <cell r="G336">
            <v>14</v>
          </cell>
          <cell r="H336" t="str">
            <v>Besi Hollow (50x50x3) mm</v>
          </cell>
          <cell r="I336" t="str">
            <v>kg</v>
          </cell>
          <cell r="J336"/>
        </row>
        <row r="337">
          <cell r="C337" t="str">
            <v>M.5.2.15</v>
          </cell>
          <cell r="D337" t="str">
            <v>M.5</v>
          </cell>
          <cell r="E337">
            <v>2</v>
          </cell>
          <cell r="F337" t="str">
            <v>B</v>
          </cell>
          <cell r="G337">
            <v>15</v>
          </cell>
          <cell r="H337" t="str">
            <v>Besi Hollow 2 x 4 + 4 x 4</v>
          </cell>
          <cell r="I337" t="str">
            <v>btg</v>
          </cell>
          <cell r="J337"/>
        </row>
        <row r="338">
          <cell r="C338" t="str">
            <v>M.5.2.16</v>
          </cell>
          <cell r="D338" t="str">
            <v>M.5</v>
          </cell>
          <cell r="E338">
            <v>2</v>
          </cell>
          <cell r="F338" t="str">
            <v>B</v>
          </cell>
          <cell r="G338">
            <v>16</v>
          </cell>
          <cell r="H338" t="str">
            <v>Besi L. 40.40.4 mm</v>
          </cell>
          <cell r="I338" t="str">
            <v>btg</v>
          </cell>
          <cell r="J338"/>
        </row>
        <row r="339">
          <cell r="C339" t="str">
            <v>M.5.2.17</v>
          </cell>
          <cell r="D339" t="str">
            <v>M.5</v>
          </cell>
          <cell r="E339">
            <v>2</v>
          </cell>
          <cell r="F339" t="str">
            <v>B</v>
          </cell>
          <cell r="G339">
            <v>17</v>
          </cell>
          <cell r="H339" t="str">
            <v>Besi lis kaca (1x1) cm</v>
          </cell>
          <cell r="I339" t="str">
            <v>m</v>
          </cell>
          <cell r="J339"/>
        </row>
        <row r="340">
          <cell r="C340" t="str">
            <v>M.5.2.18</v>
          </cell>
          <cell r="D340" t="str">
            <v>M.5</v>
          </cell>
          <cell r="E340">
            <v>2</v>
          </cell>
          <cell r="F340" t="str">
            <v>B</v>
          </cell>
          <cell r="G340">
            <v>18</v>
          </cell>
          <cell r="H340" t="str">
            <v>Besi pelat baja</v>
          </cell>
          <cell r="I340" t="str">
            <v>kg</v>
          </cell>
          <cell r="J340"/>
        </row>
        <row r="341">
          <cell r="C341" t="str">
            <v>M.5.2.19</v>
          </cell>
          <cell r="D341" t="str">
            <v>M.5</v>
          </cell>
          <cell r="E341">
            <v>2</v>
          </cell>
          <cell r="F341" t="str">
            <v>B</v>
          </cell>
          <cell r="G341">
            <v>19</v>
          </cell>
          <cell r="H341" t="str">
            <v>Besi polos 12 mm</v>
          </cell>
          <cell r="I341" t="str">
            <v>kg</v>
          </cell>
          <cell r="J341"/>
        </row>
        <row r="342">
          <cell r="C342" t="str">
            <v>M.5.2.20</v>
          </cell>
          <cell r="D342" t="str">
            <v>M.5</v>
          </cell>
          <cell r="E342">
            <v>2</v>
          </cell>
          <cell r="F342" t="str">
            <v>B</v>
          </cell>
          <cell r="G342">
            <v>20</v>
          </cell>
          <cell r="H342" t="str">
            <v>Besi Profil</v>
          </cell>
          <cell r="I342" t="str">
            <v>kg</v>
          </cell>
          <cell r="J342"/>
        </row>
        <row r="343">
          <cell r="C343" t="str">
            <v>M.5.2.21</v>
          </cell>
          <cell r="D343" t="str">
            <v>M.5</v>
          </cell>
          <cell r="E343">
            <v>2</v>
          </cell>
          <cell r="F343" t="str">
            <v>B</v>
          </cell>
          <cell r="G343">
            <v>21</v>
          </cell>
          <cell r="H343" t="str">
            <v>Besi Profil Baja</v>
          </cell>
          <cell r="I343" t="str">
            <v>kg</v>
          </cell>
          <cell r="J343"/>
        </row>
        <row r="344">
          <cell r="C344" t="str">
            <v>M.5.2.22</v>
          </cell>
          <cell r="D344" t="str">
            <v>M.5</v>
          </cell>
          <cell r="E344">
            <v>2</v>
          </cell>
          <cell r="F344" t="str">
            <v>B</v>
          </cell>
          <cell r="G344">
            <v>22</v>
          </cell>
          <cell r="H344" t="str">
            <v>Besi profil UNP 100</v>
          </cell>
          <cell r="I344" t="str">
            <v>m</v>
          </cell>
          <cell r="J344"/>
        </row>
        <row r="345">
          <cell r="C345" t="str">
            <v>M.5.2.23</v>
          </cell>
          <cell r="D345" t="str">
            <v>M.5</v>
          </cell>
          <cell r="E345">
            <v>2</v>
          </cell>
          <cell r="F345" t="str">
            <v>B</v>
          </cell>
          <cell r="G345">
            <v>23</v>
          </cell>
          <cell r="H345" t="str">
            <v>Besi profil WF &gt;= 200 mm</v>
          </cell>
          <cell r="I345" t="str">
            <v>kg</v>
          </cell>
          <cell r="J345"/>
        </row>
        <row r="346">
          <cell r="C346" t="str">
            <v>M.5.2.24</v>
          </cell>
          <cell r="D346" t="str">
            <v>M.5</v>
          </cell>
          <cell r="E346">
            <v>2</v>
          </cell>
          <cell r="F346" t="str">
            <v>B</v>
          </cell>
          <cell r="G346">
            <v>24</v>
          </cell>
          <cell r="H346" t="str">
            <v>Besi scuare tube</v>
          </cell>
          <cell r="I346" t="str">
            <v>m</v>
          </cell>
          <cell r="J346"/>
        </row>
        <row r="347">
          <cell r="C347" t="str">
            <v>M.5.2.25</v>
          </cell>
          <cell r="D347" t="str">
            <v>M.5</v>
          </cell>
          <cell r="E347">
            <v>2</v>
          </cell>
          <cell r="F347" t="str">
            <v>B</v>
          </cell>
          <cell r="G347">
            <v>25</v>
          </cell>
          <cell r="H347" t="str">
            <v>Besi Siku L 30.30.3</v>
          </cell>
          <cell r="I347" t="str">
            <v>kg</v>
          </cell>
          <cell r="J347"/>
        </row>
        <row r="348">
          <cell r="C348" t="str">
            <v>M.5.2.26</v>
          </cell>
          <cell r="D348" t="str">
            <v>M.5</v>
          </cell>
          <cell r="E348">
            <v>2</v>
          </cell>
          <cell r="F348" t="str">
            <v>B</v>
          </cell>
          <cell r="G348">
            <v>26</v>
          </cell>
          <cell r="H348" t="str">
            <v>Besi siku ukuran standart/umum</v>
          </cell>
          <cell r="I348" t="str">
            <v>lonjor</v>
          </cell>
          <cell r="J348"/>
        </row>
        <row r="349">
          <cell r="C349" t="str">
            <v>M.5.2.27</v>
          </cell>
          <cell r="D349" t="str">
            <v>M.5</v>
          </cell>
          <cell r="E349">
            <v>2</v>
          </cell>
          <cell r="F349" t="str">
            <v>B</v>
          </cell>
          <cell r="G349">
            <v>27</v>
          </cell>
          <cell r="H349" t="str">
            <v>Besi strip (30 x 3 mm)</v>
          </cell>
          <cell r="I349" t="str">
            <v>kg</v>
          </cell>
          <cell r="J349"/>
        </row>
        <row r="350">
          <cell r="C350" t="str">
            <v>M.5.2.28</v>
          </cell>
          <cell r="D350" t="str">
            <v>M.5</v>
          </cell>
          <cell r="E350">
            <v>2</v>
          </cell>
          <cell r="F350" t="str">
            <v>B</v>
          </cell>
          <cell r="G350">
            <v>28</v>
          </cell>
          <cell r="H350" t="str">
            <v>Besi Strip tebal 5 mm</v>
          </cell>
          <cell r="I350" t="str">
            <v>kg</v>
          </cell>
          <cell r="J350"/>
        </row>
        <row r="351">
          <cell r="C351" t="str">
            <v>M.5.2.29</v>
          </cell>
          <cell r="D351" t="str">
            <v>M.5</v>
          </cell>
          <cell r="E351">
            <v>2</v>
          </cell>
          <cell r="F351" t="str">
            <v>B</v>
          </cell>
          <cell r="G351">
            <v>29</v>
          </cell>
          <cell r="H351" t="str">
            <v>Besi tulangan</v>
          </cell>
          <cell r="I351" t="str">
            <v>kg</v>
          </cell>
          <cell r="J351"/>
        </row>
        <row r="352">
          <cell r="C352" t="str">
            <v>M.5.2.30</v>
          </cell>
          <cell r="D352" t="str">
            <v>M.5</v>
          </cell>
          <cell r="E352">
            <v>2</v>
          </cell>
          <cell r="F352" t="str">
            <v>B</v>
          </cell>
          <cell r="G352">
            <v>30</v>
          </cell>
          <cell r="H352" t="str">
            <v>BRC (dia. 6mm, panjang 240 cm, tinggi 120 cm)</v>
          </cell>
          <cell r="I352" t="str">
            <v>bh</v>
          </cell>
          <cell r="J352"/>
        </row>
        <row r="353">
          <cell r="C353" t="str">
            <v>M.5.3.1</v>
          </cell>
          <cell r="D353" t="str">
            <v>M.5</v>
          </cell>
          <cell r="E353">
            <v>3</v>
          </cell>
          <cell r="F353" t="str">
            <v>C</v>
          </cell>
          <cell r="G353">
            <v>1</v>
          </cell>
          <cell r="H353" t="str">
            <v>Chemical stek / angkur</v>
          </cell>
          <cell r="I353" t="str">
            <v>Ml</v>
          </cell>
          <cell r="J353"/>
        </row>
        <row r="354">
          <cell r="C354" t="str">
            <v>M.5.3.2</v>
          </cell>
          <cell r="D354" t="str">
            <v>M.5</v>
          </cell>
          <cell r="E354">
            <v>3</v>
          </cell>
          <cell r="F354" t="str">
            <v>C</v>
          </cell>
          <cell r="G354">
            <v>2</v>
          </cell>
          <cell r="H354" t="str">
            <v>Corner beat</v>
          </cell>
          <cell r="I354" t="str">
            <v>m</v>
          </cell>
          <cell r="J354"/>
        </row>
        <row r="355">
          <cell r="C355" t="str">
            <v>M.5.5.1</v>
          </cell>
          <cell r="D355" t="str">
            <v>M.5</v>
          </cell>
          <cell r="E355">
            <v>5</v>
          </cell>
          <cell r="F355" t="str">
            <v>E</v>
          </cell>
          <cell r="G355">
            <v>1</v>
          </cell>
          <cell r="H355" t="str">
            <v>Elektrode las</v>
          </cell>
          <cell r="I355" t="str">
            <v>kg</v>
          </cell>
          <cell r="J355"/>
        </row>
        <row r="356">
          <cell r="C356" t="str">
            <v>M.5.6.1</v>
          </cell>
          <cell r="D356" t="str">
            <v>M.5</v>
          </cell>
          <cell r="E356">
            <v>6</v>
          </cell>
          <cell r="F356" t="str">
            <v>F</v>
          </cell>
          <cell r="G356">
            <v>1</v>
          </cell>
          <cell r="H356" t="str">
            <v>Fabrikasi / Elektrode Baja (20%)</v>
          </cell>
          <cell r="I356" t="str">
            <v>m2</v>
          </cell>
          <cell r="J356"/>
        </row>
        <row r="357">
          <cell r="C357" t="str">
            <v>M.5.8.1</v>
          </cell>
          <cell r="D357" t="str">
            <v>M.5</v>
          </cell>
          <cell r="E357">
            <v>8</v>
          </cell>
          <cell r="F357" t="str">
            <v>H</v>
          </cell>
          <cell r="G357">
            <v>1</v>
          </cell>
          <cell r="H357" t="str">
            <v>Hanger rod</v>
          </cell>
          <cell r="I357" t="str">
            <v>bh</v>
          </cell>
          <cell r="J357"/>
        </row>
        <row r="358">
          <cell r="C358" t="str">
            <v>M.5.8.2</v>
          </cell>
          <cell r="D358" t="str">
            <v>M.5</v>
          </cell>
          <cell r="E358">
            <v>8</v>
          </cell>
          <cell r="F358" t="str">
            <v>H</v>
          </cell>
          <cell r="G358">
            <v>2</v>
          </cell>
          <cell r="H358" t="str">
            <v>Hollow 40.40.2 mm</v>
          </cell>
          <cell r="I358" t="str">
            <v>m</v>
          </cell>
          <cell r="J358"/>
        </row>
        <row r="359">
          <cell r="C359" t="str">
            <v>M.5.8.3</v>
          </cell>
          <cell r="D359" t="str">
            <v>M.5</v>
          </cell>
          <cell r="E359">
            <v>8</v>
          </cell>
          <cell r="F359" t="str">
            <v>H</v>
          </cell>
          <cell r="G359">
            <v>3</v>
          </cell>
          <cell r="H359" t="str">
            <v>Hollow galvalum 20 x 40 cm</v>
          </cell>
          <cell r="I359" t="str">
            <v>btg</v>
          </cell>
          <cell r="J359"/>
        </row>
        <row r="360">
          <cell r="C360" t="str">
            <v>M.5.8.4</v>
          </cell>
          <cell r="D360" t="str">
            <v>M.5</v>
          </cell>
          <cell r="E360">
            <v>8</v>
          </cell>
          <cell r="F360" t="str">
            <v>H</v>
          </cell>
          <cell r="G360">
            <v>4</v>
          </cell>
          <cell r="H360" t="str">
            <v>Hollow galvalum 40 x 40 cm</v>
          </cell>
          <cell r="I360" t="str">
            <v>btg</v>
          </cell>
          <cell r="J360"/>
        </row>
        <row r="361">
          <cell r="C361" t="str">
            <v>M.5.8.5</v>
          </cell>
          <cell r="D361" t="str">
            <v>M.5</v>
          </cell>
          <cell r="E361">
            <v>8</v>
          </cell>
          <cell r="F361" t="str">
            <v>H</v>
          </cell>
          <cell r="G361">
            <v>5</v>
          </cell>
          <cell r="H361" t="str">
            <v>Hollow galvanis</v>
          </cell>
          <cell r="I361" t="str">
            <v>m</v>
          </cell>
          <cell r="J361"/>
        </row>
        <row r="362">
          <cell r="C362" t="str">
            <v>M.5.8.6</v>
          </cell>
          <cell r="D362" t="str">
            <v>M.5</v>
          </cell>
          <cell r="E362">
            <v>8</v>
          </cell>
          <cell r="F362" t="str">
            <v>H</v>
          </cell>
          <cell r="G362">
            <v>6</v>
          </cell>
          <cell r="H362" t="str">
            <v>Hollow galvanis 20 x 40 cm</v>
          </cell>
          <cell r="I362" t="str">
            <v>m</v>
          </cell>
          <cell r="J362"/>
        </row>
        <row r="363">
          <cell r="C363" t="str">
            <v>M.5.8.7</v>
          </cell>
          <cell r="D363" t="str">
            <v>M.5</v>
          </cell>
          <cell r="E363">
            <v>8</v>
          </cell>
          <cell r="F363" t="str">
            <v>H</v>
          </cell>
          <cell r="G363">
            <v>7</v>
          </cell>
          <cell r="H363" t="str">
            <v>Hollow galvanis 40 x 40 cm</v>
          </cell>
          <cell r="I363" t="str">
            <v>m</v>
          </cell>
          <cell r="J363"/>
        </row>
        <row r="364">
          <cell r="C364" t="str">
            <v>M.5.12.1</v>
          </cell>
          <cell r="D364" t="str">
            <v>M.5</v>
          </cell>
          <cell r="E364">
            <v>12</v>
          </cell>
          <cell r="F364" t="str">
            <v>L</v>
          </cell>
          <cell r="G364">
            <v>1</v>
          </cell>
          <cell r="H364" t="str">
            <v>List profil allumunium 10 x 10 mm</v>
          </cell>
          <cell r="I364" t="str">
            <v>m</v>
          </cell>
          <cell r="J364"/>
        </row>
        <row r="365">
          <cell r="C365" t="str">
            <v>M.5.13.1</v>
          </cell>
          <cell r="D365" t="str">
            <v>M.5</v>
          </cell>
          <cell r="E365">
            <v>13</v>
          </cell>
          <cell r="F365" t="str">
            <v>M</v>
          </cell>
          <cell r="G365">
            <v>1</v>
          </cell>
          <cell r="H365" t="str">
            <v>Metal runner</v>
          </cell>
          <cell r="I365" t="str">
            <v>m</v>
          </cell>
          <cell r="J365"/>
        </row>
        <row r="366">
          <cell r="C366" t="str">
            <v>M.5.13.2</v>
          </cell>
          <cell r="D366" t="str">
            <v>M.5</v>
          </cell>
          <cell r="E366">
            <v>13</v>
          </cell>
          <cell r="F366" t="str">
            <v>M</v>
          </cell>
          <cell r="G366">
            <v>2</v>
          </cell>
          <cell r="H366" t="str">
            <v>Metal stud</v>
          </cell>
          <cell r="I366" t="str">
            <v>btg</v>
          </cell>
          <cell r="J366"/>
        </row>
        <row r="367">
          <cell r="C367" t="str">
            <v>M.5.16.1</v>
          </cell>
          <cell r="D367" t="str">
            <v>M.5</v>
          </cell>
          <cell r="E367">
            <v>16</v>
          </cell>
          <cell r="F367" t="str">
            <v>P</v>
          </cell>
          <cell r="G367">
            <v>1</v>
          </cell>
          <cell r="H367" t="str">
            <v>Pagar BRC</v>
          </cell>
          <cell r="I367" t="str">
            <v>m2</v>
          </cell>
          <cell r="J367"/>
        </row>
        <row r="368">
          <cell r="C368" t="str">
            <v>M.5.16.2</v>
          </cell>
          <cell r="D368" t="str">
            <v>M.5</v>
          </cell>
          <cell r="E368">
            <v>16</v>
          </cell>
          <cell r="F368" t="str">
            <v>P</v>
          </cell>
          <cell r="G368">
            <v>2</v>
          </cell>
          <cell r="H368" t="str">
            <v>Panel BRC 90 x 240 cm</v>
          </cell>
          <cell r="I368" t="str">
            <v>bh</v>
          </cell>
          <cell r="J368"/>
        </row>
        <row r="369">
          <cell r="C369" t="str">
            <v>M.5.16.3</v>
          </cell>
          <cell r="D369" t="str">
            <v>M.5</v>
          </cell>
          <cell r="E369">
            <v>16</v>
          </cell>
          <cell r="F369" t="str">
            <v>P</v>
          </cell>
          <cell r="G369">
            <v>3</v>
          </cell>
          <cell r="H369" t="str">
            <v>Penggantung suspension rod D = 5 mm jarak 1.2 m</v>
          </cell>
          <cell r="I369" t="str">
            <v>bh</v>
          </cell>
          <cell r="J369"/>
        </row>
        <row r="370">
          <cell r="C370" t="str">
            <v>M.5.16.4</v>
          </cell>
          <cell r="D370" t="str">
            <v>M.5</v>
          </cell>
          <cell r="E370">
            <v>16</v>
          </cell>
          <cell r="F370" t="str">
            <v>P</v>
          </cell>
          <cell r="G370">
            <v>4</v>
          </cell>
          <cell r="H370" t="str">
            <v>Pipa besi</v>
          </cell>
          <cell r="I370" t="str">
            <v>kg</v>
          </cell>
          <cell r="J370"/>
        </row>
        <row r="371">
          <cell r="C371" t="str">
            <v>M.5.16.5</v>
          </cell>
          <cell r="D371" t="str">
            <v>M.5</v>
          </cell>
          <cell r="E371">
            <v>16</v>
          </cell>
          <cell r="F371" t="str">
            <v>P</v>
          </cell>
          <cell r="G371">
            <v>5</v>
          </cell>
          <cell r="H371" t="str">
            <v>Plat</v>
          </cell>
          <cell r="I371" t="str">
            <v>bh</v>
          </cell>
          <cell r="J371"/>
        </row>
        <row r="372">
          <cell r="C372" t="str">
            <v>M.5.16.6</v>
          </cell>
          <cell r="D372" t="str">
            <v>M.5</v>
          </cell>
          <cell r="E372">
            <v>16</v>
          </cell>
          <cell r="F372" t="str">
            <v>P</v>
          </cell>
          <cell r="G372">
            <v>6</v>
          </cell>
          <cell r="H372" t="str">
            <v>Plat BJLS Galvalum 0,4 (1,219 x 1 m x 4,12 kg)</v>
          </cell>
          <cell r="I372" t="str">
            <v>m</v>
          </cell>
          <cell r="J372"/>
        </row>
        <row r="373">
          <cell r="C373" t="str">
            <v>M.5.16.7</v>
          </cell>
          <cell r="D373" t="str">
            <v>M.5</v>
          </cell>
          <cell r="E373">
            <v>16</v>
          </cell>
          <cell r="F373" t="str">
            <v>P</v>
          </cell>
          <cell r="G373">
            <v>7</v>
          </cell>
          <cell r="H373" t="str">
            <v>Profil allumunium</v>
          </cell>
          <cell r="I373" t="str">
            <v>m</v>
          </cell>
          <cell r="J373"/>
        </row>
        <row r="374">
          <cell r="C374" t="str">
            <v>M.5.16.8</v>
          </cell>
          <cell r="D374" t="str">
            <v>M.5</v>
          </cell>
          <cell r="E374">
            <v>16</v>
          </cell>
          <cell r="F374" t="str">
            <v>P</v>
          </cell>
          <cell r="G374">
            <v>8</v>
          </cell>
          <cell r="H374" t="str">
            <v>Profil allumunium "T"</v>
          </cell>
          <cell r="I374" t="str">
            <v>m</v>
          </cell>
          <cell r="J374"/>
        </row>
        <row r="375">
          <cell r="C375" t="str">
            <v>M.5.16.9</v>
          </cell>
          <cell r="D375" t="str">
            <v>M.5</v>
          </cell>
          <cell r="E375">
            <v>16</v>
          </cell>
          <cell r="F375" t="str">
            <v>P</v>
          </cell>
          <cell r="G375">
            <v>9</v>
          </cell>
          <cell r="H375" t="str">
            <v>Profil kaca</v>
          </cell>
          <cell r="I375" t="str">
            <v>m</v>
          </cell>
          <cell r="J375"/>
        </row>
        <row r="376">
          <cell r="C376" t="str">
            <v>M.5.18.1</v>
          </cell>
          <cell r="D376" t="str">
            <v>M.5</v>
          </cell>
          <cell r="E376">
            <v>18</v>
          </cell>
          <cell r="F376" t="str">
            <v>R</v>
          </cell>
          <cell r="G376">
            <v>1</v>
          </cell>
          <cell r="H376" t="str">
            <v>Rangka metal furring</v>
          </cell>
          <cell r="I376" t="str">
            <v>m2</v>
          </cell>
          <cell r="J376"/>
        </row>
        <row r="377">
          <cell r="C377" t="str">
            <v>M.5.19.1</v>
          </cell>
          <cell r="D377" t="str">
            <v>M.5</v>
          </cell>
          <cell r="E377">
            <v>19</v>
          </cell>
          <cell r="F377" t="str">
            <v>S</v>
          </cell>
          <cell r="G377">
            <v>1</v>
          </cell>
          <cell r="H377" t="str">
            <v>Shadow line</v>
          </cell>
          <cell r="I377" t="str">
            <v>m</v>
          </cell>
          <cell r="J377"/>
        </row>
        <row r="378">
          <cell r="C378" t="str">
            <v>M.5.19.2</v>
          </cell>
          <cell r="D378" t="str">
            <v>M.5</v>
          </cell>
          <cell r="E378">
            <v>19</v>
          </cell>
          <cell r="F378" t="str">
            <v>S</v>
          </cell>
          <cell r="G378">
            <v>2</v>
          </cell>
          <cell r="H378" t="str">
            <v>Skor pipa galvanis Dia. 2 1/2"</v>
          </cell>
          <cell r="I378" t="str">
            <v>m</v>
          </cell>
          <cell r="J378"/>
        </row>
        <row r="379">
          <cell r="C379" t="str">
            <v>M.5.19.3</v>
          </cell>
          <cell r="D379" t="str">
            <v>M.5</v>
          </cell>
          <cell r="E379">
            <v>19</v>
          </cell>
          <cell r="F379" t="str">
            <v>S</v>
          </cell>
          <cell r="G379">
            <v>3</v>
          </cell>
          <cell r="H379" t="str">
            <v>Speed bumb</v>
          </cell>
          <cell r="I379" t="str">
            <v>bh</v>
          </cell>
          <cell r="J379"/>
        </row>
        <row r="380">
          <cell r="C380" t="str">
            <v>M.5.20.1</v>
          </cell>
          <cell r="D380" t="str">
            <v>M.5</v>
          </cell>
          <cell r="E380">
            <v>20</v>
          </cell>
          <cell r="F380" t="str">
            <v>T</v>
          </cell>
          <cell r="G380">
            <v>1</v>
          </cell>
          <cell r="H380" t="str">
            <v>Tulangan besi D13 mm</v>
          </cell>
          <cell r="I380" t="str">
            <v>kg</v>
          </cell>
          <cell r="J380"/>
        </row>
        <row r="381">
          <cell r="C381" t="str">
            <v>M.5.20.2</v>
          </cell>
          <cell r="D381" t="str">
            <v>M.5</v>
          </cell>
          <cell r="E381">
            <v>20</v>
          </cell>
          <cell r="F381" t="str">
            <v>T</v>
          </cell>
          <cell r="G381">
            <v>2</v>
          </cell>
          <cell r="H381" t="str">
            <v>Tutup pipa galvanis dia. 2"</v>
          </cell>
          <cell r="I381" t="str">
            <v>bh</v>
          </cell>
          <cell r="J381"/>
        </row>
        <row r="382">
          <cell r="C382" t="str">
            <v>M.5.23.1</v>
          </cell>
          <cell r="D382" t="str">
            <v>M.5</v>
          </cell>
          <cell r="E382">
            <v>23</v>
          </cell>
          <cell r="F382" t="str">
            <v>W</v>
          </cell>
          <cell r="G382">
            <v>1</v>
          </cell>
          <cell r="H382" t="str">
            <v>Wiremesh</v>
          </cell>
          <cell r="I382" t="str">
            <v>m2</v>
          </cell>
          <cell r="J382"/>
        </row>
        <row r="383">
          <cell r="C383" t="str">
            <v>M.5.23.2</v>
          </cell>
          <cell r="D383" t="str">
            <v>M.5</v>
          </cell>
          <cell r="E383">
            <v>23</v>
          </cell>
          <cell r="F383" t="str">
            <v>W</v>
          </cell>
          <cell r="G383">
            <v>2</v>
          </cell>
          <cell r="H383" t="str">
            <v>Wiremesh M.5 (75 X 75) mm</v>
          </cell>
          <cell r="I383" t="str">
            <v>m2</v>
          </cell>
          <cell r="J383"/>
        </row>
        <row r="384">
          <cell r="C384" t="str">
            <v>M.5.23.3</v>
          </cell>
          <cell r="D384" t="str">
            <v>M.5</v>
          </cell>
          <cell r="E384">
            <v>23</v>
          </cell>
          <cell r="F384" t="str">
            <v>W</v>
          </cell>
          <cell r="G384">
            <v>3</v>
          </cell>
          <cell r="H384" t="str">
            <v>Wiremesh M.6 (10 X 10) mm</v>
          </cell>
          <cell r="I384" t="str">
            <v>m2</v>
          </cell>
          <cell r="J384"/>
        </row>
        <row r="385">
          <cell r="C385"/>
          <cell r="D385"/>
          <cell r="E385"/>
          <cell r="F385"/>
          <cell r="G385"/>
          <cell r="H385"/>
          <cell r="I385"/>
          <cell r="J385"/>
        </row>
        <row r="386">
          <cell r="C386" t="str">
            <v>M.6.1.1</v>
          </cell>
          <cell r="D386" t="str">
            <v>M.6</v>
          </cell>
          <cell r="E386">
            <v>1</v>
          </cell>
          <cell r="F386" t="str">
            <v>A</v>
          </cell>
          <cell r="G386">
            <v>1</v>
          </cell>
          <cell r="H386" t="str">
            <v>Agregat kelas A</v>
          </cell>
          <cell r="I386" t="str">
            <v>m3</v>
          </cell>
          <cell r="J386"/>
        </row>
        <row r="387">
          <cell r="C387" t="str">
            <v>M.6.1.2</v>
          </cell>
          <cell r="D387" t="str">
            <v>M.6</v>
          </cell>
          <cell r="E387">
            <v>1</v>
          </cell>
          <cell r="F387" t="str">
            <v>A</v>
          </cell>
          <cell r="G387">
            <v>2</v>
          </cell>
          <cell r="H387" t="str">
            <v>Agregat kelas B</v>
          </cell>
          <cell r="I387" t="str">
            <v>m3</v>
          </cell>
          <cell r="J387"/>
        </row>
        <row r="388">
          <cell r="C388" t="str">
            <v>M.6.1.3</v>
          </cell>
          <cell r="D388" t="str">
            <v>M.6</v>
          </cell>
          <cell r="E388">
            <v>1</v>
          </cell>
          <cell r="F388" t="str">
            <v>A</v>
          </cell>
          <cell r="G388">
            <v>3</v>
          </cell>
          <cell r="H388" t="str">
            <v>Agregat kelas C/S</v>
          </cell>
          <cell r="I388" t="str">
            <v>m3</v>
          </cell>
          <cell r="J388"/>
        </row>
        <row r="389">
          <cell r="C389" t="str">
            <v>M.6.1.4</v>
          </cell>
          <cell r="D389" t="str">
            <v>M.6</v>
          </cell>
          <cell r="E389">
            <v>1</v>
          </cell>
          <cell r="F389" t="str">
            <v>A</v>
          </cell>
          <cell r="G389">
            <v>4</v>
          </cell>
          <cell r="H389" t="str">
            <v>Aspal</v>
          </cell>
          <cell r="I389" t="str">
            <v>kg</v>
          </cell>
          <cell r="J389"/>
        </row>
        <row r="390">
          <cell r="C390" t="str">
            <v>M.6.1.5</v>
          </cell>
          <cell r="D390" t="str">
            <v>M.6</v>
          </cell>
          <cell r="E390">
            <v>1</v>
          </cell>
          <cell r="F390" t="str">
            <v>A</v>
          </cell>
          <cell r="G390">
            <v>5</v>
          </cell>
          <cell r="H390" t="str">
            <v>Aspal AC 60-70 (Ex. Pertamina)</v>
          </cell>
          <cell r="I390" t="str">
            <v>kg</v>
          </cell>
          <cell r="J390"/>
        </row>
        <row r="391">
          <cell r="C391" t="str">
            <v>M.6.1.6</v>
          </cell>
          <cell r="D391" t="str">
            <v>M.6</v>
          </cell>
          <cell r="E391">
            <v>1</v>
          </cell>
          <cell r="F391" t="str">
            <v>A</v>
          </cell>
          <cell r="G391">
            <v>6</v>
          </cell>
          <cell r="H391" t="str">
            <v>Aspal AC 60-70 (Ex. Sheel)</v>
          </cell>
          <cell r="I391" t="str">
            <v>kg</v>
          </cell>
          <cell r="J391"/>
        </row>
        <row r="392">
          <cell r="C392" t="str">
            <v>M.6.1.7</v>
          </cell>
          <cell r="D392" t="str">
            <v>M.6</v>
          </cell>
          <cell r="E392">
            <v>1</v>
          </cell>
          <cell r="F392" t="str">
            <v>A</v>
          </cell>
          <cell r="G392">
            <v>7</v>
          </cell>
          <cell r="H392" t="str">
            <v>Aspal AC 60-70 (Ex. Shell Drum)</v>
          </cell>
          <cell r="I392" t="str">
            <v>kg</v>
          </cell>
          <cell r="J392"/>
        </row>
        <row r="393">
          <cell r="C393" t="str">
            <v>M.6.1.8</v>
          </cell>
          <cell r="D393" t="str">
            <v>M.6</v>
          </cell>
          <cell r="E393">
            <v>1</v>
          </cell>
          <cell r="F393" t="str">
            <v>A</v>
          </cell>
          <cell r="G393">
            <v>8</v>
          </cell>
          <cell r="H393" t="str">
            <v>Aspal beton AC (Lataston) dengan alat</v>
          </cell>
          <cell r="I393" t="str">
            <v>ton</v>
          </cell>
          <cell r="J393"/>
        </row>
        <row r="394">
          <cell r="C394" t="str">
            <v>M.6.1.9</v>
          </cell>
          <cell r="D394" t="str">
            <v>M.6</v>
          </cell>
          <cell r="E394">
            <v>1</v>
          </cell>
          <cell r="F394" t="str">
            <v>A</v>
          </cell>
          <cell r="G394">
            <v>9</v>
          </cell>
          <cell r="H394" t="str">
            <v>Aspal coldmix halus</v>
          </cell>
          <cell r="I394" t="str">
            <v>zak</v>
          </cell>
          <cell r="J394"/>
        </row>
        <row r="395">
          <cell r="C395" t="str">
            <v>M.6.1.10</v>
          </cell>
          <cell r="D395" t="str">
            <v>M.6</v>
          </cell>
          <cell r="E395">
            <v>1</v>
          </cell>
          <cell r="F395" t="str">
            <v>A</v>
          </cell>
          <cell r="G395">
            <v>10</v>
          </cell>
          <cell r="H395" t="str">
            <v>Aspal coldmix kasar</v>
          </cell>
          <cell r="I395" t="str">
            <v>zak</v>
          </cell>
          <cell r="J395"/>
        </row>
        <row r="396">
          <cell r="C396" t="str">
            <v>M.6.1.11</v>
          </cell>
          <cell r="D396" t="str">
            <v>M.6</v>
          </cell>
          <cell r="E396">
            <v>1</v>
          </cell>
          <cell r="F396" t="str">
            <v>A</v>
          </cell>
          <cell r="G396">
            <v>11</v>
          </cell>
          <cell r="H396" t="str">
            <v>Aspal Curah</v>
          </cell>
          <cell r="I396" t="str">
            <v>kg</v>
          </cell>
          <cell r="J396"/>
        </row>
        <row r="397">
          <cell r="C397" t="str">
            <v>M.6.1.12</v>
          </cell>
          <cell r="D397" t="str">
            <v>M.6</v>
          </cell>
          <cell r="E397">
            <v>1</v>
          </cell>
          <cell r="F397" t="str">
            <v>A</v>
          </cell>
          <cell r="G397">
            <v>12</v>
          </cell>
          <cell r="H397" t="str">
            <v>Aspal emulsi</v>
          </cell>
          <cell r="I397" t="str">
            <v>kg</v>
          </cell>
          <cell r="J397"/>
        </row>
        <row r="398">
          <cell r="C398" t="str">
            <v>M.6.1.13</v>
          </cell>
          <cell r="D398" t="str">
            <v>M.6</v>
          </cell>
          <cell r="E398">
            <v>1</v>
          </cell>
          <cell r="F398" t="str">
            <v>A</v>
          </cell>
          <cell r="G398">
            <v>13</v>
          </cell>
          <cell r="H398" t="str">
            <v>Aspal emulsi</v>
          </cell>
          <cell r="I398" t="str">
            <v>ltr</v>
          </cell>
          <cell r="J398"/>
        </row>
        <row r="399">
          <cell r="C399" t="str">
            <v>M.6.1.14</v>
          </cell>
          <cell r="D399" t="str">
            <v>M.6</v>
          </cell>
          <cell r="E399">
            <v>1</v>
          </cell>
          <cell r="F399" t="str">
            <v>A</v>
          </cell>
          <cell r="G399">
            <v>14</v>
          </cell>
          <cell r="H399" t="str">
            <v>Aspal impor pen 60/70</v>
          </cell>
          <cell r="I399" t="str">
            <v>kg</v>
          </cell>
          <cell r="J399"/>
        </row>
        <row r="400">
          <cell r="C400" t="str">
            <v>M.6.1.15</v>
          </cell>
          <cell r="D400" t="str">
            <v>M.6</v>
          </cell>
          <cell r="E400">
            <v>1</v>
          </cell>
          <cell r="F400" t="str">
            <v>A</v>
          </cell>
          <cell r="G400">
            <v>15</v>
          </cell>
          <cell r="H400" t="str">
            <v>Aspal panas AC 60/70 (Termasuk Angkutan)</v>
          </cell>
          <cell r="I400" t="str">
            <v>kg</v>
          </cell>
          <cell r="J400"/>
        </row>
        <row r="401">
          <cell r="C401" t="str">
            <v>M.6.1.16</v>
          </cell>
          <cell r="D401" t="str">
            <v>M.6</v>
          </cell>
          <cell r="E401">
            <v>1</v>
          </cell>
          <cell r="F401" t="str">
            <v>A</v>
          </cell>
          <cell r="G401">
            <v>16</v>
          </cell>
          <cell r="H401" t="str">
            <v>Aspalt</v>
          </cell>
          <cell r="I401" t="str">
            <v>kg</v>
          </cell>
          <cell r="J401"/>
        </row>
        <row r="402">
          <cell r="C402" t="str">
            <v>M.6.2.1</v>
          </cell>
          <cell r="D402" t="str">
            <v>M.6</v>
          </cell>
          <cell r="E402">
            <v>2</v>
          </cell>
          <cell r="F402" t="str">
            <v>B</v>
          </cell>
          <cell r="G402">
            <v>1</v>
          </cell>
          <cell r="H402" t="str">
            <v>Beton 1:2:3</v>
          </cell>
          <cell r="I402" t="str">
            <v>m3</v>
          </cell>
          <cell r="J402"/>
        </row>
        <row r="403">
          <cell r="C403" t="str">
            <v>M.6.2.2</v>
          </cell>
          <cell r="D403" t="str">
            <v>M.6</v>
          </cell>
          <cell r="E403">
            <v>2</v>
          </cell>
          <cell r="F403" t="str">
            <v>B</v>
          </cell>
          <cell r="G403">
            <v>2</v>
          </cell>
          <cell r="H403" t="str">
            <v>Beton K-175</v>
          </cell>
          <cell r="I403" t="str">
            <v>m3</v>
          </cell>
          <cell r="J403"/>
        </row>
        <row r="404">
          <cell r="C404" t="str">
            <v>M.6.3.1</v>
          </cell>
          <cell r="D404" t="str">
            <v>M.6</v>
          </cell>
          <cell r="E404">
            <v>3</v>
          </cell>
          <cell r="F404" t="str">
            <v>C</v>
          </cell>
          <cell r="G404">
            <v>1</v>
          </cell>
          <cell r="H404" t="str">
            <v>Conblock tebal 8 mm (motif warna)</v>
          </cell>
          <cell r="I404" t="str">
            <v>bh</v>
          </cell>
          <cell r="J404"/>
        </row>
        <row r="405">
          <cell r="C405" t="str">
            <v>M.6.6.1</v>
          </cell>
          <cell r="D405" t="str">
            <v>M.6</v>
          </cell>
          <cell r="E405">
            <v>6</v>
          </cell>
          <cell r="F405" t="str">
            <v>F</v>
          </cell>
          <cell r="G405">
            <v>1</v>
          </cell>
          <cell r="H405" t="str">
            <v>Fraksi lolos scalping 0 - 37,5 mm</v>
          </cell>
          <cell r="I405" t="str">
            <v>m3</v>
          </cell>
          <cell r="J405"/>
        </row>
        <row r="406">
          <cell r="C406" t="str">
            <v>M.6.6.2</v>
          </cell>
          <cell r="D406" t="str">
            <v>M.6</v>
          </cell>
          <cell r="E406">
            <v>6</v>
          </cell>
          <cell r="F406" t="str">
            <v>F</v>
          </cell>
          <cell r="G406">
            <v>2</v>
          </cell>
          <cell r="H406" t="str">
            <v>Fraksi lolos scalping 0 - 50 mm</v>
          </cell>
          <cell r="I406" t="str">
            <v>m3</v>
          </cell>
          <cell r="J406"/>
        </row>
        <row r="407">
          <cell r="C407" t="str">
            <v>M.6.11.1</v>
          </cell>
          <cell r="D407" t="str">
            <v>M.6</v>
          </cell>
          <cell r="E407">
            <v>11</v>
          </cell>
          <cell r="F407" t="str">
            <v>K</v>
          </cell>
          <cell r="G407">
            <v>1</v>
          </cell>
          <cell r="H407" t="str">
            <v>Kansteen Block 20x60x18</v>
          </cell>
          <cell r="I407" t="str">
            <v>m</v>
          </cell>
          <cell r="J407"/>
        </row>
        <row r="408">
          <cell r="C408" t="str">
            <v>M.6.11.2</v>
          </cell>
          <cell r="D408" t="str">
            <v>M.6</v>
          </cell>
          <cell r="E408">
            <v>11</v>
          </cell>
          <cell r="F408" t="str">
            <v>K</v>
          </cell>
          <cell r="G408">
            <v>2</v>
          </cell>
          <cell r="H408" t="str">
            <v>Kansteen Type A Panjang 60 cm</v>
          </cell>
          <cell r="I408" t="str">
            <v>bh</v>
          </cell>
          <cell r="J408"/>
        </row>
        <row r="409">
          <cell r="C409" t="str">
            <v>M.6.11.3</v>
          </cell>
          <cell r="D409" t="str">
            <v>M.6</v>
          </cell>
          <cell r="E409">
            <v>11</v>
          </cell>
          <cell r="F409" t="str">
            <v>K</v>
          </cell>
          <cell r="G409">
            <v>3</v>
          </cell>
          <cell r="H409" t="str">
            <v>Kansteen Type B Panjang 50 cm</v>
          </cell>
          <cell r="I409" t="str">
            <v>bh</v>
          </cell>
          <cell r="J409"/>
        </row>
        <row r="410">
          <cell r="C410" t="str">
            <v>M.6.11.4</v>
          </cell>
          <cell r="D410" t="str">
            <v>M.6</v>
          </cell>
          <cell r="E410">
            <v>11</v>
          </cell>
          <cell r="F410" t="str">
            <v>K</v>
          </cell>
          <cell r="G410">
            <v>4</v>
          </cell>
          <cell r="H410" t="str">
            <v>Kanstin</v>
          </cell>
          <cell r="I410" t="str">
            <v>m</v>
          </cell>
          <cell r="J410"/>
        </row>
        <row r="411">
          <cell r="C411" t="str">
            <v>M.6.11.5</v>
          </cell>
          <cell r="D411" t="str">
            <v>M.6</v>
          </cell>
          <cell r="E411">
            <v>11</v>
          </cell>
          <cell r="F411" t="str">
            <v>K</v>
          </cell>
          <cell r="G411">
            <v>5</v>
          </cell>
          <cell r="H411" t="str">
            <v>Kanstin DKI Uk. 60.25.22.18</v>
          </cell>
          <cell r="I411" t="str">
            <v>M</v>
          </cell>
          <cell r="J411"/>
        </row>
        <row r="412">
          <cell r="C412" t="str">
            <v>M.6.11.6</v>
          </cell>
          <cell r="D412" t="str">
            <v>M.6</v>
          </cell>
          <cell r="E412">
            <v>11</v>
          </cell>
          <cell r="F412" t="str">
            <v>K</v>
          </cell>
          <cell r="G412">
            <v>6</v>
          </cell>
          <cell r="H412" t="str">
            <v>Kanstin tinggi 30 cm</v>
          </cell>
          <cell r="I412" t="str">
            <v>m</v>
          </cell>
          <cell r="J412"/>
        </row>
        <row r="413">
          <cell r="C413" t="str">
            <v>M.6.11.7</v>
          </cell>
          <cell r="D413" t="str">
            <v>M.6</v>
          </cell>
          <cell r="E413">
            <v>11</v>
          </cell>
          <cell r="F413" t="str">
            <v>K</v>
          </cell>
          <cell r="G413">
            <v>7</v>
          </cell>
          <cell r="H413" t="str">
            <v>Kanstin trap Uk. 15.25.40</v>
          </cell>
          <cell r="I413" t="str">
            <v>M</v>
          </cell>
          <cell r="J413"/>
        </row>
        <row r="414">
          <cell r="C414" t="str">
            <v>M.6.11.8</v>
          </cell>
          <cell r="D414" t="str">
            <v>M.6</v>
          </cell>
          <cell r="E414">
            <v>11</v>
          </cell>
          <cell r="F414" t="str">
            <v>K</v>
          </cell>
          <cell r="G414">
            <v>8</v>
          </cell>
          <cell r="H414" t="str">
            <v>Kolom beton pracetak</v>
          </cell>
          <cell r="I414" t="str">
            <v>btg</v>
          </cell>
          <cell r="J414"/>
        </row>
        <row r="415">
          <cell r="C415" t="str">
            <v>M.6.11.9</v>
          </cell>
          <cell r="D415" t="str">
            <v>M.6</v>
          </cell>
          <cell r="E415">
            <v>11</v>
          </cell>
          <cell r="F415" t="str">
            <v>K</v>
          </cell>
          <cell r="G415">
            <v>9</v>
          </cell>
          <cell r="H415" t="str">
            <v>Kolom beton pracetak Uk. 50 x 50</v>
          </cell>
          <cell r="I415" t="str">
            <v>btg</v>
          </cell>
          <cell r="J415"/>
        </row>
        <row r="416">
          <cell r="C416" t="str">
            <v>M.6.11.10</v>
          </cell>
          <cell r="D416" t="str">
            <v>M.6</v>
          </cell>
          <cell r="E416">
            <v>11</v>
          </cell>
          <cell r="F416" t="str">
            <v>K</v>
          </cell>
          <cell r="G416">
            <v>10</v>
          </cell>
          <cell r="H416" t="str">
            <v>Kolom beton pracetak Uk. 50 x 51</v>
          </cell>
          <cell r="I416" t="str">
            <v>btg</v>
          </cell>
          <cell r="J416"/>
        </row>
        <row r="417">
          <cell r="C417" t="str">
            <v>M.6.11.11</v>
          </cell>
          <cell r="D417" t="str">
            <v>M.6</v>
          </cell>
          <cell r="E417">
            <v>11</v>
          </cell>
          <cell r="F417" t="str">
            <v>K</v>
          </cell>
          <cell r="G417">
            <v>11</v>
          </cell>
          <cell r="H417" t="str">
            <v>Kolom beton pracetak Uk. 50 x 52</v>
          </cell>
          <cell r="I417" t="str">
            <v>btg</v>
          </cell>
          <cell r="J417"/>
        </row>
        <row r="418">
          <cell r="C418" t="str">
            <v>M.6.11.12</v>
          </cell>
          <cell r="D418" t="str">
            <v>M.6</v>
          </cell>
          <cell r="E418">
            <v>11</v>
          </cell>
          <cell r="F418" t="str">
            <v>K</v>
          </cell>
          <cell r="G418">
            <v>12</v>
          </cell>
          <cell r="H418" t="str">
            <v>Kolom beton pracetak Uk. 50 x 53</v>
          </cell>
          <cell r="I418" t="str">
            <v>btg</v>
          </cell>
          <cell r="J418"/>
        </row>
        <row r="419">
          <cell r="C419" t="str">
            <v>M.6.11.13</v>
          </cell>
          <cell r="D419" t="str">
            <v>M.6</v>
          </cell>
          <cell r="E419">
            <v>11</v>
          </cell>
          <cell r="F419" t="str">
            <v>K</v>
          </cell>
          <cell r="G419">
            <v>13</v>
          </cell>
          <cell r="H419" t="str">
            <v>Kolom beton pracetak Uk. 50 x 54</v>
          </cell>
          <cell r="I419" t="str">
            <v>btg</v>
          </cell>
          <cell r="J419"/>
        </row>
        <row r="420">
          <cell r="C420" t="str">
            <v>M.6.11.14</v>
          </cell>
          <cell r="D420" t="str">
            <v>M.6</v>
          </cell>
          <cell r="E420">
            <v>11</v>
          </cell>
          <cell r="F420" t="str">
            <v>K</v>
          </cell>
          <cell r="G420">
            <v>14</v>
          </cell>
          <cell r="H420" t="str">
            <v>Kolom beton pracetak Uk. 50 x 55</v>
          </cell>
          <cell r="I420" t="str">
            <v>btg</v>
          </cell>
          <cell r="J420"/>
        </row>
        <row r="421">
          <cell r="C421" t="str">
            <v>M.6.11.15</v>
          </cell>
          <cell r="D421" t="str">
            <v>M.6</v>
          </cell>
          <cell r="E421">
            <v>11</v>
          </cell>
          <cell r="F421" t="str">
            <v>K</v>
          </cell>
          <cell r="G421">
            <v>15</v>
          </cell>
          <cell r="H421" t="str">
            <v>Kolom beton pracetak Uk. 50 x 56</v>
          </cell>
          <cell r="I421" t="str">
            <v>btg</v>
          </cell>
          <cell r="J421"/>
        </row>
        <row r="422">
          <cell r="C422" t="str">
            <v>M.6.11.16</v>
          </cell>
          <cell r="D422" t="str">
            <v>M.6</v>
          </cell>
          <cell r="E422">
            <v>11</v>
          </cell>
          <cell r="F422" t="str">
            <v>K</v>
          </cell>
          <cell r="G422">
            <v>16</v>
          </cell>
          <cell r="H422" t="str">
            <v>Kolom beton pracetak Uk. 50 x 57</v>
          </cell>
          <cell r="I422" t="str">
            <v>btg</v>
          </cell>
          <cell r="J422"/>
        </row>
        <row r="423">
          <cell r="C423" t="str">
            <v>M.6.11.17</v>
          </cell>
          <cell r="D423" t="str">
            <v>M.6</v>
          </cell>
          <cell r="E423">
            <v>11</v>
          </cell>
          <cell r="F423" t="str">
            <v>K</v>
          </cell>
          <cell r="G423">
            <v>17</v>
          </cell>
          <cell r="H423" t="str">
            <v>Kolom beton pracetak Uk. 50 x 58</v>
          </cell>
          <cell r="I423" t="str">
            <v>btg</v>
          </cell>
          <cell r="J423"/>
        </row>
        <row r="424">
          <cell r="C424" t="str">
            <v>M.6.11.18</v>
          </cell>
          <cell r="D424" t="str">
            <v>M.6</v>
          </cell>
          <cell r="E424">
            <v>11</v>
          </cell>
          <cell r="F424" t="str">
            <v>K</v>
          </cell>
          <cell r="G424">
            <v>18</v>
          </cell>
          <cell r="H424" t="str">
            <v>Kolom beton pracetak Uk. 50 x 59</v>
          </cell>
          <cell r="I424" t="str">
            <v>btg</v>
          </cell>
          <cell r="J424"/>
        </row>
        <row r="425">
          <cell r="C425" t="str">
            <v>M.6.12.1</v>
          </cell>
          <cell r="D425" t="str">
            <v>M.6</v>
          </cell>
          <cell r="E425">
            <v>12</v>
          </cell>
          <cell r="F425" t="str">
            <v>L</v>
          </cell>
          <cell r="G425">
            <v>1</v>
          </cell>
          <cell r="H425" t="str">
            <v>Lantai kerja t = 10 cm</v>
          </cell>
          <cell r="I425" t="str">
            <v>m3</v>
          </cell>
          <cell r="J425"/>
        </row>
        <row r="426">
          <cell r="C426" t="str">
            <v>M.6.12.2</v>
          </cell>
          <cell r="D426" t="str">
            <v>M.6</v>
          </cell>
          <cell r="E426">
            <v>12</v>
          </cell>
          <cell r="F426" t="str">
            <v>L</v>
          </cell>
          <cell r="G426">
            <v>2</v>
          </cell>
          <cell r="H426" t="str">
            <v>Lolos screen 2 ukuran (0 -5 )</v>
          </cell>
          <cell r="I426" t="str">
            <v>m3</v>
          </cell>
          <cell r="J426"/>
        </row>
        <row r="427">
          <cell r="C427" t="str">
            <v>M.6.12.3</v>
          </cell>
          <cell r="D427" t="str">
            <v>M.6</v>
          </cell>
          <cell r="E427">
            <v>12</v>
          </cell>
          <cell r="F427" t="str">
            <v>L</v>
          </cell>
          <cell r="G427">
            <v>3</v>
          </cell>
          <cell r="H427" t="str">
            <v>Lolos screen 2 ukuran (9.5 - 19.0)</v>
          </cell>
          <cell r="I427" t="str">
            <v>m3</v>
          </cell>
          <cell r="J427"/>
        </row>
        <row r="428">
          <cell r="C428" t="str">
            <v>M.6.16.1</v>
          </cell>
          <cell r="D428" t="str">
            <v>M.6</v>
          </cell>
          <cell r="E428">
            <v>16</v>
          </cell>
          <cell r="F428" t="str">
            <v>P</v>
          </cell>
          <cell r="G428">
            <v>1</v>
          </cell>
          <cell r="H428" t="str">
            <v>Panel beton pracetak</v>
          </cell>
          <cell r="I428" t="str">
            <v>lbr</v>
          </cell>
          <cell r="J428"/>
        </row>
        <row r="429">
          <cell r="C429" t="str">
            <v>M.6.16.2</v>
          </cell>
          <cell r="D429" t="str">
            <v>M.6</v>
          </cell>
          <cell r="E429">
            <v>16</v>
          </cell>
          <cell r="F429" t="str">
            <v>P</v>
          </cell>
          <cell r="G429">
            <v>2</v>
          </cell>
          <cell r="H429" t="str">
            <v>Paving block 6 cm</v>
          </cell>
          <cell r="I429" t="str">
            <v>m2</v>
          </cell>
          <cell r="J429"/>
        </row>
        <row r="430">
          <cell r="C430" t="str">
            <v>M.6.16.3</v>
          </cell>
          <cell r="D430" t="str">
            <v>M.6</v>
          </cell>
          <cell r="E430">
            <v>16</v>
          </cell>
          <cell r="F430" t="str">
            <v>P</v>
          </cell>
          <cell r="G430">
            <v>3</v>
          </cell>
          <cell r="H430" t="str">
            <v>Paving block 6 cm berwarna</v>
          </cell>
          <cell r="I430" t="str">
            <v>m2</v>
          </cell>
          <cell r="J430"/>
        </row>
        <row r="431">
          <cell r="C431" t="str">
            <v>M.6.16.4</v>
          </cell>
          <cell r="D431" t="str">
            <v>M.6</v>
          </cell>
          <cell r="E431">
            <v>16</v>
          </cell>
          <cell r="F431" t="str">
            <v>P</v>
          </cell>
          <cell r="G431">
            <v>4</v>
          </cell>
          <cell r="H431" t="str">
            <v>Paving block 8 cm</v>
          </cell>
          <cell r="I431" t="str">
            <v>m2</v>
          </cell>
          <cell r="J431"/>
        </row>
        <row r="432">
          <cell r="C432" t="str">
            <v>M.6.16.5</v>
          </cell>
          <cell r="D432" t="str">
            <v>M.6</v>
          </cell>
          <cell r="E432">
            <v>16</v>
          </cell>
          <cell r="F432" t="str">
            <v>P</v>
          </cell>
          <cell r="G432">
            <v>5</v>
          </cell>
          <cell r="H432" t="str">
            <v>Paving block 8 cm berwarna</v>
          </cell>
          <cell r="I432" t="str">
            <v>m2</v>
          </cell>
          <cell r="J432"/>
        </row>
        <row r="433">
          <cell r="C433" t="str">
            <v>M.6.16.6</v>
          </cell>
          <cell r="D433" t="str">
            <v>M.6</v>
          </cell>
          <cell r="E433">
            <v>16</v>
          </cell>
          <cell r="F433" t="str">
            <v>P</v>
          </cell>
          <cell r="G433">
            <v>6</v>
          </cell>
          <cell r="H433" t="str">
            <v>Paving block tebal 8 mm</v>
          </cell>
          <cell r="I433" t="str">
            <v>m2</v>
          </cell>
          <cell r="J433"/>
        </row>
        <row r="434">
          <cell r="C434" t="str">
            <v>M.6.16.7</v>
          </cell>
          <cell r="D434" t="str">
            <v>M.6</v>
          </cell>
          <cell r="E434">
            <v>16</v>
          </cell>
          <cell r="F434" t="str">
            <v>P</v>
          </cell>
          <cell r="G434">
            <v>7</v>
          </cell>
          <cell r="H434" t="str">
            <v>Paving stone abu-abu persegi panjang Tbl 6 cm</v>
          </cell>
          <cell r="I434" t="str">
            <v>m2</v>
          </cell>
          <cell r="J434"/>
        </row>
        <row r="435">
          <cell r="C435" t="str">
            <v>M.6.16.8</v>
          </cell>
          <cell r="D435" t="str">
            <v>M.6</v>
          </cell>
          <cell r="E435">
            <v>16</v>
          </cell>
          <cell r="F435" t="str">
            <v>P</v>
          </cell>
          <cell r="G435">
            <v>8</v>
          </cell>
          <cell r="H435" t="str">
            <v>Paving stone abu-abu persegi panjang Tbl 8 cm</v>
          </cell>
          <cell r="I435" t="str">
            <v>m2</v>
          </cell>
          <cell r="J435"/>
        </row>
        <row r="436">
          <cell r="C436" t="str">
            <v>M.6.16.9</v>
          </cell>
          <cell r="D436" t="str">
            <v>M.6</v>
          </cell>
          <cell r="E436">
            <v>16</v>
          </cell>
          <cell r="F436" t="str">
            <v>P</v>
          </cell>
          <cell r="G436">
            <v>9</v>
          </cell>
          <cell r="H436" t="str">
            <v>Paving uskup warna tebal 6 cm</v>
          </cell>
          <cell r="I436" t="str">
            <v>m</v>
          </cell>
          <cell r="J436"/>
        </row>
        <row r="437">
          <cell r="C437" t="str">
            <v>M.6.18.1</v>
          </cell>
          <cell r="D437" t="str">
            <v>M.6</v>
          </cell>
          <cell r="E437">
            <v>18</v>
          </cell>
          <cell r="F437" t="str">
            <v>R</v>
          </cell>
          <cell r="G437">
            <v>1</v>
          </cell>
          <cell r="H437" t="str">
            <v>Rapid fast setting concrete Ex. Fosroc / Setara</v>
          </cell>
          <cell r="I437" t="str">
            <v>kg</v>
          </cell>
          <cell r="J437"/>
        </row>
        <row r="438">
          <cell r="C438" t="str">
            <v>M.6.18.2</v>
          </cell>
          <cell r="D438" t="str">
            <v>M.6</v>
          </cell>
          <cell r="E438">
            <v>18</v>
          </cell>
          <cell r="F438" t="str">
            <v>R</v>
          </cell>
          <cell r="G438">
            <v>2</v>
          </cell>
          <cell r="H438" t="str">
            <v>Ready mix</v>
          </cell>
          <cell r="I438" t="str">
            <v>m3</v>
          </cell>
          <cell r="J438"/>
        </row>
        <row r="439">
          <cell r="C439" t="str">
            <v>M.6.18.3</v>
          </cell>
          <cell r="D439" t="str">
            <v>M.6</v>
          </cell>
          <cell r="E439">
            <v>18</v>
          </cell>
          <cell r="F439" t="str">
            <v>R</v>
          </cell>
          <cell r="G439">
            <v>3</v>
          </cell>
          <cell r="H439" t="str">
            <v>Ready mix K-125</v>
          </cell>
          <cell r="I439" t="str">
            <v>m3</v>
          </cell>
          <cell r="J439"/>
        </row>
        <row r="440">
          <cell r="C440" t="str">
            <v>M.6.18.4</v>
          </cell>
          <cell r="D440" t="str">
            <v>M.6</v>
          </cell>
          <cell r="E440">
            <v>18</v>
          </cell>
          <cell r="F440" t="str">
            <v>R</v>
          </cell>
          <cell r="G440">
            <v>4</v>
          </cell>
          <cell r="H440" t="str">
            <v>Ready mix K-175</v>
          </cell>
          <cell r="I440" t="str">
            <v>m3</v>
          </cell>
          <cell r="J440"/>
        </row>
        <row r="441">
          <cell r="C441" t="str">
            <v>M.6.18.5</v>
          </cell>
          <cell r="D441" t="str">
            <v>M.6</v>
          </cell>
          <cell r="E441">
            <v>18</v>
          </cell>
          <cell r="F441" t="str">
            <v>R</v>
          </cell>
          <cell r="G441">
            <v>5</v>
          </cell>
          <cell r="H441" t="str">
            <v>Ready mix K-200</v>
          </cell>
          <cell r="I441" t="str">
            <v>m3</v>
          </cell>
          <cell r="J441"/>
        </row>
        <row r="442">
          <cell r="C442" t="str">
            <v>M.6.18.6</v>
          </cell>
          <cell r="D442" t="str">
            <v>M.6</v>
          </cell>
          <cell r="E442">
            <v>18</v>
          </cell>
          <cell r="F442" t="str">
            <v>R</v>
          </cell>
          <cell r="G442">
            <v>6</v>
          </cell>
          <cell r="H442" t="str">
            <v>Ready mix K-225</v>
          </cell>
          <cell r="I442" t="str">
            <v>m3</v>
          </cell>
          <cell r="J442"/>
        </row>
        <row r="443">
          <cell r="C443" t="str">
            <v>M.6.18.7</v>
          </cell>
          <cell r="D443" t="str">
            <v>M.6</v>
          </cell>
          <cell r="E443">
            <v>18</v>
          </cell>
          <cell r="F443" t="str">
            <v>R</v>
          </cell>
          <cell r="G443">
            <v>7</v>
          </cell>
          <cell r="H443" t="str">
            <v>Ready mix K-250</v>
          </cell>
          <cell r="I443" t="str">
            <v>m3</v>
          </cell>
          <cell r="J443"/>
        </row>
        <row r="444">
          <cell r="C444" t="str">
            <v>M.6.18.8</v>
          </cell>
          <cell r="D444" t="str">
            <v>M.6</v>
          </cell>
          <cell r="E444">
            <v>18</v>
          </cell>
          <cell r="F444" t="str">
            <v>R</v>
          </cell>
          <cell r="G444">
            <v>8</v>
          </cell>
          <cell r="H444" t="str">
            <v>Ready mix K-275</v>
          </cell>
          <cell r="I444" t="str">
            <v>m3</v>
          </cell>
          <cell r="J444"/>
        </row>
        <row r="445">
          <cell r="C445" t="str">
            <v>M.6.18.9</v>
          </cell>
          <cell r="D445" t="str">
            <v>M.6</v>
          </cell>
          <cell r="E445">
            <v>18</v>
          </cell>
          <cell r="F445" t="str">
            <v>R</v>
          </cell>
          <cell r="G445">
            <v>9</v>
          </cell>
          <cell r="H445" t="str">
            <v>Ready mix K-300</v>
          </cell>
          <cell r="I445" t="str">
            <v>m3</v>
          </cell>
          <cell r="J445"/>
        </row>
        <row r="446">
          <cell r="C446" t="str">
            <v>M.6.18.10</v>
          </cell>
          <cell r="D446" t="str">
            <v>M.6</v>
          </cell>
          <cell r="E446">
            <v>18</v>
          </cell>
          <cell r="F446" t="str">
            <v>R</v>
          </cell>
          <cell r="G446">
            <v>10</v>
          </cell>
          <cell r="H446" t="str">
            <v>Ready mix K-325</v>
          </cell>
          <cell r="I446" t="str">
            <v>m3</v>
          </cell>
          <cell r="J446"/>
        </row>
        <row r="447">
          <cell r="C447" t="str">
            <v>M.6.18.11</v>
          </cell>
          <cell r="D447" t="str">
            <v>M.6</v>
          </cell>
          <cell r="E447">
            <v>18</v>
          </cell>
          <cell r="F447" t="str">
            <v>R</v>
          </cell>
          <cell r="G447">
            <v>11</v>
          </cell>
          <cell r="H447" t="str">
            <v>Ready mix K-350</v>
          </cell>
          <cell r="I447" t="str">
            <v>m3</v>
          </cell>
          <cell r="J447"/>
        </row>
        <row r="448">
          <cell r="C448" t="str">
            <v>M.6.18.12</v>
          </cell>
          <cell r="D448" t="str">
            <v>M.6</v>
          </cell>
          <cell r="E448">
            <v>18</v>
          </cell>
          <cell r="F448" t="str">
            <v>R</v>
          </cell>
          <cell r="G448">
            <v>12</v>
          </cell>
          <cell r="H448" t="str">
            <v>Ready mix K-400</v>
          </cell>
          <cell r="I448" t="str">
            <v>m3</v>
          </cell>
          <cell r="J448"/>
        </row>
        <row r="449">
          <cell r="C449" t="str">
            <v>M.6.18.13</v>
          </cell>
          <cell r="D449" t="str">
            <v>M.6</v>
          </cell>
          <cell r="E449">
            <v>18</v>
          </cell>
          <cell r="F449" t="str">
            <v>R</v>
          </cell>
          <cell r="G449">
            <v>13</v>
          </cell>
          <cell r="H449" t="str">
            <v>Reclamed asphalt pavement</v>
          </cell>
          <cell r="I449" t="str">
            <v>m3</v>
          </cell>
          <cell r="J449"/>
        </row>
        <row r="450">
          <cell r="C450" t="str">
            <v>M.6.19.1</v>
          </cell>
          <cell r="D450" t="str">
            <v>M.6</v>
          </cell>
          <cell r="E450">
            <v>19</v>
          </cell>
          <cell r="F450" t="str">
            <v>S</v>
          </cell>
          <cell r="G450">
            <v>1</v>
          </cell>
          <cell r="H450" t="str">
            <v>Saluran precast top-bottom Uk. 100.100.120 (Gandar 20 ton)</v>
          </cell>
          <cell r="I450" t="str">
            <v>bh</v>
          </cell>
          <cell r="J450"/>
        </row>
        <row r="451">
          <cell r="C451" t="str">
            <v>M.6.19.2</v>
          </cell>
          <cell r="D451" t="str">
            <v>M.6</v>
          </cell>
          <cell r="E451">
            <v>19</v>
          </cell>
          <cell r="F451" t="str">
            <v>S</v>
          </cell>
          <cell r="G451">
            <v>2</v>
          </cell>
          <cell r="H451" t="str">
            <v>Saluran U Ditch 60.60.120</v>
          </cell>
          <cell r="I451" t="str">
            <v>bh</v>
          </cell>
          <cell r="J451"/>
        </row>
        <row r="452">
          <cell r="C452" t="str">
            <v>M.6.19.3</v>
          </cell>
          <cell r="D452" t="str">
            <v>M.6</v>
          </cell>
          <cell r="E452">
            <v>19</v>
          </cell>
          <cell r="F452" t="str">
            <v>S</v>
          </cell>
          <cell r="G452">
            <v>3</v>
          </cell>
          <cell r="H452" t="str">
            <v>Saluran U Ditch 30.30.120</v>
          </cell>
          <cell r="I452" t="str">
            <v>bh</v>
          </cell>
          <cell r="J452"/>
        </row>
        <row r="453">
          <cell r="C453" t="str">
            <v>M.6.19.4</v>
          </cell>
          <cell r="D453" t="str">
            <v>M.6</v>
          </cell>
          <cell r="E453">
            <v>19</v>
          </cell>
          <cell r="F453" t="str">
            <v>S</v>
          </cell>
          <cell r="G453">
            <v>4</v>
          </cell>
          <cell r="H453" t="str">
            <v>Screeding</v>
          </cell>
          <cell r="I453" t="str">
            <v>kg</v>
          </cell>
          <cell r="J453"/>
        </row>
        <row r="454">
          <cell r="C454" t="str">
            <v>M.6.19.5</v>
          </cell>
          <cell r="D454" t="str">
            <v>M.6</v>
          </cell>
          <cell r="E454">
            <v>19</v>
          </cell>
          <cell r="F454" t="str">
            <v>S</v>
          </cell>
          <cell r="G454">
            <v>5</v>
          </cell>
          <cell r="H454" t="str">
            <v>Sealing coat</v>
          </cell>
          <cell r="I454" t="str">
            <v>ltr</v>
          </cell>
          <cell r="J454"/>
        </row>
        <row r="455">
          <cell r="C455" t="str">
            <v>M.6.20.1</v>
          </cell>
          <cell r="D455" t="str">
            <v>M.6</v>
          </cell>
          <cell r="E455">
            <v>20</v>
          </cell>
          <cell r="F455" t="str">
            <v>T</v>
          </cell>
          <cell r="G455">
            <v>1</v>
          </cell>
          <cell r="H455" t="str">
            <v>Tiang beton pane 6 daun</v>
          </cell>
          <cell r="I455" t="str">
            <v>bh</v>
          </cell>
          <cell r="J455"/>
        </row>
        <row r="456">
          <cell r="C456" t="str">
            <v>M.6.20.1</v>
          </cell>
          <cell r="D456" t="str">
            <v>M.6</v>
          </cell>
          <cell r="E456">
            <v>20</v>
          </cell>
          <cell r="F456" t="str">
            <v>T</v>
          </cell>
          <cell r="G456">
            <v>1</v>
          </cell>
          <cell r="H456" t="str">
            <v>Tiang pancang pre cast 400 x 400 mm</v>
          </cell>
          <cell r="I456" t="str">
            <v>m</v>
          </cell>
          <cell r="J456"/>
        </row>
        <row r="457">
          <cell r="C457" t="str">
            <v>M.6.20.1</v>
          </cell>
          <cell r="D457" t="str">
            <v>M.6</v>
          </cell>
          <cell r="E457">
            <v>20</v>
          </cell>
          <cell r="F457" t="str">
            <v>T</v>
          </cell>
          <cell r="G457">
            <v>1</v>
          </cell>
          <cell r="H457" t="str">
            <v>Tiang pancang pre cast 600 x 600 mm</v>
          </cell>
          <cell r="I457" t="str">
            <v>m</v>
          </cell>
          <cell r="J457"/>
        </row>
        <row r="458">
          <cell r="C458" t="str">
            <v>M.6.20.2</v>
          </cell>
          <cell r="D458" t="str">
            <v>M.6</v>
          </cell>
          <cell r="E458">
            <v>20</v>
          </cell>
          <cell r="F458" t="str">
            <v>T</v>
          </cell>
          <cell r="G458">
            <v>2</v>
          </cell>
          <cell r="H458" t="str">
            <v xml:space="preserve">Tutup Uditch 30 x 60 </v>
          </cell>
          <cell r="I458" t="str">
            <v>bh</v>
          </cell>
          <cell r="J458"/>
        </row>
        <row r="459">
          <cell r="C459" t="str">
            <v>M.6.21.1</v>
          </cell>
          <cell r="D459" t="str">
            <v>M.6</v>
          </cell>
          <cell r="E459">
            <v>21</v>
          </cell>
          <cell r="F459" t="str">
            <v>U</v>
          </cell>
          <cell r="G459">
            <v>1</v>
          </cell>
          <cell r="H459" t="str">
            <v>Uditch 30x30x120</v>
          </cell>
          <cell r="I459" t="str">
            <v>bh</v>
          </cell>
          <cell r="J459"/>
        </row>
        <row r="460">
          <cell r="C460"/>
          <cell r="D460"/>
          <cell r="E460"/>
          <cell r="F460"/>
          <cell r="G460"/>
          <cell r="H460"/>
          <cell r="I460"/>
          <cell r="J460"/>
        </row>
        <row r="461">
          <cell r="C461" t="str">
            <v>M.7.3.1</v>
          </cell>
          <cell r="D461" t="str">
            <v>M.7</v>
          </cell>
          <cell r="E461">
            <v>3</v>
          </cell>
          <cell r="F461" t="str">
            <v>C</v>
          </cell>
          <cell r="G461">
            <v>1</v>
          </cell>
          <cell r="H461" t="str">
            <v xml:space="preserve">Cat </v>
          </cell>
          <cell r="I461" t="str">
            <v>kg</v>
          </cell>
          <cell r="J461"/>
        </row>
        <row r="462">
          <cell r="C462" t="str">
            <v>M.7.3.2</v>
          </cell>
          <cell r="D462" t="str">
            <v>M.7</v>
          </cell>
          <cell r="E462">
            <v>3</v>
          </cell>
          <cell r="F462" t="str">
            <v>C</v>
          </cell>
          <cell r="G462">
            <v>2</v>
          </cell>
          <cell r="H462" t="str">
            <v>Cat antara</v>
          </cell>
          <cell r="I462" t="str">
            <v>kg</v>
          </cell>
          <cell r="J462"/>
        </row>
        <row r="463">
          <cell r="C463" t="str">
            <v>M.7.3.3</v>
          </cell>
          <cell r="D463" t="str">
            <v>M.7</v>
          </cell>
          <cell r="E463">
            <v>3</v>
          </cell>
          <cell r="F463" t="str">
            <v>C</v>
          </cell>
          <cell r="G463">
            <v>3</v>
          </cell>
          <cell r="H463" t="str">
            <v>Cat besi</v>
          </cell>
          <cell r="I463" t="str">
            <v>kg</v>
          </cell>
          <cell r="J463"/>
        </row>
        <row r="464">
          <cell r="C464" t="str">
            <v>M.7.3.4</v>
          </cell>
          <cell r="D464" t="str">
            <v>M.7</v>
          </cell>
          <cell r="E464">
            <v>3</v>
          </cell>
          <cell r="F464" t="str">
            <v>C</v>
          </cell>
          <cell r="G464">
            <v>4</v>
          </cell>
          <cell r="H464" t="str">
            <v>Cat Dasar</v>
          </cell>
          <cell r="I464" t="str">
            <v>kg</v>
          </cell>
          <cell r="J464"/>
        </row>
        <row r="465">
          <cell r="C465" t="str">
            <v>M.7.3.5</v>
          </cell>
          <cell r="D465" t="str">
            <v>M.7</v>
          </cell>
          <cell r="E465">
            <v>3</v>
          </cell>
          <cell r="F465" t="str">
            <v>C</v>
          </cell>
          <cell r="G465">
            <v>5</v>
          </cell>
          <cell r="H465" t="str">
            <v>Cat dinding (acrylic emulsi paint)</v>
          </cell>
          <cell r="I465" t="str">
            <v>kg</v>
          </cell>
          <cell r="J465"/>
        </row>
        <row r="466">
          <cell r="C466" t="str">
            <v>M.7.3.6</v>
          </cell>
          <cell r="D466" t="str">
            <v>M.7</v>
          </cell>
          <cell r="E466">
            <v>3</v>
          </cell>
          <cell r="F466" t="str">
            <v>C</v>
          </cell>
          <cell r="G466">
            <v>6</v>
          </cell>
          <cell r="H466" t="str">
            <v>Cat dinding ICI Dulux</v>
          </cell>
          <cell r="I466" t="str">
            <v>kg</v>
          </cell>
          <cell r="J466"/>
        </row>
        <row r="467">
          <cell r="C467" t="str">
            <v>M.7.3.7</v>
          </cell>
          <cell r="D467" t="str">
            <v>M.7</v>
          </cell>
          <cell r="E467">
            <v>3</v>
          </cell>
          <cell r="F467" t="str">
            <v>C</v>
          </cell>
          <cell r="G467">
            <v>7</v>
          </cell>
          <cell r="H467" t="str">
            <v>Cat dinding weathersield</v>
          </cell>
          <cell r="I467" t="str">
            <v>kg</v>
          </cell>
          <cell r="J467"/>
        </row>
        <row r="468">
          <cell r="C468" t="str">
            <v>M.7.3.8</v>
          </cell>
          <cell r="D468" t="str">
            <v>M.7</v>
          </cell>
          <cell r="E468">
            <v>3</v>
          </cell>
          <cell r="F468" t="str">
            <v>C</v>
          </cell>
          <cell r="G468">
            <v>8</v>
          </cell>
          <cell r="H468" t="str">
            <v>Cat Kayu Mengkilat</v>
          </cell>
          <cell r="I468" t="str">
            <v>kg</v>
          </cell>
          <cell r="J468"/>
        </row>
        <row r="469">
          <cell r="C469" t="str">
            <v>M.7.3.9</v>
          </cell>
          <cell r="D469" t="str">
            <v>M.7</v>
          </cell>
          <cell r="E469">
            <v>3</v>
          </cell>
          <cell r="F469" t="str">
            <v>C</v>
          </cell>
          <cell r="G469">
            <v>9</v>
          </cell>
          <cell r="H469" t="str">
            <v>Cat marka</v>
          </cell>
          <cell r="I469" t="str">
            <v>kg</v>
          </cell>
          <cell r="J469"/>
        </row>
        <row r="470">
          <cell r="C470" t="str">
            <v>M.7.3.10</v>
          </cell>
          <cell r="D470" t="str">
            <v>M.7</v>
          </cell>
          <cell r="E470">
            <v>3</v>
          </cell>
          <cell r="F470" t="str">
            <v>C</v>
          </cell>
          <cell r="G470">
            <v>10</v>
          </cell>
          <cell r="H470" t="str">
            <v>Cat marka termoplastic</v>
          </cell>
          <cell r="I470" t="str">
            <v>kg</v>
          </cell>
          <cell r="J470"/>
        </row>
        <row r="471">
          <cell r="C471" t="str">
            <v>M.7.3.11</v>
          </cell>
          <cell r="D471" t="str">
            <v>M.7</v>
          </cell>
          <cell r="E471">
            <v>3</v>
          </cell>
          <cell r="F471" t="str">
            <v>C</v>
          </cell>
          <cell r="G471">
            <v>11</v>
          </cell>
          <cell r="H471" t="str">
            <v>Cat marka termoplastic (tebal 500 micron)</v>
          </cell>
          <cell r="I471" t="str">
            <v>kg</v>
          </cell>
          <cell r="J471"/>
        </row>
        <row r="472">
          <cell r="C472" t="str">
            <v>M.7.3.12</v>
          </cell>
          <cell r="D472" t="str">
            <v>M.7</v>
          </cell>
          <cell r="E472">
            <v>3</v>
          </cell>
          <cell r="F472" t="str">
            <v>C</v>
          </cell>
          <cell r="G472">
            <v>12</v>
          </cell>
          <cell r="H472" t="str">
            <v>Cat Menie</v>
          </cell>
          <cell r="I472" t="str">
            <v>kg</v>
          </cell>
          <cell r="J472"/>
        </row>
        <row r="473">
          <cell r="C473" t="str">
            <v>M.7.3.13</v>
          </cell>
          <cell r="D473" t="str">
            <v>M.7</v>
          </cell>
          <cell r="E473">
            <v>3</v>
          </cell>
          <cell r="F473" t="str">
            <v>C</v>
          </cell>
          <cell r="G473">
            <v>13</v>
          </cell>
          <cell r="H473" t="str">
            <v>Cat Menie A</v>
          </cell>
          <cell r="I473" t="str">
            <v>kg</v>
          </cell>
          <cell r="J473"/>
        </row>
        <row r="474">
          <cell r="C474" t="str">
            <v>M.7.3.14</v>
          </cell>
          <cell r="D474" t="str">
            <v>M.7</v>
          </cell>
          <cell r="E474">
            <v>3</v>
          </cell>
          <cell r="F474" t="str">
            <v>C</v>
          </cell>
          <cell r="G474">
            <v>14</v>
          </cell>
          <cell r="H474" t="str">
            <v>Cat Menie B</v>
          </cell>
          <cell r="I474" t="str">
            <v>kg</v>
          </cell>
          <cell r="J474"/>
        </row>
        <row r="475">
          <cell r="C475" t="str">
            <v>M.7.3.15</v>
          </cell>
          <cell r="D475" t="str">
            <v>M.7</v>
          </cell>
          <cell r="E475">
            <v>3</v>
          </cell>
          <cell r="F475" t="str">
            <v>C</v>
          </cell>
          <cell r="G475">
            <v>15</v>
          </cell>
          <cell r="H475" t="str">
            <v>Cat Menie besi</v>
          </cell>
          <cell r="I475" t="str">
            <v>ltr</v>
          </cell>
          <cell r="J475"/>
        </row>
        <row r="476">
          <cell r="C476" t="str">
            <v>M.7.3.16</v>
          </cell>
          <cell r="D476" t="str">
            <v>M.7</v>
          </cell>
          <cell r="E476">
            <v>3</v>
          </cell>
          <cell r="F476" t="str">
            <v>C</v>
          </cell>
          <cell r="G476">
            <v>16</v>
          </cell>
          <cell r="H476" t="str">
            <v>Cat Minyak</v>
          </cell>
          <cell r="I476" t="str">
            <v>ltr</v>
          </cell>
          <cell r="J476"/>
        </row>
        <row r="477">
          <cell r="C477" t="str">
            <v>M.7.3.17</v>
          </cell>
          <cell r="D477" t="str">
            <v>M.7</v>
          </cell>
          <cell r="E477">
            <v>3</v>
          </cell>
          <cell r="F477" t="str">
            <v>C</v>
          </cell>
          <cell r="G477">
            <v>17</v>
          </cell>
          <cell r="H477" t="str">
            <v>Cat Minyak</v>
          </cell>
          <cell r="I477" t="str">
            <v>kg</v>
          </cell>
          <cell r="J477"/>
        </row>
        <row r="478">
          <cell r="C478" t="str">
            <v>M.7.3.18</v>
          </cell>
          <cell r="D478" t="str">
            <v>M.7</v>
          </cell>
          <cell r="E478">
            <v>3</v>
          </cell>
          <cell r="F478" t="str">
            <v>C</v>
          </cell>
          <cell r="G478">
            <v>18</v>
          </cell>
          <cell r="H478" t="str">
            <v>Cat multipox line marking Ex. Propan</v>
          </cell>
          <cell r="I478" t="str">
            <v>ltr</v>
          </cell>
          <cell r="J478"/>
        </row>
        <row r="479">
          <cell r="C479" t="str">
            <v>M.7.3.19</v>
          </cell>
          <cell r="D479" t="str">
            <v>M.7</v>
          </cell>
          <cell r="E479">
            <v>3</v>
          </cell>
          <cell r="F479" t="str">
            <v>C</v>
          </cell>
          <cell r="G479">
            <v>19</v>
          </cell>
          <cell r="H479" t="str">
            <v>Cat Penutup</v>
          </cell>
          <cell r="I479" t="str">
            <v>kg</v>
          </cell>
          <cell r="J479"/>
        </row>
        <row r="480">
          <cell r="C480" t="str">
            <v>M.7.3.20</v>
          </cell>
          <cell r="D480" t="str">
            <v>M.7</v>
          </cell>
          <cell r="E480">
            <v>3</v>
          </cell>
          <cell r="F480" t="str">
            <v>C</v>
          </cell>
          <cell r="G480">
            <v>20</v>
          </cell>
          <cell r="H480" t="str">
            <v>Cat road line paint warna putih (waterbased)</v>
          </cell>
          <cell r="I480" t="str">
            <v>ltr</v>
          </cell>
          <cell r="J480"/>
        </row>
        <row r="481">
          <cell r="C481" t="str">
            <v>M.7.3.21</v>
          </cell>
          <cell r="D481" t="str">
            <v>M.7</v>
          </cell>
          <cell r="E481">
            <v>3</v>
          </cell>
          <cell r="F481" t="str">
            <v>C</v>
          </cell>
          <cell r="G481">
            <v>21</v>
          </cell>
          <cell r="H481" t="str">
            <v>Cat road paint (Waterbased)</v>
          </cell>
          <cell r="I481" t="str">
            <v>ltr</v>
          </cell>
          <cell r="J481"/>
        </row>
        <row r="482">
          <cell r="C482" t="str">
            <v>M.7.3.22</v>
          </cell>
          <cell r="D482" t="str">
            <v>M.7</v>
          </cell>
          <cell r="E482">
            <v>3</v>
          </cell>
          <cell r="F482" t="str">
            <v>C</v>
          </cell>
          <cell r="G482">
            <v>22</v>
          </cell>
          <cell r="H482" t="str">
            <v>Cat scotchlite/fluorescent</v>
          </cell>
          <cell r="I482" t="str">
            <v>kg</v>
          </cell>
          <cell r="J482"/>
        </row>
        <row r="483">
          <cell r="C483" t="str">
            <v>M.7.3.23</v>
          </cell>
          <cell r="D483" t="str">
            <v>M.7</v>
          </cell>
          <cell r="E483">
            <v>3</v>
          </cell>
          <cell r="F483" t="str">
            <v>C</v>
          </cell>
          <cell r="G483">
            <v>23</v>
          </cell>
          <cell r="H483" t="str">
            <v>Cat tembok luar 2,5 Kg</v>
          </cell>
          <cell r="I483" t="str">
            <v>kaleng</v>
          </cell>
          <cell r="J483"/>
        </row>
        <row r="484">
          <cell r="C484" t="str">
            <v>M.7.3.24</v>
          </cell>
          <cell r="D484" t="str">
            <v>M.7</v>
          </cell>
          <cell r="E484">
            <v>3</v>
          </cell>
          <cell r="F484" t="str">
            <v>C</v>
          </cell>
          <cell r="G484">
            <v>24</v>
          </cell>
          <cell r="H484" t="str">
            <v>Cat vinilex</v>
          </cell>
          <cell r="I484" t="str">
            <v>kg</v>
          </cell>
          <cell r="J484"/>
        </row>
        <row r="485">
          <cell r="C485" t="str">
            <v>M.7.3.25</v>
          </cell>
          <cell r="D485" t="str">
            <v>M.7</v>
          </cell>
          <cell r="E485">
            <v>3</v>
          </cell>
          <cell r="F485" t="str">
            <v>C</v>
          </cell>
          <cell r="G485">
            <v>25</v>
          </cell>
          <cell r="H485" t="str">
            <v>Cat Waterborne</v>
          </cell>
          <cell r="I485" t="str">
            <v>kg</v>
          </cell>
          <cell r="J485"/>
        </row>
        <row r="486">
          <cell r="C486" t="str">
            <v>M.7.3.26</v>
          </cell>
          <cell r="D486" t="str">
            <v>M.7</v>
          </cell>
          <cell r="E486">
            <v>3</v>
          </cell>
          <cell r="F486" t="str">
            <v>C</v>
          </cell>
          <cell r="G486">
            <v>26</v>
          </cell>
          <cell r="H486" t="str">
            <v>Coating waterproofing acrylic base setara BASF/Fosroc</v>
          </cell>
          <cell r="I486" t="str">
            <v>ltr</v>
          </cell>
          <cell r="J486"/>
        </row>
        <row r="487">
          <cell r="C487" t="str">
            <v>M.7.3.27</v>
          </cell>
          <cell r="D487" t="str">
            <v>M.7</v>
          </cell>
          <cell r="E487">
            <v>3</v>
          </cell>
          <cell r="F487" t="str">
            <v>C</v>
          </cell>
          <cell r="G487">
            <v>27</v>
          </cell>
          <cell r="H487" t="str">
            <v>Coating waterproofing polyurethane base setara BASF/Fosroc</v>
          </cell>
          <cell r="I487" t="str">
            <v>kg</v>
          </cell>
          <cell r="J487"/>
        </row>
        <row r="488">
          <cell r="C488" t="str">
            <v>M.7.3.28</v>
          </cell>
          <cell r="D488" t="str">
            <v>M.7</v>
          </cell>
          <cell r="E488">
            <v>3</v>
          </cell>
          <cell r="F488" t="str">
            <v>C</v>
          </cell>
          <cell r="G488">
            <v>28</v>
          </cell>
          <cell r="H488" t="str">
            <v>Coating waterproofing semen base setara BASF/Fosroc</v>
          </cell>
          <cell r="I488" t="str">
            <v>kg</v>
          </cell>
          <cell r="J488"/>
        </row>
        <row r="489">
          <cell r="C489" t="str">
            <v>M.7.3.29</v>
          </cell>
          <cell r="D489" t="str">
            <v>M.7</v>
          </cell>
          <cell r="E489">
            <v>3</v>
          </cell>
          <cell r="F489" t="str">
            <v>C</v>
          </cell>
          <cell r="G489">
            <v>29</v>
          </cell>
          <cell r="H489" t="str">
            <v>Coldplastic (tebal 200 micron)</v>
          </cell>
          <cell r="I489" t="str">
            <v>kg</v>
          </cell>
          <cell r="J489"/>
        </row>
        <row r="490">
          <cell r="C490" t="str">
            <v>M.7.3.30</v>
          </cell>
          <cell r="D490" t="str">
            <v>M.7</v>
          </cell>
          <cell r="E490">
            <v>3</v>
          </cell>
          <cell r="F490" t="str">
            <v>C</v>
          </cell>
          <cell r="G490">
            <v>30</v>
          </cell>
          <cell r="H490" t="str">
            <v>Coldplastic (Warna putih, kuning)</v>
          </cell>
          <cell r="I490" t="str">
            <v>kg</v>
          </cell>
          <cell r="J490"/>
        </row>
        <row r="491">
          <cell r="C491" t="str">
            <v>M.7.3.31</v>
          </cell>
          <cell r="D491" t="str">
            <v>M.7</v>
          </cell>
          <cell r="E491">
            <v>3</v>
          </cell>
          <cell r="F491" t="str">
            <v>C</v>
          </cell>
          <cell r="G491">
            <v>31</v>
          </cell>
          <cell r="H491" t="str">
            <v>Curbing sudut</v>
          </cell>
          <cell r="I491" t="str">
            <v>m</v>
          </cell>
          <cell r="J491"/>
        </row>
        <row r="492">
          <cell r="C492" t="str">
            <v>M.7.4.1</v>
          </cell>
          <cell r="D492" t="str">
            <v>M.7</v>
          </cell>
          <cell r="E492">
            <v>4</v>
          </cell>
          <cell r="F492" t="str">
            <v>D</v>
          </cell>
          <cell r="G492">
            <v>1</v>
          </cell>
          <cell r="H492" t="str">
            <v>Dempul</v>
          </cell>
          <cell r="I492" t="str">
            <v>kg</v>
          </cell>
          <cell r="J492"/>
        </row>
        <row r="493">
          <cell r="C493" t="str">
            <v>M.7.4.2</v>
          </cell>
          <cell r="D493" t="str">
            <v>M.7</v>
          </cell>
          <cell r="E493">
            <v>4</v>
          </cell>
          <cell r="F493" t="str">
            <v>D</v>
          </cell>
          <cell r="G493">
            <v>2</v>
          </cell>
          <cell r="H493" t="str">
            <v xml:space="preserve">Dempul tembok </v>
          </cell>
          <cell r="I493" t="str">
            <v>kg</v>
          </cell>
          <cell r="J493"/>
        </row>
        <row r="494">
          <cell r="C494" t="str">
            <v>M.7.5.1</v>
          </cell>
          <cell r="D494" t="str">
            <v>M.7</v>
          </cell>
          <cell r="E494">
            <v>5</v>
          </cell>
          <cell r="F494" t="str">
            <v>E</v>
          </cell>
          <cell r="G494">
            <v>1</v>
          </cell>
          <cell r="H494" t="str">
            <v>Epoxy adhesive 2 part component</v>
          </cell>
          <cell r="I494" t="str">
            <v>kg</v>
          </cell>
          <cell r="J494"/>
        </row>
        <row r="495">
          <cell r="C495" t="str">
            <v>M.7.5.2</v>
          </cell>
          <cell r="D495" t="str">
            <v>M.7</v>
          </cell>
          <cell r="E495">
            <v>5</v>
          </cell>
          <cell r="F495" t="str">
            <v>E</v>
          </cell>
          <cell r="G495">
            <v>2</v>
          </cell>
          <cell r="H495" t="str">
            <v>Epoxy adhesive component setara Fosroc/Estrong</v>
          </cell>
          <cell r="I495" t="str">
            <v>kg</v>
          </cell>
          <cell r="J495"/>
        </row>
        <row r="496">
          <cell r="C496" t="str">
            <v>M.7.5.3</v>
          </cell>
          <cell r="D496" t="str">
            <v>M.7</v>
          </cell>
          <cell r="E496">
            <v>5</v>
          </cell>
          <cell r="F496" t="str">
            <v>E</v>
          </cell>
          <cell r="G496">
            <v>3</v>
          </cell>
          <cell r="H496" t="str">
            <v>Epoxy traffic paint (solvent based 200 micron)</v>
          </cell>
          <cell r="I496" t="str">
            <v>kg</v>
          </cell>
          <cell r="J496"/>
        </row>
        <row r="497">
          <cell r="C497" t="str">
            <v>M.7.5.4</v>
          </cell>
          <cell r="D497" t="str">
            <v>M.7</v>
          </cell>
          <cell r="E497">
            <v>5</v>
          </cell>
          <cell r="F497" t="str">
            <v>E</v>
          </cell>
          <cell r="G497">
            <v>4</v>
          </cell>
          <cell r="H497" t="str">
            <v>Epoxy traffic paint (solvent based 400 micron)</v>
          </cell>
          <cell r="I497" t="str">
            <v>kg</v>
          </cell>
          <cell r="J497"/>
        </row>
        <row r="498">
          <cell r="C498" t="str">
            <v>M.7.5.5</v>
          </cell>
          <cell r="D498" t="str">
            <v>M.7</v>
          </cell>
          <cell r="E498">
            <v>5</v>
          </cell>
          <cell r="F498" t="str">
            <v>E</v>
          </cell>
          <cell r="G498">
            <v>5</v>
          </cell>
          <cell r="H498" t="str">
            <v>Epoxy traffic paint (water based 400 micron)</v>
          </cell>
          <cell r="I498" t="str">
            <v>kg</v>
          </cell>
          <cell r="J498"/>
        </row>
        <row r="499">
          <cell r="C499" t="str">
            <v>M.7.6.1</v>
          </cell>
          <cell r="D499" t="str">
            <v>M.7</v>
          </cell>
          <cell r="E499">
            <v>6</v>
          </cell>
          <cell r="F499" t="str">
            <v>F</v>
          </cell>
          <cell r="G499">
            <v>1</v>
          </cell>
          <cell r="H499" t="str">
            <v>Floor Hardener</v>
          </cell>
          <cell r="I499" t="str">
            <v>kg</v>
          </cell>
          <cell r="J499"/>
        </row>
        <row r="500">
          <cell r="C500" t="str">
            <v>M.7.6.3</v>
          </cell>
          <cell r="D500" t="str">
            <v>M.7</v>
          </cell>
          <cell r="E500">
            <v>6</v>
          </cell>
          <cell r="F500" t="str">
            <v>F</v>
          </cell>
          <cell r="G500">
            <v>3</v>
          </cell>
          <cell r="H500" t="str">
            <v>Formika</v>
          </cell>
          <cell r="I500" t="str">
            <v>lbr</v>
          </cell>
          <cell r="J500"/>
        </row>
        <row r="501">
          <cell r="C501" t="str">
            <v>M.7.8.1</v>
          </cell>
          <cell r="D501" t="str">
            <v>M.7</v>
          </cell>
          <cell r="E501">
            <v>8</v>
          </cell>
          <cell r="F501" t="str">
            <v>H</v>
          </cell>
          <cell r="G501">
            <v>1</v>
          </cell>
          <cell r="H501" t="str">
            <v>HPL</v>
          </cell>
          <cell r="I501" t="str">
            <v>lbr</v>
          </cell>
          <cell r="J501"/>
        </row>
        <row r="502">
          <cell r="C502" t="str">
            <v>M.7.8.2</v>
          </cell>
          <cell r="D502" t="str">
            <v>M.7</v>
          </cell>
          <cell r="E502">
            <v>8</v>
          </cell>
          <cell r="F502" t="str">
            <v>H</v>
          </cell>
          <cell r="G502">
            <v>2</v>
          </cell>
          <cell r="H502" t="str">
            <v>HPL Motif "Wood Grain"</v>
          </cell>
          <cell r="I502" t="str">
            <v>lbr</v>
          </cell>
          <cell r="J502"/>
        </row>
        <row r="503">
          <cell r="C503" t="str">
            <v>M.7.11.1</v>
          </cell>
          <cell r="D503" t="str">
            <v>M.7</v>
          </cell>
          <cell r="E503">
            <v>11</v>
          </cell>
          <cell r="F503" t="str">
            <v>K</v>
          </cell>
          <cell r="G503">
            <v>1</v>
          </cell>
          <cell r="H503" t="str">
            <v>Kaca bening 5 mm</v>
          </cell>
          <cell r="I503" t="str">
            <v>m2</v>
          </cell>
          <cell r="J503"/>
        </row>
        <row r="504">
          <cell r="C504" t="str">
            <v>M.7.11.2</v>
          </cell>
          <cell r="D504" t="str">
            <v>M.7</v>
          </cell>
          <cell r="E504">
            <v>11</v>
          </cell>
          <cell r="F504" t="str">
            <v>K</v>
          </cell>
          <cell r="G504">
            <v>2</v>
          </cell>
          <cell r="H504" t="str">
            <v>Kaca buram 10 mm</v>
          </cell>
          <cell r="I504" t="str">
            <v>m2</v>
          </cell>
          <cell r="J504"/>
        </row>
        <row r="505">
          <cell r="C505" t="str">
            <v>M.7.11.3</v>
          </cell>
          <cell r="D505" t="str">
            <v>M.7</v>
          </cell>
          <cell r="E505">
            <v>11</v>
          </cell>
          <cell r="F505" t="str">
            <v>K</v>
          </cell>
          <cell r="G505">
            <v>3</v>
          </cell>
          <cell r="H505" t="str">
            <v>Kaca buram 12MM</v>
          </cell>
          <cell r="I505" t="str">
            <v>m2</v>
          </cell>
          <cell r="J505"/>
        </row>
        <row r="506">
          <cell r="C506" t="str">
            <v>M.7.11.4</v>
          </cell>
          <cell r="D506" t="str">
            <v>M.7</v>
          </cell>
          <cell r="E506">
            <v>11</v>
          </cell>
          <cell r="F506" t="str">
            <v>K</v>
          </cell>
          <cell r="G506">
            <v>4</v>
          </cell>
          <cell r="H506" t="str">
            <v>Kaca cermin 5MM</v>
          </cell>
          <cell r="I506" t="str">
            <v>m2</v>
          </cell>
          <cell r="J506"/>
        </row>
        <row r="507">
          <cell r="C507" t="str">
            <v>M.7.11.5</v>
          </cell>
          <cell r="D507" t="str">
            <v>M.7</v>
          </cell>
          <cell r="E507">
            <v>11</v>
          </cell>
          <cell r="F507" t="str">
            <v>K</v>
          </cell>
          <cell r="G507">
            <v>5</v>
          </cell>
          <cell r="H507" t="str">
            <v>Kaca cermin 8MM</v>
          </cell>
          <cell r="I507" t="str">
            <v>m2</v>
          </cell>
          <cell r="J507"/>
        </row>
        <row r="508">
          <cell r="C508" t="str">
            <v>M.7.11.6</v>
          </cell>
          <cell r="D508" t="str">
            <v>M.7</v>
          </cell>
          <cell r="E508">
            <v>11</v>
          </cell>
          <cell r="F508" t="str">
            <v>K</v>
          </cell>
          <cell r="G508">
            <v>6</v>
          </cell>
          <cell r="H508" t="str">
            <v>Kaca es tebal 3 mm</v>
          </cell>
          <cell r="I508" t="str">
            <v>m2</v>
          </cell>
          <cell r="J508"/>
        </row>
        <row r="509">
          <cell r="C509" t="str">
            <v>M.7.11.7</v>
          </cell>
          <cell r="D509" t="str">
            <v>M.7</v>
          </cell>
          <cell r="E509">
            <v>11</v>
          </cell>
          <cell r="F509" t="str">
            <v>K</v>
          </cell>
          <cell r="G509">
            <v>7</v>
          </cell>
          <cell r="H509" t="str">
            <v>Kaca es tebal 5 mm</v>
          </cell>
          <cell r="I509" t="str">
            <v>m2</v>
          </cell>
          <cell r="J509"/>
        </row>
        <row r="510">
          <cell r="C510" t="str">
            <v>M.7.11.8</v>
          </cell>
          <cell r="D510" t="str">
            <v>M.7</v>
          </cell>
          <cell r="E510">
            <v>11</v>
          </cell>
          <cell r="F510" t="str">
            <v>K</v>
          </cell>
          <cell r="G510">
            <v>8</v>
          </cell>
          <cell r="H510" t="str">
            <v>Kaca film lebar 150 cm</v>
          </cell>
          <cell r="I510" t="str">
            <v>m2</v>
          </cell>
          <cell r="J510"/>
        </row>
        <row r="511">
          <cell r="C511" t="str">
            <v>M.7.11.9</v>
          </cell>
          <cell r="D511" t="str">
            <v>M.7</v>
          </cell>
          <cell r="E511">
            <v>11</v>
          </cell>
          <cell r="F511" t="str">
            <v>K</v>
          </cell>
          <cell r="G511">
            <v>9</v>
          </cell>
          <cell r="H511" t="str">
            <v>Kaca glassblock 6 mm</v>
          </cell>
          <cell r="I511" t="str">
            <v>m2</v>
          </cell>
          <cell r="J511"/>
        </row>
        <row r="512">
          <cell r="C512" t="str">
            <v>M.7.11.10</v>
          </cell>
          <cell r="D512" t="str">
            <v>M.7</v>
          </cell>
          <cell r="E512">
            <v>11</v>
          </cell>
          <cell r="F512" t="str">
            <v>K</v>
          </cell>
          <cell r="G512">
            <v>10</v>
          </cell>
          <cell r="H512" t="str">
            <v>Kaca Laminated 8 mm</v>
          </cell>
          <cell r="I512" t="str">
            <v>m2</v>
          </cell>
          <cell r="J512"/>
        </row>
        <row r="513">
          <cell r="C513" t="str">
            <v>M.7.11.11</v>
          </cell>
          <cell r="D513" t="str">
            <v>M.7</v>
          </cell>
          <cell r="E513">
            <v>11</v>
          </cell>
          <cell r="F513" t="str">
            <v>K</v>
          </cell>
          <cell r="G513">
            <v>11</v>
          </cell>
          <cell r="H513" t="str">
            <v>Kaca laminated glass tempered 5+0, 38+5</v>
          </cell>
          <cell r="I513" t="str">
            <v>m2</v>
          </cell>
          <cell r="J513"/>
        </row>
        <row r="514">
          <cell r="C514" t="str">
            <v>M.7.11.12</v>
          </cell>
          <cell r="D514" t="str">
            <v>M.7</v>
          </cell>
          <cell r="E514">
            <v>11</v>
          </cell>
          <cell r="F514" t="str">
            <v>K</v>
          </cell>
          <cell r="G514">
            <v>12</v>
          </cell>
          <cell r="H514" t="str">
            <v>Kaca laminated tempered 12 mm</v>
          </cell>
          <cell r="I514" t="str">
            <v>m2</v>
          </cell>
          <cell r="J514"/>
        </row>
        <row r="515">
          <cell r="C515" t="str">
            <v>M.7.11.13</v>
          </cell>
          <cell r="D515" t="str">
            <v>M.7</v>
          </cell>
          <cell r="E515">
            <v>11</v>
          </cell>
          <cell r="F515" t="str">
            <v>K</v>
          </cell>
          <cell r="G515">
            <v>13</v>
          </cell>
          <cell r="H515" t="str">
            <v>Kaca laminated tempered 6+0, 76+8 mm</v>
          </cell>
          <cell r="I515" t="str">
            <v>m2</v>
          </cell>
          <cell r="J515"/>
        </row>
        <row r="516">
          <cell r="C516" t="str">
            <v>M.7.11.14</v>
          </cell>
          <cell r="D516" t="str">
            <v>M.7</v>
          </cell>
          <cell r="E516">
            <v>11</v>
          </cell>
          <cell r="F516" t="str">
            <v>K</v>
          </cell>
          <cell r="G516">
            <v>14</v>
          </cell>
          <cell r="H516" t="str">
            <v>Kaca patri 5MM</v>
          </cell>
          <cell r="I516" t="str">
            <v>m2</v>
          </cell>
          <cell r="J516"/>
        </row>
        <row r="517">
          <cell r="C517" t="str">
            <v>M.7.11.15</v>
          </cell>
          <cell r="D517" t="str">
            <v>M.7</v>
          </cell>
          <cell r="E517">
            <v>11</v>
          </cell>
          <cell r="F517" t="str">
            <v>K</v>
          </cell>
          <cell r="G517">
            <v>15</v>
          </cell>
          <cell r="H517" t="str">
            <v>Kaca polos 5 mm</v>
          </cell>
          <cell r="I517" t="str">
            <v>bh</v>
          </cell>
          <cell r="J517"/>
        </row>
        <row r="518">
          <cell r="C518" t="str">
            <v>M.7.11.16</v>
          </cell>
          <cell r="D518" t="str">
            <v>M.7</v>
          </cell>
          <cell r="E518">
            <v>11</v>
          </cell>
          <cell r="F518" t="str">
            <v>K</v>
          </cell>
          <cell r="G518">
            <v>16</v>
          </cell>
          <cell r="H518" t="str">
            <v>Kaca tebal 3MM</v>
          </cell>
          <cell r="I518" t="str">
            <v>m2</v>
          </cell>
          <cell r="J518"/>
        </row>
        <row r="519">
          <cell r="C519" t="str">
            <v>M.7.11.17</v>
          </cell>
          <cell r="D519" t="str">
            <v>M.7</v>
          </cell>
          <cell r="E519">
            <v>11</v>
          </cell>
          <cell r="F519" t="str">
            <v>K</v>
          </cell>
          <cell r="G519">
            <v>17</v>
          </cell>
          <cell r="H519" t="str">
            <v>Kaca tebal 5MM</v>
          </cell>
          <cell r="I519" t="str">
            <v>m2</v>
          </cell>
          <cell r="J519"/>
        </row>
        <row r="520">
          <cell r="C520" t="str">
            <v>M.7.11.18</v>
          </cell>
          <cell r="D520" t="str">
            <v>M.7</v>
          </cell>
          <cell r="E520">
            <v>11</v>
          </cell>
          <cell r="F520" t="str">
            <v>K</v>
          </cell>
          <cell r="G520">
            <v>18</v>
          </cell>
          <cell r="H520" t="str">
            <v>Kaca tebal 8MM</v>
          </cell>
          <cell r="I520" t="str">
            <v>m2</v>
          </cell>
          <cell r="J520"/>
        </row>
        <row r="521">
          <cell r="C521" t="str">
            <v>M.7.11.19</v>
          </cell>
          <cell r="D521" t="str">
            <v>M.7</v>
          </cell>
          <cell r="E521">
            <v>11</v>
          </cell>
          <cell r="F521" t="str">
            <v>K</v>
          </cell>
          <cell r="G521">
            <v>19</v>
          </cell>
          <cell r="H521" t="str">
            <v>Kaca tempered 16 mm</v>
          </cell>
          <cell r="I521" t="str">
            <v>m2</v>
          </cell>
          <cell r="J521"/>
        </row>
        <row r="522">
          <cell r="C522" t="str">
            <v>M.7.11.20</v>
          </cell>
          <cell r="D522" t="str">
            <v>M.7</v>
          </cell>
          <cell r="E522">
            <v>11</v>
          </cell>
          <cell r="F522" t="str">
            <v>K</v>
          </cell>
          <cell r="G522">
            <v>20</v>
          </cell>
          <cell r="H522" t="str">
            <v>Kaca tempered 12 mm</v>
          </cell>
          <cell r="I522" t="str">
            <v>m2</v>
          </cell>
          <cell r="J522"/>
        </row>
        <row r="523">
          <cell r="C523" t="str">
            <v>M.7.11.21</v>
          </cell>
          <cell r="D523" t="str">
            <v>M.7</v>
          </cell>
          <cell r="E523">
            <v>11</v>
          </cell>
          <cell r="F523" t="str">
            <v>K</v>
          </cell>
          <cell r="G523">
            <v>21</v>
          </cell>
          <cell r="H523" t="str">
            <v>Kaca wireglassed 5MM</v>
          </cell>
          <cell r="I523" t="str">
            <v>m2</v>
          </cell>
          <cell r="J523"/>
        </row>
        <row r="524">
          <cell r="C524" t="str">
            <v>M.7.11.22</v>
          </cell>
          <cell r="D524" t="str">
            <v>M.7</v>
          </cell>
          <cell r="E524">
            <v>11</v>
          </cell>
          <cell r="F524" t="str">
            <v>K</v>
          </cell>
          <cell r="G524">
            <v>22</v>
          </cell>
          <cell r="H524" t="str">
            <v>Kalkarium</v>
          </cell>
          <cell r="I524" t="str">
            <v>kg</v>
          </cell>
          <cell r="J524"/>
        </row>
        <row r="525">
          <cell r="C525" t="str">
            <v>M.7.13.1</v>
          </cell>
          <cell r="D525" t="str">
            <v>M.7</v>
          </cell>
          <cell r="E525">
            <v>13</v>
          </cell>
          <cell r="F525" t="str">
            <v>M</v>
          </cell>
          <cell r="G525">
            <v>1</v>
          </cell>
          <cell r="H525" t="str">
            <v>Melamic</v>
          </cell>
          <cell r="I525" t="str">
            <v>kg</v>
          </cell>
          <cell r="J525"/>
        </row>
        <row r="526">
          <cell r="C526" t="str">
            <v>M.7.13.2</v>
          </cell>
          <cell r="D526" t="str">
            <v>M.7</v>
          </cell>
          <cell r="E526">
            <v>13</v>
          </cell>
          <cell r="F526" t="str">
            <v>M</v>
          </cell>
          <cell r="G526">
            <v>2</v>
          </cell>
          <cell r="H526" t="str">
            <v>Membrane aspal granule setara BASF/Fosroc</v>
          </cell>
          <cell r="I526" t="str">
            <v>m2</v>
          </cell>
          <cell r="J526"/>
        </row>
        <row r="527">
          <cell r="C527" t="str">
            <v>M.7.13.3</v>
          </cell>
          <cell r="D527" t="str">
            <v>M.7</v>
          </cell>
          <cell r="E527">
            <v>13</v>
          </cell>
          <cell r="F527" t="str">
            <v>M</v>
          </cell>
          <cell r="G527">
            <v>3</v>
          </cell>
          <cell r="H527" t="str">
            <v>Membrane tempel (self adhesive membrane) Setara Estop/Estrong</v>
          </cell>
          <cell r="I527" t="str">
            <v>m2</v>
          </cell>
          <cell r="J527"/>
        </row>
        <row r="528">
          <cell r="C528" t="str">
            <v>M.7.13.4</v>
          </cell>
          <cell r="D528" t="str">
            <v>M.7</v>
          </cell>
          <cell r="E528">
            <v>13</v>
          </cell>
          <cell r="F528" t="str">
            <v>M</v>
          </cell>
          <cell r="G528">
            <v>4</v>
          </cell>
          <cell r="H528" t="str">
            <v>Membreance sheet</v>
          </cell>
          <cell r="I528" t="str">
            <v>m2</v>
          </cell>
          <cell r="J528"/>
        </row>
        <row r="529">
          <cell r="C529" t="str">
            <v>M.7.14.1</v>
          </cell>
          <cell r="D529" t="str">
            <v>M.7</v>
          </cell>
          <cell r="E529">
            <v>14</v>
          </cell>
          <cell r="F529" t="str">
            <v>N</v>
          </cell>
          <cell r="G529">
            <v>1</v>
          </cell>
          <cell r="H529" t="str">
            <v>Nippon roadline paint (Solvent base)</v>
          </cell>
          <cell r="I529" t="str">
            <v>kg</v>
          </cell>
          <cell r="J529"/>
        </row>
        <row r="530">
          <cell r="C530" t="str">
            <v>M.7.14.2</v>
          </cell>
          <cell r="D530" t="str">
            <v>M.7</v>
          </cell>
          <cell r="E530">
            <v>14</v>
          </cell>
          <cell r="F530" t="str">
            <v>N</v>
          </cell>
          <cell r="G530">
            <v>2</v>
          </cell>
          <cell r="H530" t="str">
            <v>Nippon roadliner 268 (waterbase)</v>
          </cell>
          <cell r="I530" t="str">
            <v>kg</v>
          </cell>
          <cell r="J530"/>
        </row>
        <row r="531">
          <cell r="C531" t="str">
            <v>M.7.16.1</v>
          </cell>
          <cell r="D531" t="str">
            <v>M.7</v>
          </cell>
          <cell r="E531">
            <v>16</v>
          </cell>
          <cell r="F531" t="str">
            <v>P</v>
          </cell>
          <cell r="G531">
            <v>1</v>
          </cell>
          <cell r="H531" t="str">
            <v>Plamur</v>
          </cell>
          <cell r="I531" t="str">
            <v>kg</v>
          </cell>
          <cell r="J531"/>
        </row>
        <row r="532">
          <cell r="C532" t="str">
            <v>M.7.16.2</v>
          </cell>
          <cell r="D532" t="str">
            <v>M.7</v>
          </cell>
          <cell r="E532">
            <v>16</v>
          </cell>
          <cell r="F532" t="str">
            <v>P</v>
          </cell>
          <cell r="G532">
            <v>2</v>
          </cell>
          <cell r="H532" t="str">
            <v>Politur</v>
          </cell>
          <cell r="I532" t="str">
            <v>ltr</v>
          </cell>
          <cell r="J532"/>
        </row>
        <row r="533">
          <cell r="C533" t="str">
            <v>M.7.16.3</v>
          </cell>
          <cell r="D533" t="str">
            <v>M.7</v>
          </cell>
          <cell r="E533">
            <v>16</v>
          </cell>
          <cell r="F533" t="str">
            <v>P</v>
          </cell>
          <cell r="G533">
            <v>3</v>
          </cell>
          <cell r="H533" t="str">
            <v>Politur jadi</v>
          </cell>
          <cell r="I533" t="str">
            <v>ltr</v>
          </cell>
          <cell r="J533"/>
        </row>
        <row r="534">
          <cell r="C534" t="str">
            <v>M.7.16.4</v>
          </cell>
          <cell r="D534" t="str">
            <v>M.7</v>
          </cell>
          <cell r="E534">
            <v>16</v>
          </cell>
          <cell r="F534" t="str">
            <v>P</v>
          </cell>
          <cell r="G534">
            <v>4</v>
          </cell>
          <cell r="H534" t="str">
            <v>Pollyfloor PFM 232 Second layer</v>
          </cell>
          <cell r="I534" t="str">
            <v>kg</v>
          </cell>
          <cell r="J534"/>
        </row>
        <row r="535">
          <cell r="C535" t="str">
            <v>M.7.16.5</v>
          </cell>
          <cell r="D535" t="str">
            <v>M.7</v>
          </cell>
          <cell r="E535">
            <v>16</v>
          </cell>
          <cell r="F535" t="str">
            <v>P</v>
          </cell>
          <cell r="G535">
            <v>5</v>
          </cell>
          <cell r="H535" t="str">
            <v>Pollyfloor PFP 261 First layer</v>
          </cell>
          <cell r="I535" t="str">
            <v>kg</v>
          </cell>
          <cell r="J535"/>
        </row>
        <row r="536">
          <cell r="C536" t="str">
            <v>M.7.16.6</v>
          </cell>
          <cell r="D536" t="str">
            <v>M.7</v>
          </cell>
          <cell r="E536">
            <v>16</v>
          </cell>
          <cell r="F536" t="str">
            <v>P</v>
          </cell>
          <cell r="G536">
            <v>6</v>
          </cell>
          <cell r="H536" t="str">
            <v>Pollyfloor PFT 213 Finish coat</v>
          </cell>
          <cell r="I536" t="str">
            <v>kg</v>
          </cell>
          <cell r="J536"/>
        </row>
        <row r="537">
          <cell r="C537" t="str">
            <v>M.7.16.7</v>
          </cell>
          <cell r="D537" t="str">
            <v>M.7</v>
          </cell>
          <cell r="E537">
            <v>16</v>
          </cell>
          <cell r="F537" t="str">
            <v>P</v>
          </cell>
          <cell r="G537">
            <v>7</v>
          </cell>
          <cell r="H537" t="str">
            <v>Polyurethane foam grout Ex. BASF/Fosroc/Estrong</v>
          </cell>
          <cell r="I537" t="str">
            <v>ltr</v>
          </cell>
          <cell r="J537"/>
        </row>
        <row r="538">
          <cell r="C538" t="str">
            <v>M.7.16.8</v>
          </cell>
          <cell r="D538" t="str">
            <v>M.7</v>
          </cell>
          <cell r="E538">
            <v>16</v>
          </cell>
          <cell r="F538" t="str">
            <v>P</v>
          </cell>
          <cell r="G538">
            <v>8</v>
          </cell>
          <cell r="H538" t="str">
            <v>Primer</v>
          </cell>
          <cell r="I538" t="str">
            <v>ltr</v>
          </cell>
          <cell r="J538"/>
        </row>
        <row r="539">
          <cell r="C539" t="str">
            <v>M.7.16.9</v>
          </cell>
          <cell r="D539" t="str">
            <v>M.7</v>
          </cell>
          <cell r="E539">
            <v>16</v>
          </cell>
          <cell r="F539" t="str">
            <v>P</v>
          </cell>
          <cell r="G539">
            <v>9</v>
          </cell>
          <cell r="H539" t="str">
            <v>Primer</v>
          </cell>
          <cell r="I539" t="str">
            <v>ltr</v>
          </cell>
          <cell r="J539"/>
        </row>
        <row r="540">
          <cell r="C540" t="str">
            <v>M.7.18.1</v>
          </cell>
          <cell r="D540" t="str">
            <v>M.7</v>
          </cell>
          <cell r="E540">
            <v>18</v>
          </cell>
          <cell r="F540" t="str">
            <v>R</v>
          </cell>
          <cell r="G540">
            <v>1</v>
          </cell>
          <cell r="H540" t="str">
            <v>Ready mix</v>
          </cell>
          <cell r="I540" t="str">
            <v>m3</v>
          </cell>
          <cell r="J540"/>
        </row>
        <row r="541">
          <cell r="C541" t="str">
            <v>M.7.18.2</v>
          </cell>
          <cell r="D541" t="str">
            <v>M.7</v>
          </cell>
          <cell r="E541">
            <v>18</v>
          </cell>
          <cell r="F541" t="str">
            <v>R</v>
          </cell>
          <cell r="G541">
            <v>2</v>
          </cell>
          <cell r="H541" t="str">
            <v>Road line paint warna hitam (Waterbased)</v>
          </cell>
          <cell r="I541" t="str">
            <v>ltr</v>
          </cell>
          <cell r="J541"/>
        </row>
        <row r="542">
          <cell r="C542" t="str">
            <v>M.7.18.3</v>
          </cell>
          <cell r="D542" t="str">
            <v>M.7</v>
          </cell>
          <cell r="E542">
            <v>18</v>
          </cell>
          <cell r="F542" t="str">
            <v>R</v>
          </cell>
          <cell r="G542">
            <v>3</v>
          </cell>
          <cell r="H542" t="str">
            <v>Road line paint warna kuning (Waterbased)</v>
          </cell>
          <cell r="I542" t="str">
            <v>ltr</v>
          </cell>
          <cell r="J542"/>
        </row>
        <row r="543">
          <cell r="C543" t="str">
            <v>M.7.18.4</v>
          </cell>
          <cell r="D543" t="str">
            <v>M.7</v>
          </cell>
          <cell r="E543">
            <v>18</v>
          </cell>
          <cell r="F543" t="str">
            <v>R</v>
          </cell>
          <cell r="G543">
            <v>4</v>
          </cell>
          <cell r="H543" t="str">
            <v>Road line paint warna putih (Waterbased)</v>
          </cell>
          <cell r="I543" t="str">
            <v>ltr</v>
          </cell>
          <cell r="J543"/>
        </row>
        <row r="544">
          <cell r="C544" t="str">
            <v>M.7.19.1</v>
          </cell>
          <cell r="D544" t="str">
            <v>M.7</v>
          </cell>
          <cell r="E544">
            <v>19</v>
          </cell>
          <cell r="F544" t="str">
            <v>S</v>
          </cell>
          <cell r="G544">
            <v>1</v>
          </cell>
          <cell r="H544" t="str">
            <v>Sanding sealer</v>
          </cell>
          <cell r="I544" t="str">
            <v>kg</v>
          </cell>
          <cell r="J544"/>
        </row>
        <row r="545">
          <cell r="C545" t="str">
            <v>M.7.20.1</v>
          </cell>
          <cell r="D545" t="str">
            <v>M.7</v>
          </cell>
          <cell r="E545">
            <v>20</v>
          </cell>
          <cell r="F545" t="str">
            <v>T</v>
          </cell>
          <cell r="G545">
            <v>1</v>
          </cell>
          <cell r="H545" t="str">
            <v>Teak oil</v>
          </cell>
          <cell r="I545" t="str">
            <v>ltr</v>
          </cell>
          <cell r="J545"/>
        </row>
        <row r="546">
          <cell r="C546" t="str">
            <v>M.7.20.2</v>
          </cell>
          <cell r="D546" t="str">
            <v>M.7</v>
          </cell>
          <cell r="E546">
            <v>20</v>
          </cell>
          <cell r="F546" t="str">
            <v>T</v>
          </cell>
          <cell r="G546">
            <v>2</v>
          </cell>
          <cell r="H546" t="str">
            <v>Tempered glass tebal 10 mm</v>
          </cell>
          <cell r="I546" t="str">
            <v>m2</v>
          </cell>
          <cell r="J546"/>
        </row>
        <row r="547">
          <cell r="C547" t="str">
            <v>M.7.20.3</v>
          </cell>
          <cell r="D547" t="str">
            <v>M.7</v>
          </cell>
          <cell r="E547">
            <v>20</v>
          </cell>
          <cell r="F547" t="str">
            <v>T</v>
          </cell>
          <cell r="G547">
            <v>3</v>
          </cell>
          <cell r="H547" t="str">
            <v>Thinner</v>
          </cell>
          <cell r="I547" t="str">
            <v>ltr</v>
          </cell>
          <cell r="J547"/>
        </row>
        <row r="548">
          <cell r="C548" t="str">
            <v>M.7.20.4</v>
          </cell>
          <cell r="D548" t="str">
            <v>M.7</v>
          </cell>
          <cell r="E548">
            <v>20</v>
          </cell>
          <cell r="F548" t="str">
            <v>T</v>
          </cell>
          <cell r="G548">
            <v>4</v>
          </cell>
          <cell r="H548" t="str">
            <v>Thinner epoxy</v>
          </cell>
          <cell r="I548" t="str">
            <v>ltr</v>
          </cell>
          <cell r="J548"/>
        </row>
        <row r="549">
          <cell r="C549" t="str">
            <v>M.7.20.5</v>
          </cell>
          <cell r="D549" t="str">
            <v>M.7</v>
          </cell>
          <cell r="E549">
            <v>20</v>
          </cell>
          <cell r="F549" t="str">
            <v>T</v>
          </cell>
          <cell r="G549">
            <v>5</v>
          </cell>
          <cell r="H549" t="str">
            <v>Thinner pengencer cat</v>
          </cell>
          <cell r="I549" t="str">
            <v>kg</v>
          </cell>
          <cell r="J549"/>
        </row>
        <row r="550">
          <cell r="C550" t="str">
            <v>M.7.20.6</v>
          </cell>
          <cell r="D550" t="str">
            <v>M.7</v>
          </cell>
          <cell r="E550">
            <v>20</v>
          </cell>
          <cell r="F550" t="str">
            <v>T</v>
          </cell>
          <cell r="G550">
            <v>6</v>
          </cell>
          <cell r="H550" t="str">
            <v>Top coating waterproofing polyurethane base setara BASF/Fosroc</v>
          </cell>
          <cell r="I550" t="str">
            <v>kg</v>
          </cell>
          <cell r="J550"/>
        </row>
        <row r="551">
          <cell r="C551" t="str">
            <v>M.7.22.1</v>
          </cell>
          <cell r="D551" t="str">
            <v>M.7</v>
          </cell>
          <cell r="E551">
            <v>22</v>
          </cell>
          <cell r="F551" t="str">
            <v>V</v>
          </cell>
          <cell r="G551">
            <v>1</v>
          </cell>
          <cell r="H551" t="str">
            <v>Vernis</v>
          </cell>
          <cell r="I551" t="str">
            <v>ltr</v>
          </cell>
          <cell r="J551"/>
        </row>
        <row r="552">
          <cell r="C552" t="str">
            <v>M.7.22.2</v>
          </cell>
          <cell r="D552" t="str">
            <v>M.7</v>
          </cell>
          <cell r="E552">
            <v>22</v>
          </cell>
          <cell r="F552" t="str">
            <v>V</v>
          </cell>
          <cell r="G552">
            <v>2</v>
          </cell>
          <cell r="H552" t="str">
            <v>Vinyl</v>
          </cell>
          <cell r="I552" t="str">
            <v>bh</v>
          </cell>
          <cell r="J552"/>
        </row>
        <row r="553">
          <cell r="C553" t="str">
            <v>M.7.23.1</v>
          </cell>
          <cell r="D553" t="str">
            <v>M.7</v>
          </cell>
          <cell r="E553">
            <v>23</v>
          </cell>
          <cell r="F553" t="str">
            <v>W</v>
          </cell>
          <cell r="G553">
            <v>1</v>
          </cell>
          <cell r="H553" t="str">
            <v>Wallpaper</v>
          </cell>
          <cell r="I553" t="str">
            <v>m</v>
          </cell>
          <cell r="J553"/>
        </row>
        <row r="554">
          <cell r="C554" t="str">
            <v>M.7.23.2</v>
          </cell>
          <cell r="D554" t="str">
            <v>M.7</v>
          </cell>
          <cell r="E554">
            <v>23</v>
          </cell>
          <cell r="F554" t="str">
            <v>W</v>
          </cell>
          <cell r="G554">
            <v>2</v>
          </cell>
          <cell r="H554" t="str">
            <v>Wallpaper</v>
          </cell>
          <cell r="I554" t="str">
            <v>m2</v>
          </cell>
          <cell r="J554"/>
        </row>
        <row r="555">
          <cell r="C555" t="str">
            <v>M.7.23.3</v>
          </cell>
          <cell r="D555" t="str">
            <v>M.7</v>
          </cell>
          <cell r="E555">
            <v>23</v>
          </cell>
          <cell r="F555" t="str">
            <v>W</v>
          </cell>
          <cell r="G555">
            <v>3</v>
          </cell>
          <cell r="H555" t="str">
            <v>Waterborne</v>
          </cell>
          <cell r="I555" t="str">
            <v>kg</v>
          </cell>
          <cell r="J555"/>
        </row>
        <row r="556">
          <cell r="C556" t="str">
            <v>M.7.23.4</v>
          </cell>
          <cell r="D556" t="str">
            <v>M.7</v>
          </cell>
          <cell r="E556">
            <v>23</v>
          </cell>
          <cell r="F556" t="str">
            <v>W</v>
          </cell>
          <cell r="G556">
            <v>4</v>
          </cell>
          <cell r="H556" t="str">
            <v>Waterproof</v>
          </cell>
          <cell r="I556" t="str">
            <v>kg</v>
          </cell>
          <cell r="J556"/>
        </row>
        <row r="557">
          <cell r="C557" t="str">
            <v>M.7.23.5</v>
          </cell>
          <cell r="D557" t="str">
            <v>M.7</v>
          </cell>
          <cell r="E557">
            <v>23</v>
          </cell>
          <cell r="F557" t="str">
            <v>W</v>
          </cell>
          <cell r="G557">
            <v>5</v>
          </cell>
          <cell r="H557" t="str">
            <v>Waterstop lebar 150 mm</v>
          </cell>
          <cell r="I557" t="str">
            <v>M</v>
          </cell>
          <cell r="J557"/>
        </row>
        <row r="558">
          <cell r="C558" t="str">
            <v>M.7.23.6</v>
          </cell>
          <cell r="D558" t="str">
            <v>M.7</v>
          </cell>
          <cell r="E558">
            <v>23</v>
          </cell>
          <cell r="F558" t="str">
            <v>W</v>
          </cell>
          <cell r="G558">
            <v>6</v>
          </cell>
          <cell r="H558" t="str">
            <v>Waterstop lebar 200 mm</v>
          </cell>
          <cell r="I558" t="str">
            <v>M</v>
          </cell>
          <cell r="J558"/>
        </row>
        <row r="559">
          <cell r="C559" t="str">
            <v>M.7.23.7</v>
          </cell>
          <cell r="D559" t="str">
            <v>M.7</v>
          </cell>
          <cell r="E559">
            <v>23</v>
          </cell>
          <cell r="F559" t="str">
            <v>W</v>
          </cell>
          <cell r="G559">
            <v>7</v>
          </cell>
          <cell r="H559" t="str">
            <v>Waterstop lebar 230 mm - 320 mm</v>
          </cell>
          <cell r="I559" t="str">
            <v>M</v>
          </cell>
          <cell r="J559"/>
        </row>
        <row r="560">
          <cell r="C560" t="str">
            <v>M.7.23.8</v>
          </cell>
          <cell r="D560" t="str">
            <v>M.7</v>
          </cell>
          <cell r="E560">
            <v>23</v>
          </cell>
          <cell r="F560" t="str">
            <v>W</v>
          </cell>
          <cell r="G560">
            <v>8</v>
          </cell>
          <cell r="H560" t="str">
            <v>Wood filter</v>
          </cell>
          <cell r="I560" t="str">
            <v>kg</v>
          </cell>
          <cell r="J560"/>
        </row>
        <row r="561">
          <cell r="C561" t="str">
            <v>M.7.23.9</v>
          </cell>
          <cell r="D561" t="str">
            <v>M.7</v>
          </cell>
          <cell r="E561">
            <v>23</v>
          </cell>
          <cell r="F561" t="str">
            <v>W</v>
          </cell>
          <cell r="G561">
            <v>9</v>
          </cell>
          <cell r="H561" t="str">
            <v>Woodstain</v>
          </cell>
          <cell r="I561" t="str">
            <v>kg</v>
          </cell>
          <cell r="J561"/>
        </row>
        <row r="562">
          <cell r="C562" t="str">
            <v>M.7.26.1</v>
          </cell>
          <cell r="D562" t="str">
            <v>M.7</v>
          </cell>
          <cell r="E562">
            <v>26</v>
          </cell>
          <cell r="F562" t="str">
            <v>Z</v>
          </cell>
          <cell r="G562">
            <v>1</v>
          </cell>
          <cell r="H562" t="str">
            <v>Zinchromat</v>
          </cell>
          <cell r="I562" t="str">
            <v>kg</v>
          </cell>
          <cell r="J562"/>
        </row>
        <row r="563">
          <cell r="C563"/>
          <cell r="D563"/>
          <cell r="E563"/>
          <cell r="F563"/>
          <cell r="G563"/>
          <cell r="H563"/>
          <cell r="I563"/>
          <cell r="J563"/>
        </row>
        <row r="564">
          <cell r="C564" t="str">
            <v>M.10.1.1</v>
          </cell>
          <cell r="D564" t="str">
            <v>M.10</v>
          </cell>
          <cell r="E564">
            <v>1</v>
          </cell>
          <cell r="F564" t="str">
            <v>A</v>
          </cell>
          <cell r="G564">
            <v>1</v>
          </cell>
          <cell r="H564" t="str">
            <v>Akustik</v>
          </cell>
          <cell r="I564" t="str">
            <v>lbr</v>
          </cell>
          <cell r="J564"/>
        </row>
        <row r="565">
          <cell r="C565" t="str">
            <v>M.10.1.2</v>
          </cell>
          <cell r="D565" t="str">
            <v>M.10</v>
          </cell>
          <cell r="E565">
            <v>1</v>
          </cell>
          <cell r="F565" t="str">
            <v>A</v>
          </cell>
          <cell r="G565">
            <v>2</v>
          </cell>
          <cell r="H565" t="str">
            <v>Akustik 60 x 120</v>
          </cell>
          <cell r="I565" t="str">
            <v>lbr</v>
          </cell>
          <cell r="J565"/>
        </row>
        <row r="566">
          <cell r="C566" t="str">
            <v>M.10.2.1</v>
          </cell>
          <cell r="D566" t="str">
            <v>M.10</v>
          </cell>
          <cell r="E566">
            <v>2</v>
          </cell>
          <cell r="F566" t="str">
            <v>B</v>
          </cell>
          <cell r="G566">
            <v>1</v>
          </cell>
          <cell r="H566" t="str">
            <v>Balok Kayu</v>
          </cell>
          <cell r="I566" t="str">
            <v>m3</v>
          </cell>
          <cell r="J566"/>
        </row>
        <row r="567">
          <cell r="C567" t="str">
            <v>M.10.2.2</v>
          </cell>
          <cell r="D567" t="str">
            <v>M.10</v>
          </cell>
          <cell r="E567">
            <v>2</v>
          </cell>
          <cell r="F567" t="str">
            <v>B</v>
          </cell>
          <cell r="G567">
            <v>2</v>
          </cell>
          <cell r="H567" t="str">
            <v>Balok Kayu Kelas II</v>
          </cell>
          <cell r="I567" t="str">
            <v>m3</v>
          </cell>
          <cell r="J567"/>
        </row>
        <row r="568">
          <cell r="C568" t="str">
            <v>M.10.2.3</v>
          </cell>
          <cell r="D568" t="str">
            <v>M.10</v>
          </cell>
          <cell r="E568">
            <v>2</v>
          </cell>
          <cell r="F568" t="str">
            <v>B</v>
          </cell>
          <cell r="G568">
            <v>3</v>
          </cell>
          <cell r="H568" t="str">
            <v>Balok Kayu, 6 x 12</v>
          </cell>
          <cell r="I568" t="str">
            <v>m3</v>
          </cell>
          <cell r="J568"/>
        </row>
        <row r="569">
          <cell r="C569" t="str">
            <v>M.10.2.4</v>
          </cell>
          <cell r="D569" t="str">
            <v>M.10</v>
          </cell>
          <cell r="E569">
            <v>2</v>
          </cell>
          <cell r="F569" t="str">
            <v>B</v>
          </cell>
          <cell r="G569">
            <v>4</v>
          </cell>
          <cell r="H569" t="str">
            <v>Bambu</v>
          </cell>
          <cell r="I569" t="str">
            <v>btg</v>
          </cell>
          <cell r="J569"/>
        </row>
        <row r="570">
          <cell r="C570" t="str">
            <v>M.10.2.5</v>
          </cell>
          <cell r="D570" t="str">
            <v>M.10</v>
          </cell>
          <cell r="E570">
            <v>2</v>
          </cell>
          <cell r="F570" t="str">
            <v>B</v>
          </cell>
          <cell r="G570">
            <v>5</v>
          </cell>
          <cell r="H570" t="str">
            <v>Bambu  diameter 6-8 / 600 cm</v>
          </cell>
          <cell r="I570" t="str">
            <v>btg</v>
          </cell>
          <cell r="J570"/>
        </row>
        <row r="571">
          <cell r="C571" t="str">
            <v>M.10.2.6</v>
          </cell>
          <cell r="D571" t="str">
            <v>M.10</v>
          </cell>
          <cell r="E571">
            <v>2</v>
          </cell>
          <cell r="F571" t="str">
            <v>B</v>
          </cell>
          <cell r="G571">
            <v>6</v>
          </cell>
          <cell r="H571" t="str">
            <v>Bambu hitam</v>
          </cell>
          <cell r="I571" t="str">
            <v>btg</v>
          </cell>
          <cell r="J571"/>
        </row>
        <row r="572">
          <cell r="C572" t="str">
            <v>M.10.2.7</v>
          </cell>
          <cell r="D572" t="str">
            <v>M.10</v>
          </cell>
          <cell r="E572">
            <v>2</v>
          </cell>
          <cell r="F572" t="str">
            <v>B</v>
          </cell>
          <cell r="G572">
            <v>7</v>
          </cell>
          <cell r="H572" t="str">
            <v>Bilik bambu</v>
          </cell>
          <cell r="I572" t="str">
            <v>m2</v>
          </cell>
          <cell r="J572"/>
        </row>
        <row r="573">
          <cell r="C573" t="str">
            <v>M.10.3.1</v>
          </cell>
          <cell r="D573" t="str">
            <v>M.10</v>
          </cell>
          <cell r="E573">
            <v>3</v>
          </cell>
          <cell r="F573" t="str">
            <v>C</v>
          </cell>
          <cell r="G573">
            <v>1</v>
          </cell>
          <cell r="H573" t="str">
            <v>Calsiboard</v>
          </cell>
          <cell r="I573" t="str">
            <v>lbr</v>
          </cell>
          <cell r="J573"/>
        </row>
        <row r="574">
          <cell r="C574" t="str">
            <v>M.10.5.1</v>
          </cell>
          <cell r="D574" t="str">
            <v>M.10</v>
          </cell>
          <cell r="E574">
            <v>5</v>
          </cell>
          <cell r="F574" t="str">
            <v>E</v>
          </cell>
          <cell r="G574">
            <v>1</v>
          </cell>
          <cell r="H574" t="str">
            <v>Eternit tebal 4 mm</v>
          </cell>
          <cell r="I574" t="str">
            <v>m2</v>
          </cell>
          <cell r="J574"/>
        </row>
        <row r="575">
          <cell r="C575" t="str">
            <v>M.10.7.1</v>
          </cell>
          <cell r="D575" t="str">
            <v>M.10</v>
          </cell>
          <cell r="E575">
            <v>7</v>
          </cell>
          <cell r="F575" t="str">
            <v>G</v>
          </cell>
          <cell r="G575">
            <v>1</v>
          </cell>
          <cell r="H575" t="str">
            <v>Gypsum board</v>
          </cell>
          <cell r="I575" t="str">
            <v>lbr</v>
          </cell>
          <cell r="J575"/>
        </row>
        <row r="576">
          <cell r="C576" t="str">
            <v>M.10.7.2</v>
          </cell>
          <cell r="D576" t="str">
            <v>M.10</v>
          </cell>
          <cell r="E576">
            <v>7</v>
          </cell>
          <cell r="F576" t="str">
            <v>G</v>
          </cell>
          <cell r="G576">
            <v>2</v>
          </cell>
          <cell r="H576" t="str">
            <v>Gypsum board tebal 9 mm</v>
          </cell>
          <cell r="I576" t="str">
            <v>lbr</v>
          </cell>
          <cell r="J576"/>
        </row>
        <row r="577">
          <cell r="C577" t="str">
            <v>M.10.7.3</v>
          </cell>
          <cell r="D577" t="str">
            <v>M.10</v>
          </cell>
          <cell r="E577">
            <v>7</v>
          </cell>
          <cell r="F577" t="str">
            <v>G</v>
          </cell>
          <cell r="G577">
            <v>3</v>
          </cell>
          <cell r="H577" t="str">
            <v>Gypsum WR tebal 12 mm</v>
          </cell>
          <cell r="I577" t="str">
            <v>lbr</v>
          </cell>
          <cell r="J577"/>
        </row>
        <row r="578">
          <cell r="C578" t="str">
            <v>M.10.11.1</v>
          </cell>
          <cell r="D578" t="str">
            <v>M.10</v>
          </cell>
          <cell r="E578">
            <v>11</v>
          </cell>
          <cell r="F578" t="str">
            <v>K</v>
          </cell>
          <cell r="G578">
            <v>1</v>
          </cell>
          <cell r="H578" t="str">
            <v>Kalsium silikat tebal 4 mm</v>
          </cell>
          <cell r="I578" t="str">
            <v>lbr</v>
          </cell>
          <cell r="J578"/>
        </row>
        <row r="579">
          <cell r="C579" t="str">
            <v>M.10.11.2</v>
          </cell>
          <cell r="D579" t="str">
            <v>M.10</v>
          </cell>
          <cell r="E579">
            <v>11</v>
          </cell>
          <cell r="F579" t="str">
            <v>K</v>
          </cell>
          <cell r="G579">
            <v>2</v>
          </cell>
          <cell r="H579" t="str">
            <v>Kaso-kaso 5 x 7 cm</v>
          </cell>
          <cell r="I579" t="str">
            <v>m3</v>
          </cell>
          <cell r="J579"/>
        </row>
        <row r="580">
          <cell r="C580" t="str">
            <v>M.10.11.3</v>
          </cell>
          <cell r="D580" t="str">
            <v>M.10</v>
          </cell>
          <cell r="E580">
            <v>11</v>
          </cell>
          <cell r="F580" t="str">
            <v>K</v>
          </cell>
          <cell r="G580">
            <v>3</v>
          </cell>
          <cell r="H580" t="str">
            <v>Kayu 5/7 Kelas II</v>
          </cell>
          <cell r="I580" t="str">
            <v>m3</v>
          </cell>
          <cell r="J580"/>
        </row>
        <row r="581">
          <cell r="C581" t="str">
            <v>M.10.11.4</v>
          </cell>
          <cell r="D581" t="str">
            <v>M.10</v>
          </cell>
          <cell r="E581">
            <v>11</v>
          </cell>
          <cell r="F581" t="str">
            <v>K</v>
          </cell>
          <cell r="G581">
            <v>4</v>
          </cell>
          <cell r="H581" t="str">
            <v>Kayu bakar</v>
          </cell>
          <cell r="I581" t="str">
            <v>m3</v>
          </cell>
          <cell r="J581"/>
        </row>
        <row r="582">
          <cell r="C582" t="str">
            <v>M.10.11.5</v>
          </cell>
          <cell r="D582" t="str">
            <v>M.10</v>
          </cell>
          <cell r="E582">
            <v>11</v>
          </cell>
          <cell r="F582" t="str">
            <v>K</v>
          </cell>
          <cell r="G582">
            <v>5</v>
          </cell>
          <cell r="H582" t="str">
            <v>Kayu balok 5/5 kelas III</v>
          </cell>
          <cell r="I582" t="str">
            <v>m3</v>
          </cell>
          <cell r="J582"/>
        </row>
        <row r="583">
          <cell r="C583" t="str">
            <v>M.10.11.6</v>
          </cell>
          <cell r="D583" t="str">
            <v>M.10</v>
          </cell>
          <cell r="E583">
            <v>11</v>
          </cell>
          <cell r="F583" t="str">
            <v>K</v>
          </cell>
          <cell r="G583">
            <v>6</v>
          </cell>
          <cell r="H583" t="str">
            <v>Kayu Balok 5/7</v>
          </cell>
          <cell r="I583" t="str">
            <v>m3</v>
          </cell>
          <cell r="J583"/>
        </row>
        <row r="584">
          <cell r="C584" t="str">
            <v>M.10.11.7</v>
          </cell>
          <cell r="D584" t="str">
            <v>M.10</v>
          </cell>
          <cell r="E584">
            <v>11</v>
          </cell>
          <cell r="F584" t="str">
            <v>K</v>
          </cell>
          <cell r="G584">
            <v>7</v>
          </cell>
          <cell r="H584" t="str">
            <v>Kayu balok 5/7 kelas III</v>
          </cell>
          <cell r="I584" t="str">
            <v>m3</v>
          </cell>
          <cell r="J584"/>
        </row>
        <row r="585">
          <cell r="C585" t="str">
            <v>M.10.11.8</v>
          </cell>
          <cell r="D585" t="str">
            <v>M.10</v>
          </cell>
          <cell r="E585">
            <v>11</v>
          </cell>
          <cell r="F585" t="str">
            <v>K</v>
          </cell>
          <cell r="G585">
            <v>8</v>
          </cell>
          <cell r="H585" t="str">
            <v>Kayu balok kelas II</v>
          </cell>
          <cell r="I585" t="str">
            <v>m3</v>
          </cell>
          <cell r="J585"/>
        </row>
        <row r="586">
          <cell r="C586" t="str">
            <v>M.10.11.9</v>
          </cell>
          <cell r="D586" t="str">
            <v>M.10</v>
          </cell>
          <cell r="E586">
            <v>11</v>
          </cell>
          <cell r="F586" t="str">
            <v>K</v>
          </cell>
          <cell r="G586">
            <v>9</v>
          </cell>
          <cell r="H586" t="str">
            <v>Kayu bekisting</v>
          </cell>
          <cell r="I586" t="str">
            <v>m2</v>
          </cell>
          <cell r="J586"/>
        </row>
        <row r="587">
          <cell r="C587" t="str">
            <v>M.10.11.10</v>
          </cell>
          <cell r="D587" t="str">
            <v>M.10</v>
          </cell>
          <cell r="E587">
            <v>11</v>
          </cell>
          <cell r="F587" t="str">
            <v>K</v>
          </cell>
          <cell r="G587">
            <v>10</v>
          </cell>
          <cell r="H587" t="str">
            <v>Kayu dolken Ø 6-8/400 cm</v>
          </cell>
          <cell r="I587" t="str">
            <v>btg</v>
          </cell>
          <cell r="J587"/>
        </row>
        <row r="588">
          <cell r="C588" t="str">
            <v>M.10.11.11</v>
          </cell>
          <cell r="D588" t="str">
            <v>M.10</v>
          </cell>
          <cell r="E588">
            <v>11</v>
          </cell>
          <cell r="F588" t="str">
            <v>K</v>
          </cell>
          <cell r="G588">
            <v>11</v>
          </cell>
          <cell r="H588" t="str">
            <v>Kayu Dolken Ø 8-10/400 cm</v>
          </cell>
          <cell r="I588" t="str">
            <v>btg</v>
          </cell>
          <cell r="J588"/>
        </row>
        <row r="589">
          <cell r="C589" t="str">
            <v>M.10.11.12</v>
          </cell>
          <cell r="D589" t="str">
            <v>M.10</v>
          </cell>
          <cell r="E589">
            <v>11</v>
          </cell>
          <cell r="F589" t="str">
            <v>K</v>
          </cell>
          <cell r="G589">
            <v>12</v>
          </cell>
          <cell r="H589" t="str">
            <v>Kayu kamper usuk</v>
          </cell>
          <cell r="I589" t="str">
            <v>btg</v>
          </cell>
          <cell r="J589"/>
        </row>
        <row r="590">
          <cell r="C590" t="str">
            <v>M.10.11.13</v>
          </cell>
          <cell r="D590" t="str">
            <v>M.10</v>
          </cell>
          <cell r="E590">
            <v>11</v>
          </cell>
          <cell r="F590" t="str">
            <v>K</v>
          </cell>
          <cell r="G590">
            <v>13</v>
          </cell>
          <cell r="H590" t="str">
            <v>Kayu kamper usuk 5/7</v>
          </cell>
          <cell r="I590" t="str">
            <v>m3</v>
          </cell>
          <cell r="J590"/>
        </row>
        <row r="591">
          <cell r="C591" t="str">
            <v>M.10.11.14</v>
          </cell>
          <cell r="D591" t="str">
            <v>M.10</v>
          </cell>
          <cell r="E591">
            <v>11</v>
          </cell>
          <cell r="F591" t="str">
            <v>K</v>
          </cell>
          <cell r="G591">
            <v>14</v>
          </cell>
          <cell r="H591" t="str">
            <v>Kayu kaso 5/7 Kamper</v>
          </cell>
          <cell r="I591" t="str">
            <v>m3</v>
          </cell>
          <cell r="J591"/>
        </row>
        <row r="592">
          <cell r="C592" t="str">
            <v>M.10.11.15</v>
          </cell>
          <cell r="D592" t="str">
            <v>M.10</v>
          </cell>
          <cell r="E592">
            <v>11</v>
          </cell>
          <cell r="F592" t="str">
            <v>K</v>
          </cell>
          <cell r="G592">
            <v>15</v>
          </cell>
          <cell r="H592" t="str">
            <v>Kayu kaso 5/7 Kelas II</v>
          </cell>
          <cell r="I592" t="str">
            <v>m3</v>
          </cell>
          <cell r="J592"/>
        </row>
        <row r="593">
          <cell r="C593" t="str">
            <v>M.10.11.16</v>
          </cell>
          <cell r="D593" t="str">
            <v>M.10</v>
          </cell>
          <cell r="E593">
            <v>11</v>
          </cell>
          <cell r="F593" t="str">
            <v>K</v>
          </cell>
          <cell r="G593">
            <v>16</v>
          </cell>
          <cell r="H593" t="str">
            <v>Kayu kaso 5/7 Meranti</v>
          </cell>
          <cell r="I593" t="str">
            <v>m3</v>
          </cell>
          <cell r="J593"/>
        </row>
        <row r="594">
          <cell r="C594" t="str">
            <v>M.10.11.17</v>
          </cell>
          <cell r="D594" t="str">
            <v>M.10</v>
          </cell>
          <cell r="E594">
            <v>11</v>
          </cell>
          <cell r="F594" t="str">
            <v>K</v>
          </cell>
          <cell r="G594">
            <v>17</v>
          </cell>
          <cell r="H594" t="str">
            <v>Kayu Kelas I (Seumantok/Ulin/dll)</v>
          </cell>
          <cell r="I594" t="str">
            <v>m3</v>
          </cell>
          <cell r="J594"/>
        </row>
        <row r="595">
          <cell r="C595" t="str">
            <v>M.10.11.18</v>
          </cell>
          <cell r="D595" t="str">
            <v>M.10</v>
          </cell>
          <cell r="E595">
            <v>11</v>
          </cell>
          <cell r="F595" t="str">
            <v>K</v>
          </cell>
          <cell r="G595">
            <v>18</v>
          </cell>
          <cell r="H595" t="str">
            <v>Kayu Kelas II (Kamper/Kruing/dll)</v>
          </cell>
          <cell r="I595" t="str">
            <v>m3</v>
          </cell>
          <cell r="J595"/>
        </row>
        <row r="596">
          <cell r="C596" t="str">
            <v>M.10.11.19</v>
          </cell>
          <cell r="D596" t="str">
            <v>M.10</v>
          </cell>
          <cell r="E596">
            <v>11</v>
          </cell>
          <cell r="F596" t="str">
            <v>K</v>
          </cell>
          <cell r="G596">
            <v>19</v>
          </cell>
          <cell r="H596" t="str">
            <v>Kayu Kelas III (Borneo/dll)</v>
          </cell>
          <cell r="I596" t="str">
            <v>m3</v>
          </cell>
          <cell r="J596"/>
        </row>
        <row r="597">
          <cell r="C597" t="str">
            <v>M.10.11.20</v>
          </cell>
          <cell r="D597" t="str">
            <v>M.10</v>
          </cell>
          <cell r="E597">
            <v>11</v>
          </cell>
          <cell r="F597" t="str">
            <v>K</v>
          </cell>
          <cell r="G597">
            <v>20</v>
          </cell>
          <cell r="H597" t="str">
            <v>Kayu Kelas IV (Sengon/dll)</v>
          </cell>
          <cell r="I597" t="str">
            <v>m3</v>
          </cell>
          <cell r="J597"/>
        </row>
        <row r="598">
          <cell r="C598" t="str">
            <v>M.10.11.21</v>
          </cell>
          <cell r="D598" t="str">
            <v>M.10</v>
          </cell>
          <cell r="E598">
            <v>11</v>
          </cell>
          <cell r="F598" t="str">
            <v>K</v>
          </cell>
          <cell r="G598">
            <v>21</v>
          </cell>
          <cell r="H598" t="str">
            <v>Kayu meranti balok 4/6, 5/7</v>
          </cell>
          <cell r="I598" t="str">
            <v>m3</v>
          </cell>
          <cell r="J598"/>
        </row>
        <row r="599">
          <cell r="C599" t="str">
            <v>M.10.11.22</v>
          </cell>
          <cell r="D599" t="str">
            <v>M.10</v>
          </cell>
          <cell r="E599">
            <v>11</v>
          </cell>
          <cell r="F599" t="str">
            <v>K</v>
          </cell>
          <cell r="G599">
            <v>22</v>
          </cell>
          <cell r="H599" t="str">
            <v>Kayu meranti bekisting</v>
          </cell>
          <cell r="I599" t="str">
            <v>m3</v>
          </cell>
          <cell r="J599"/>
        </row>
        <row r="600">
          <cell r="C600" t="str">
            <v>M.10.11.23</v>
          </cell>
          <cell r="D600" t="str">
            <v>M.10</v>
          </cell>
          <cell r="E600">
            <v>11</v>
          </cell>
          <cell r="F600" t="str">
            <v>K</v>
          </cell>
          <cell r="G600">
            <v>23</v>
          </cell>
          <cell r="H600" t="str">
            <v>Kayu Reng, Kayu Kelas II</v>
          </cell>
          <cell r="I600" t="str">
            <v>m3</v>
          </cell>
          <cell r="J600"/>
        </row>
        <row r="601">
          <cell r="C601" t="str">
            <v>M.10.12.1</v>
          </cell>
          <cell r="D601" t="str">
            <v>M.10</v>
          </cell>
          <cell r="E601">
            <v>12</v>
          </cell>
          <cell r="F601" t="str">
            <v>L</v>
          </cell>
          <cell r="G601">
            <v>1</v>
          </cell>
          <cell r="H601" t="str">
            <v>List kayu 2/4</v>
          </cell>
          <cell r="I601" t="str">
            <v>m3</v>
          </cell>
          <cell r="J601"/>
        </row>
        <row r="602">
          <cell r="C602" t="str">
            <v>M.10.12.2</v>
          </cell>
          <cell r="D602" t="str">
            <v>M.10</v>
          </cell>
          <cell r="E602">
            <v>12</v>
          </cell>
          <cell r="F602" t="str">
            <v>L</v>
          </cell>
          <cell r="G602">
            <v>2</v>
          </cell>
          <cell r="H602" t="str">
            <v>List kayu profil</v>
          </cell>
          <cell r="I602" t="str">
            <v>m</v>
          </cell>
          <cell r="J602"/>
        </row>
        <row r="603">
          <cell r="C603" t="str">
            <v>M.10.12.3</v>
          </cell>
          <cell r="D603" t="str">
            <v>M.10</v>
          </cell>
          <cell r="E603">
            <v>12</v>
          </cell>
          <cell r="F603" t="str">
            <v>L</v>
          </cell>
          <cell r="G603">
            <v>3</v>
          </cell>
          <cell r="H603" t="str">
            <v>List profil kamper</v>
          </cell>
          <cell r="I603" t="str">
            <v>m</v>
          </cell>
          <cell r="J603"/>
        </row>
        <row r="604">
          <cell r="C604" t="str">
            <v>M.10.13.1</v>
          </cell>
          <cell r="D604" t="str">
            <v>M.10</v>
          </cell>
          <cell r="E604">
            <v>13</v>
          </cell>
          <cell r="F604" t="str">
            <v>M</v>
          </cell>
          <cell r="G604">
            <v>1</v>
          </cell>
          <cell r="H604" t="str">
            <v>Metal ceilling</v>
          </cell>
          <cell r="I604" t="str">
            <v>m2</v>
          </cell>
          <cell r="J604"/>
        </row>
        <row r="605">
          <cell r="C605" t="str">
            <v>M.10.13.2</v>
          </cell>
          <cell r="D605" t="str">
            <v>M.10</v>
          </cell>
          <cell r="E605">
            <v>13</v>
          </cell>
          <cell r="F605" t="str">
            <v>M</v>
          </cell>
          <cell r="G605">
            <v>2</v>
          </cell>
          <cell r="H605" t="str">
            <v>Multiplek 16 MM</v>
          </cell>
          <cell r="I605" t="str">
            <v>lbr</v>
          </cell>
          <cell r="J605"/>
        </row>
        <row r="606">
          <cell r="C606" t="str">
            <v>M.10.13.3</v>
          </cell>
          <cell r="D606" t="str">
            <v>M.10</v>
          </cell>
          <cell r="E606">
            <v>13</v>
          </cell>
          <cell r="F606" t="str">
            <v>M</v>
          </cell>
          <cell r="G606">
            <v>3</v>
          </cell>
          <cell r="H606" t="str">
            <v>Multiplek 18MM</v>
          </cell>
          <cell r="I606" t="str">
            <v>m3</v>
          </cell>
          <cell r="J606"/>
        </row>
        <row r="607">
          <cell r="C607" t="str">
            <v>M.10.13.4</v>
          </cell>
          <cell r="D607" t="str">
            <v>M.10</v>
          </cell>
          <cell r="E607">
            <v>13</v>
          </cell>
          <cell r="F607" t="str">
            <v>M</v>
          </cell>
          <cell r="G607">
            <v>4</v>
          </cell>
          <cell r="H607" t="str">
            <v>Multiplek 18MM</v>
          </cell>
          <cell r="I607" t="str">
            <v>lbr</v>
          </cell>
          <cell r="J607"/>
        </row>
        <row r="608">
          <cell r="C608" t="str">
            <v>M.10.13.5</v>
          </cell>
          <cell r="D608" t="str">
            <v>M.10</v>
          </cell>
          <cell r="E608">
            <v>13</v>
          </cell>
          <cell r="F608" t="str">
            <v>M</v>
          </cell>
          <cell r="G608">
            <v>5</v>
          </cell>
          <cell r="H608" t="str">
            <v>Multiplek 4 MM</v>
          </cell>
          <cell r="I608" t="str">
            <v>lbr</v>
          </cell>
          <cell r="J608"/>
        </row>
        <row r="609">
          <cell r="C609" t="str">
            <v>M.10.13.6</v>
          </cell>
          <cell r="D609" t="str">
            <v>M.10</v>
          </cell>
          <cell r="E609">
            <v>13</v>
          </cell>
          <cell r="F609" t="str">
            <v>M</v>
          </cell>
          <cell r="G609">
            <v>6</v>
          </cell>
          <cell r="H609" t="str">
            <v>Multiplek 4MM</v>
          </cell>
          <cell r="I609" t="str">
            <v>m3</v>
          </cell>
          <cell r="J609"/>
        </row>
        <row r="610">
          <cell r="C610" t="str">
            <v>M.10.13.7</v>
          </cell>
          <cell r="D610" t="str">
            <v>M.10</v>
          </cell>
          <cell r="E610">
            <v>13</v>
          </cell>
          <cell r="F610" t="str">
            <v>M</v>
          </cell>
          <cell r="G610">
            <v>7</v>
          </cell>
          <cell r="H610" t="str">
            <v>Multiplek 5 MM</v>
          </cell>
          <cell r="I610" t="str">
            <v>lbr</v>
          </cell>
          <cell r="J610"/>
        </row>
        <row r="611">
          <cell r="C611" t="str">
            <v>M.10.13.8</v>
          </cell>
          <cell r="D611" t="str">
            <v>M.10</v>
          </cell>
          <cell r="E611">
            <v>13</v>
          </cell>
          <cell r="F611" t="str">
            <v>M</v>
          </cell>
          <cell r="G611">
            <v>8</v>
          </cell>
          <cell r="H611" t="str">
            <v>Multiplek 6 MM</v>
          </cell>
          <cell r="I611" t="str">
            <v>lbr</v>
          </cell>
          <cell r="J611"/>
        </row>
        <row r="612">
          <cell r="C612" t="str">
            <v>M.10.13.9</v>
          </cell>
          <cell r="D612" t="str">
            <v>M.10</v>
          </cell>
          <cell r="E612">
            <v>13</v>
          </cell>
          <cell r="F612" t="str">
            <v>M</v>
          </cell>
          <cell r="G612">
            <v>9</v>
          </cell>
          <cell r="H612" t="str">
            <v>Multiplek 7 MM</v>
          </cell>
          <cell r="I612" t="str">
            <v>lbr</v>
          </cell>
          <cell r="J612"/>
        </row>
        <row r="613">
          <cell r="C613" t="str">
            <v>M.10.13.10</v>
          </cell>
          <cell r="D613" t="str">
            <v>M.10</v>
          </cell>
          <cell r="E613">
            <v>13</v>
          </cell>
          <cell r="F613" t="str">
            <v>M</v>
          </cell>
          <cell r="G613">
            <v>10</v>
          </cell>
          <cell r="H613" t="str">
            <v>Multiplek 8 MM</v>
          </cell>
          <cell r="I613" t="str">
            <v>lbr</v>
          </cell>
          <cell r="J613"/>
        </row>
        <row r="614">
          <cell r="C614" t="str">
            <v>M.10.13.11</v>
          </cell>
          <cell r="D614" t="str">
            <v>M.10</v>
          </cell>
          <cell r="E614">
            <v>13</v>
          </cell>
          <cell r="F614" t="str">
            <v>M</v>
          </cell>
          <cell r="G614">
            <v>11</v>
          </cell>
          <cell r="H614" t="str">
            <v>Multiplek 9 MM</v>
          </cell>
          <cell r="I614" t="str">
            <v>lbr</v>
          </cell>
          <cell r="J614"/>
        </row>
        <row r="615">
          <cell r="C615" t="str">
            <v>M.10.13.12</v>
          </cell>
          <cell r="D615" t="str">
            <v>M.10</v>
          </cell>
          <cell r="E615">
            <v>13</v>
          </cell>
          <cell r="F615" t="str">
            <v>M</v>
          </cell>
          <cell r="G615">
            <v>12</v>
          </cell>
          <cell r="H615" t="str">
            <v>Multiplek tebal 4MM ukuran (120 x 200) cm</v>
          </cell>
          <cell r="I615" t="str">
            <v>lbr</v>
          </cell>
          <cell r="J615"/>
        </row>
        <row r="616">
          <cell r="C616" t="str">
            <v>M.10.13.13</v>
          </cell>
          <cell r="D616" t="str">
            <v>M.10</v>
          </cell>
          <cell r="E616">
            <v>13</v>
          </cell>
          <cell r="F616" t="str">
            <v>M</v>
          </cell>
          <cell r="G616">
            <v>13</v>
          </cell>
          <cell r="H616" t="str">
            <v>Multiplek tebal 4MM ukuran (90 x 220) cm</v>
          </cell>
          <cell r="I616" t="str">
            <v>lbr</v>
          </cell>
          <cell r="J616"/>
        </row>
        <row r="617">
          <cell r="C617" t="str">
            <v>M.10.16.1</v>
          </cell>
          <cell r="D617" t="str">
            <v>M.10</v>
          </cell>
          <cell r="E617">
            <v>16</v>
          </cell>
          <cell r="F617" t="str">
            <v>P</v>
          </cell>
          <cell r="G617">
            <v>1</v>
          </cell>
          <cell r="H617" t="str">
            <v>Papan cor</v>
          </cell>
          <cell r="I617" t="str">
            <v>m3</v>
          </cell>
          <cell r="J617"/>
        </row>
        <row r="618">
          <cell r="C618" t="str">
            <v>M.10.16.2</v>
          </cell>
          <cell r="D618" t="str">
            <v>M.10</v>
          </cell>
          <cell r="E618">
            <v>16</v>
          </cell>
          <cell r="F618" t="str">
            <v>P</v>
          </cell>
          <cell r="G618">
            <v>2</v>
          </cell>
          <cell r="H618" t="str">
            <v>Papan cor kelas II</v>
          </cell>
          <cell r="I618" t="str">
            <v>m3</v>
          </cell>
          <cell r="J618"/>
        </row>
        <row r="619">
          <cell r="C619" t="str">
            <v>M.10.16.3</v>
          </cell>
          <cell r="D619" t="str">
            <v>M.10</v>
          </cell>
          <cell r="E619">
            <v>16</v>
          </cell>
          <cell r="F619" t="str">
            <v>P</v>
          </cell>
          <cell r="G619">
            <v>3</v>
          </cell>
          <cell r="H619" t="str">
            <v>Papan kayu</v>
          </cell>
          <cell r="I619" t="str">
            <v>m3</v>
          </cell>
          <cell r="J619"/>
        </row>
        <row r="620">
          <cell r="C620" t="str">
            <v>M.10.16.4</v>
          </cell>
          <cell r="D620" t="str">
            <v>M.10</v>
          </cell>
          <cell r="E620">
            <v>16</v>
          </cell>
          <cell r="F620" t="str">
            <v>P</v>
          </cell>
          <cell r="G620">
            <v>4</v>
          </cell>
          <cell r="H620" t="str">
            <v>Papan Kayu 3/20 Kelas I</v>
          </cell>
          <cell r="I620" t="str">
            <v>m3</v>
          </cell>
          <cell r="J620"/>
        </row>
        <row r="621">
          <cell r="C621" t="str">
            <v>M.10.16.5</v>
          </cell>
          <cell r="D621" t="str">
            <v>M.10</v>
          </cell>
          <cell r="E621">
            <v>16</v>
          </cell>
          <cell r="F621" t="str">
            <v>P</v>
          </cell>
          <cell r="G621">
            <v>5</v>
          </cell>
          <cell r="H621" t="str">
            <v>Papan Kayu Kelas II</v>
          </cell>
          <cell r="I621" t="str">
            <v>m3</v>
          </cell>
          <cell r="J621"/>
        </row>
        <row r="622">
          <cell r="C622" t="str">
            <v>M.10.16.6</v>
          </cell>
          <cell r="D622" t="str">
            <v>M.10</v>
          </cell>
          <cell r="E622">
            <v>16</v>
          </cell>
          <cell r="F622" t="str">
            <v>P</v>
          </cell>
          <cell r="G622">
            <v>6</v>
          </cell>
          <cell r="H622" t="str">
            <v>Papan Kayu Kelas III</v>
          </cell>
          <cell r="I622" t="str">
            <v>m3</v>
          </cell>
          <cell r="J622"/>
        </row>
        <row r="623">
          <cell r="C623" t="str">
            <v>M.10.16.7</v>
          </cell>
          <cell r="D623" t="str">
            <v>M.10</v>
          </cell>
          <cell r="E623">
            <v>16</v>
          </cell>
          <cell r="F623" t="str">
            <v>P</v>
          </cell>
          <cell r="G623">
            <v>7</v>
          </cell>
          <cell r="H623" t="str">
            <v>Papan Kayu Plafond Kelas II</v>
          </cell>
          <cell r="I623" t="str">
            <v>m3</v>
          </cell>
          <cell r="J623"/>
        </row>
        <row r="624">
          <cell r="C624" t="str">
            <v>M.10.16.8</v>
          </cell>
          <cell r="D624" t="str">
            <v>M.10</v>
          </cell>
          <cell r="E624">
            <v>16</v>
          </cell>
          <cell r="F624" t="str">
            <v>P</v>
          </cell>
          <cell r="G624">
            <v>8</v>
          </cell>
          <cell r="H624" t="str">
            <v>Phenol film 12 mm</v>
          </cell>
          <cell r="I624" t="str">
            <v>lbr</v>
          </cell>
          <cell r="J624"/>
        </row>
        <row r="625">
          <cell r="C625" t="str">
            <v>M.10.16.9</v>
          </cell>
          <cell r="D625" t="str">
            <v>M.10</v>
          </cell>
          <cell r="E625">
            <v>16</v>
          </cell>
          <cell r="F625" t="str">
            <v>P</v>
          </cell>
          <cell r="G625">
            <v>9</v>
          </cell>
          <cell r="H625" t="str">
            <v>Plywood Uk. 122 x 244 x 9 mm</v>
          </cell>
          <cell r="I625" t="str">
            <v>lbr</v>
          </cell>
          <cell r="J625"/>
        </row>
        <row r="626">
          <cell r="C626" t="str">
            <v>M.10.18.1</v>
          </cell>
          <cell r="D626" t="str">
            <v>M.10</v>
          </cell>
          <cell r="E626">
            <v>18</v>
          </cell>
          <cell r="F626" t="str">
            <v>R</v>
          </cell>
          <cell r="G626">
            <v>1</v>
          </cell>
          <cell r="H626" t="str">
            <v>Reng (3x4) cm</v>
          </cell>
          <cell r="I626" t="str">
            <v>m3</v>
          </cell>
          <cell r="J626"/>
        </row>
        <row r="627">
          <cell r="C627" t="str">
            <v>M.10.19.1</v>
          </cell>
          <cell r="D627" t="str">
            <v>M.10</v>
          </cell>
          <cell r="E627">
            <v>19</v>
          </cell>
          <cell r="F627" t="str">
            <v>S</v>
          </cell>
          <cell r="G627">
            <v>1</v>
          </cell>
          <cell r="H627" t="str">
            <v>Sirap Kayu</v>
          </cell>
          <cell r="I627" t="str">
            <v>bh</v>
          </cell>
          <cell r="J627"/>
        </row>
        <row r="628">
          <cell r="C628" t="str">
            <v>M.10.19.2</v>
          </cell>
          <cell r="D628" t="str">
            <v>M.10</v>
          </cell>
          <cell r="E628">
            <v>19</v>
          </cell>
          <cell r="F628" t="str">
            <v>S</v>
          </cell>
          <cell r="G628">
            <v>2</v>
          </cell>
          <cell r="H628" t="str">
            <v>Sirap Kayu</v>
          </cell>
          <cell r="I628" t="str">
            <v>btg</v>
          </cell>
          <cell r="J628"/>
        </row>
        <row r="629">
          <cell r="C629" t="str">
            <v>M.10.20.1</v>
          </cell>
          <cell r="D629" t="str">
            <v>M.10</v>
          </cell>
          <cell r="E629">
            <v>20</v>
          </cell>
          <cell r="F629" t="str">
            <v>T</v>
          </cell>
          <cell r="G629">
            <v>1</v>
          </cell>
          <cell r="H629" t="str">
            <v>Taekwood 3MM</v>
          </cell>
          <cell r="I629" t="str">
            <v>lbr</v>
          </cell>
          <cell r="J629"/>
        </row>
        <row r="630">
          <cell r="C630" t="str">
            <v>M.10.20.2</v>
          </cell>
          <cell r="D630" t="str">
            <v>M.10</v>
          </cell>
          <cell r="E630">
            <v>20</v>
          </cell>
          <cell r="F630" t="str">
            <v>T</v>
          </cell>
          <cell r="G630">
            <v>2</v>
          </cell>
          <cell r="H630" t="str">
            <v>Taekwood 4MM 90 x 220 cm</v>
          </cell>
          <cell r="I630" t="str">
            <v>lbr</v>
          </cell>
          <cell r="J630"/>
        </row>
        <row r="631">
          <cell r="C631"/>
          <cell r="D631"/>
          <cell r="E631"/>
          <cell r="F631"/>
          <cell r="G631"/>
          <cell r="H631"/>
          <cell r="I631"/>
          <cell r="J631"/>
        </row>
        <row r="632">
          <cell r="C632" t="str">
            <v>M.11.1.1</v>
          </cell>
          <cell r="D632" t="str">
            <v>M.11</v>
          </cell>
          <cell r="E632">
            <v>1</v>
          </cell>
          <cell r="F632" t="str">
            <v>A</v>
          </cell>
          <cell r="G632">
            <v>1</v>
          </cell>
          <cell r="H632" t="str">
            <v>Acrylic 5 mm</v>
          </cell>
          <cell r="I632" t="str">
            <v>m2</v>
          </cell>
          <cell r="J632"/>
        </row>
        <row r="633">
          <cell r="C633" t="str">
            <v>M.11.1.2</v>
          </cell>
          <cell r="D633" t="str">
            <v>M.11</v>
          </cell>
          <cell r="E633">
            <v>1</v>
          </cell>
          <cell r="F633" t="str">
            <v>A</v>
          </cell>
          <cell r="G633">
            <v>2</v>
          </cell>
          <cell r="H633" t="str">
            <v>Alluminium Foil DS</v>
          </cell>
          <cell r="I633" t="str">
            <v>m2</v>
          </cell>
          <cell r="J633"/>
        </row>
        <row r="634">
          <cell r="C634" t="str">
            <v>M.11.1.3</v>
          </cell>
          <cell r="D634" t="str">
            <v>M.11</v>
          </cell>
          <cell r="E634">
            <v>1</v>
          </cell>
          <cell r="F634" t="str">
            <v>A</v>
          </cell>
          <cell r="G634">
            <v>3</v>
          </cell>
          <cell r="H634" t="str">
            <v>Allumunium gelombang tebal 0.55</v>
          </cell>
          <cell r="I634" t="str">
            <v>Lbr</v>
          </cell>
          <cell r="J634"/>
        </row>
        <row r="635">
          <cell r="C635" t="str">
            <v>M.11.1.4</v>
          </cell>
          <cell r="D635" t="str">
            <v>M.11</v>
          </cell>
          <cell r="E635">
            <v>1</v>
          </cell>
          <cell r="F635" t="str">
            <v>A</v>
          </cell>
          <cell r="G635">
            <v>4</v>
          </cell>
          <cell r="H635" t="str">
            <v>Asbes gelombang 92 x 250</v>
          </cell>
          <cell r="I635" t="str">
            <v>Lbr</v>
          </cell>
          <cell r="J635"/>
        </row>
        <row r="636">
          <cell r="C636" t="str">
            <v>M.11.1.5</v>
          </cell>
          <cell r="D636" t="str">
            <v>M.11</v>
          </cell>
          <cell r="E636">
            <v>1</v>
          </cell>
          <cell r="F636" t="str">
            <v>A</v>
          </cell>
          <cell r="G636">
            <v>5</v>
          </cell>
          <cell r="H636" t="str">
            <v>Asbes semen</v>
          </cell>
          <cell r="I636" t="str">
            <v>m2</v>
          </cell>
          <cell r="J636"/>
        </row>
        <row r="637">
          <cell r="C637" t="str">
            <v>M.11.1.6</v>
          </cell>
          <cell r="D637" t="str">
            <v>M.11</v>
          </cell>
          <cell r="E637">
            <v>1</v>
          </cell>
          <cell r="F637" t="str">
            <v>A</v>
          </cell>
          <cell r="G637">
            <v>6</v>
          </cell>
          <cell r="H637" t="str">
            <v>Asbes semen 5 mm</v>
          </cell>
          <cell r="I637" t="str">
            <v>m2</v>
          </cell>
          <cell r="J637"/>
        </row>
        <row r="638">
          <cell r="C638" t="str">
            <v>M.11.1.7</v>
          </cell>
          <cell r="D638" t="str">
            <v>M.11</v>
          </cell>
          <cell r="E638">
            <v>1</v>
          </cell>
          <cell r="F638" t="str">
            <v>A</v>
          </cell>
          <cell r="G638">
            <v>7</v>
          </cell>
          <cell r="H638" t="str">
            <v>Atap Apandek 0.30 mm</v>
          </cell>
          <cell r="I638" t="str">
            <v>m2</v>
          </cell>
          <cell r="J638"/>
        </row>
        <row r="639">
          <cell r="C639" t="str">
            <v>M.11.1.8</v>
          </cell>
          <cell r="D639" t="str">
            <v>M.11</v>
          </cell>
          <cell r="E639">
            <v>1</v>
          </cell>
          <cell r="F639" t="str">
            <v>A</v>
          </cell>
          <cell r="G639">
            <v>8</v>
          </cell>
          <cell r="H639" t="str">
            <v>Atap Aspal Bitumen CT3</v>
          </cell>
          <cell r="I639" t="str">
            <v>Lbr</v>
          </cell>
          <cell r="J639"/>
        </row>
        <row r="640">
          <cell r="C640" t="str">
            <v>M.11.2.1</v>
          </cell>
          <cell r="D640" t="str">
            <v>M.11</v>
          </cell>
          <cell r="E640">
            <v>2</v>
          </cell>
          <cell r="F640" t="str">
            <v>B</v>
          </cell>
          <cell r="G640">
            <v>1</v>
          </cell>
          <cell r="H640" t="str">
            <v>Bubung stel gelombang</v>
          </cell>
          <cell r="I640" t="str">
            <v>Lbr</v>
          </cell>
          <cell r="J640"/>
        </row>
        <row r="641">
          <cell r="C641" t="str">
            <v>M.11.2.2</v>
          </cell>
          <cell r="D641" t="str">
            <v>M.11</v>
          </cell>
          <cell r="E641">
            <v>2</v>
          </cell>
          <cell r="F641" t="str">
            <v>B</v>
          </cell>
          <cell r="G641">
            <v>2</v>
          </cell>
          <cell r="H641" t="str">
            <v>Bubungan Atap Aspal Bitumen</v>
          </cell>
          <cell r="I641" t="str">
            <v>m</v>
          </cell>
          <cell r="J641"/>
        </row>
        <row r="642">
          <cell r="C642" t="str">
            <v>M.11.7.1</v>
          </cell>
          <cell r="D642" t="str">
            <v>M.11</v>
          </cell>
          <cell r="E642">
            <v>7</v>
          </cell>
          <cell r="F642" t="str">
            <v>G</v>
          </cell>
          <cell r="G642">
            <v>1</v>
          </cell>
          <cell r="H642" t="str">
            <v xml:space="preserve">Galvalum 0,4 </v>
          </cell>
          <cell r="I642" t="str">
            <v>m2</v>
          </cell>
          <cell r="J642"/>
        </row>
        <row r="643">
          <cell r="C643" t="str">
            <v>M.11.7.2</v>
          </cell>
          <cell r="D643" t="str">
            <v>M.11</v>
          </cell>
          <cell r="E643">
            <v>7</v>
          </cell>
          <cell r="F643" t="str">
            <v>G</v>
          </cell>
          <cell r="G643">
            <v>2</v>
          </cell>
          <cell r="H643" t="str">
            <v>Galvalum spandek tebal 0.8 mm</v>
          </cell>
          <cell r="I643" t="str">
            <v>m2</v>
          </cell>
          <cell r="J643"/>
        </row>
        <row r="644">
          <cell r="C644" t="str">
            <v>M.11.7.3</v>
          </cell>
          <cell r="D644" t="str">
            <v>M.11</v>
          </cell>
          <cell r="E644">
            <v>7</v>
          </cell>
          <cell r="F644" t="str">
            <v>G</v>
          </cell>
          <cell r="G644">
            <v>3</v>
          </cell>
          <cell r="H644" t="str">
            <v>Genteng aspal</v>
          </cell>
          <cell r="I644" t="str">
            <v>bh</v>
          </cell>
          <cell r="J644"/>
        </row>
        <row r="645">
          <cell r="C645" t="str">
            <v>M.11.7.4</v>
          </cell>
          <cell r="D645" t="str">
            <v>M.11</v>
          </cell>
          <cell r="E645">
            <v>7</v>
          </cell>
          <cell r="F645" t="str">
            <v>G</v>
          </cell>
          <cell r="G645">
            <v>4</v>
          </cell>
          <cell r="H645" t="str">
            <v>Genteng beton</v>
          </cell>
          <cell r="I645" t="str">
            <v>bh</v>
          </cell>
          <cell r="J645"/>
        </row>
        <row r="646">
          <cell r="C646" t="str">
            <v>M.11.7.5</v>
          </cell>
          <cell r="D646" t="str">
            <v>M.11</v>
          </cell>
          <cell r="E646">
            <v>7</v>
          </cell>
          <cell r="F646" t="str">
            <v>G</v>
          </cell>
          <cell r="G646">
            <v>5</v>
          </cell>
          <cell r="H646" t="str">
            <v>Genteng bubung</v>
          </cell>
          <cell r="I646" t="str">
            <v>bh</v>
          </cell>
          <cell r="J646"/>
        </row>
        <row r="647">
          <cell r="C647" t="str">
            <v>M.11.7.6</v>
          </cell>
          <cell r="D647" t="str">
            <v>M.11</v>
          </cell>
          <cell r="E647">
            <v>7</v>
          </cell>
          <cell r="F647" t="str">
            <v>G</v>
          </cell>
          <cell r="G647">
            <v>6</v>
          </cell>
          <cell r="H647" t="str">
            <v>Genteng kodok</v>
          </cell>
          <cell r="I647" t="str">
            <v>bh</v>
          </cell>
          <cell r="J647"/>
        </row>
        <row r="648">
          <cell r="C648" t="str">
            <v>M.11.7.7</v>
          </cell>
          <cell r="D648" t="str">
            <v>M.11</v>
          </cell>
          <cell r="E648">
            <v>7</v>
          </cell>
          <cell r="F648" t="str">
            <v>G</v>
          </cell>
          <cell r="G648">
            <v>7</v>
          </cell>
          <cell r="H648" t="str">
            <v>Genteng metal</v>
          </cell>
          <cell r="I648" t="str">
            <v>bh</v>
          </cell>
          <cell r="J648"/>
        </row>
        <row r="649">
          <cell r="C649" t="str">
            <v>M.11.7.8</v>
          </cell>
          <cell r="D649" t="str">
            <v>M.11</v>
          </cell>
          <cell r="E649">
            <v>7</v>
          </cell>
          <cell r="F649" t="str">
            <v>G</v>
          </cell>
          <cell r="G649">
            <v>8</v>
          </cell>
          <cell r="H649" t="str">
            <v>Genteng Palentong</v>
          </cell>
          <cell r="I649" t="str">
            <v>bh</v>
          </cell>
          <cell r="J649"/>
        </row>
        <row r="650">
          <cell r="C650" t="str">
            <v>M.11.13.1</v>
          </cell>
          <cell r="D650" t="str">
            <v>M.11</v>
          </cell>
          <cell r="E650">
            <v>13</v>
          </cell>
          <cell r="F650" t="str">
            <v>M</v>
          </cell>
          <cell r="G650">
            <v>1</v>
          </cell>
          <cell r="H650" t="str">
            <v>Metal galvalum spandek tebal 0,5 mm</v>
          </cell>
          <cell r="I650" t="str">
            <v>m2</v>
          </cell>
          <cell r="J650"/>
        </row>
        <row r="651">
          <cell r="C651" t="str">
            <v>M.11.14.1</v>
          </cell>
          <cell r="D651" t="str">
            <v>M.11</v>
          </cell>
          <cell r="E651">
            <v>14</v>
          </cell>
          <cell r="F651" t="str">
            <v>N</v>
          </cell>
          <cell r="G651">
            <v>1</v>
          </cell>
          <cell r="H651" t="str">
            <v>Nok genteng aspal</v>
          </cell>
          <cell r="I651" t="str">
            <v>bh</v>
          </cell>
          <cell r="J651"/>
        </row>
        <row r="652">
          <cell r="C652" t="str">
            <v>M.11.14.2</v>
          </cell>
          <cell r="D652" t="str">
            <v>M.11</v>
          </cell>
          <cell r="E652">
            <v>14</v>
          </cell>
          <cell r="F652" t="str">
            <v>N</v>
          </cell>
          <cell r="G652">
            <v>2</v>
          </cell>
          <cell r="H652" t="str">
            <v>Nok genteng atap asbes</v>
          </cell>
          <cell r="I652" t="str">
            <v>bh</v>
          </cell>
          <cell r="J652"/>
        </row>
        <row r="653">
          <cell r="C653" t="str">
            <v>M.11.14.3</v>
          </cell>
          <cell r="D653" t="str">
            <v>M.11</v>
          </cell>
          <cell r="E653">
            <v>14</v>
          </cell>
          <cell r="F653" t="str">
            <v>N</v>
          </cell>
          <cell r="G653">
            <v>3</v>
          </cell>
          <cell r="H653" t="str">
            <v>Nok genteng beton</v>
          </cell>
          <cell r="I653" t="str">
            <v>bh</v>
          </cell>
          <cell r="J653"/>
        </row>
        <row r="654">
          <cell r="C654" t="str">
            <v>M.11.14.4</v>
          </cell>
          <cell r="D654" t="str">
            <v>M.11</v>
          </cell>
          <cell r="E654">
            <v>14</v>
          </cell>
          <cell r="F654" t="str">
            <v>N</v>
          </cell>
          <cell r="G654">
            <v>4</v>
          </cell>
          <cell r="H654" t="str">
            <v>Nok genteng metal</v>
          </cell>
          <cell r="I654" t="str">
            <v>bh</v>
          </cell>
          <cell r="J654"/>
        </row>
        <row r="655">
          <cell r="C655" t="str">
            <v>M.11.14.5</v>
          </cell>
          <cell r="D655" t="str">
            <v>M.11</v>
          </cell>
          <cell r="E655">
            <v>14</v>
          </cell>
          <cell r="F655" t="str">
            <v>N</v>
          </cell>
          <cell r="G655">
            <v>5</v>
          </cell>
          <cell r="H655" t="str">
            <v>Nok paten 92 cm</v>
          </cell>
          <cell r="I655" t="str">
            <v>Lbr</v>
          </cell>
          <cell r="J655"/>
        </row>
        <row r="656">
          <cell r="C656" t="str">
            <v>M.11.14.6</v>
          </cell>
          <cell r="D656" t="str">
            <v>M.11</v>
          </cell>
          <cell r="E656">
            <v>14</v>
          </cell>
          <cell r="F656" t="str">
            <v>N</v>
          </cell>
          <cell r="G656">
            <v>6</v>
          </cell>
          <cell r="H656" t="str">
            <v>Nok standar 40 x 18</v>
          </cell>
          <cell r="I656" t="str">
            <v>bh</v>
          </cell>
          <cell r="J656"/>
        </row>
        <row r="657">
          <cell r="C657" t="str">
            <v>M.11.16.1</v>
          </cell>
          <cell r="D657" t="str">
            <v>M.11</v>
          </cell>
          <cell r="E657">
            <v>16</v>
          </cell>
          <cell r="F657" t="str">
            <v>P</v>
          </cell>
          <cell r="G657">
            <v>1</v>
          </cell>
          <cell r="H657" t="str">
            <v>Plat galvalum tebal 10 mm</v>
          </cell>
          <cell r="I657" t="str">
            <v>m</v>
          </cell>
          <cell r="J657"/>
        </row>
        <row r="658">
          <cell r="C658" t="str">
            <v>M.11.16.2</v>
          </cell>
          <cell r="D658" t="str">
            <v>M.11</v>
          </cell>
          <cell r="E658">
            <v>16</v>
          </cell>
          <cell r="F658" t="str">
            <v>P</v>
          </cell>
          <cell r="G658">
            <v>2</v>
          </cell>
          <cell r="H658" t="str">
            <v>Plat galvalum tebal 12 mm</v>
          </cell>
          <cell r="I658" t="str">
            <v>kg</v>
          </cell>
          <cell r="J658"/>
        </row>
        <row r="659">
          <cell r="C659" t="str">
            <v>M.11.16.3</v>
          </cell>
          <cell r="D659" t="str">
            <v>M.11</v>
          </cell>
          <cell r="E659">
            <v>16</v>
          </cell>
          <cell r="F659" t="str">
            <v>P</v>
          </cell>
          <cell r="G659">
            <v>3</v>
          </cell>
          <cell r="H659" t="str">
            <v>Plat galvalum tebal 15 mm</v>
          </cell>
          <cell r="I659" t="str">
            <v>m</v>
          </cell>
          <cell r="J659"/>
        </row>
        <row r="660">
          <cell r="C660" t="str">
            <v>M.11.18.1</v>
          </cell>
          <cell r="D660" t="str">
            <v>M.11</v>
          </cell>
          <cell r="E660">
            <v>18</v>
          </cell>
          <cell r="F660" t="str">
            <v>R</v>
          </cell>
          <cell r="G660">
            <v>1</v>
          </cell>
          <cell r="H660" t="str">
            <v>Rangka Baja Ringan C125</v>
          </cell>
          <cell r="I660" t="str">
            <v>m</v>
          </cell>
          <cell r="J660"/>
        </row>
        <row r="661">
          <cell r="C661" t="str">
            <v>M.11.18.2</v>
          </cell>
          <cell r="D661" t="str">
            <v>M.11</v>
          </cell>
          <cell r="E661">
            <v>18</v>
          </cell>
          <cell r="F661" t="str">
            <v>R</v>
          </cell>
          <cell r="G661">
            <v>2</v>
          </cell>
          <cell r="H661" t="str">
            <v>Rangka Baja Ringan C75</v>
          </cell>
          <cell r="I661" t="str">
            <v>kg</v>
          </cell>
          <cell r="J661"/>
        </row>
        <row r="662">
          <cell r="C662" t="str">
            <v>M.11.18.3</v>
          </cell>
          <cell r="D662" t="str">
            <v>M.11</v>
          </cell>
          <cell r="E662">
            <v>18</v>
          </cell>
          <cell r="F662" t="str">
            <v>R</v>
          </cell>
          <cell r="G662">
            <v>3</v>
          </cell>
          <cell r="H662" t="str">
            <v>Rangka baja ringan C75.08</v>
          </cell>
          <cell r="I662" t="str">
            <v>m</v>
          </cell>
          <cell r="J662"/>
        </row>
        <row r="663">
          <cell r="C663" t="str">
            <v>M.11.18.4</v>
          </cell>
          <cell r="D663" t="str">
            <v>M.11</v>
          </cell>
          <cell r="E663">
            <v>18</v>
          </cell>
          <cell r="F663" t="str">
            <v>R</v>
          </cell>
          <cell r="G663">
            <v>4</v>
          </cell>
          <cell r="H663" t="str">
            <v>Rangka baja ringan C75.06</v>
          </cell>
          <cell r="I663" t="str">
            <v>m</v>
          </cell>
          <cell r="J663"/>
        </row>
        <row r="664">
          <cell r="C664" t="str">
            <v>M.11.18.5</v>
          </cell>
          <cell r="D664" t="str">
            <v>M.11</v>
          </cell>
          <cell r="E664">
            <v>18</v>
          </cell>
          <cell r="F664" t="str">
            <v>R</v>
          </cell>
          <cell r="G664">
            <v>5</v>
          </cell>
          <cell r="H664" t="str">
            <v>Rangka baja ringan canai dingin C75</v>
          </cell>
          <cell r="I664" t="str">
            <v>kg</v>
          </cell>
          <cell r="J664"/>
        </row>
        <row r="665">
          <cell r="C665" t="str">
            <v>M.11.18.6</v>
          </cell>
          <cell r="D665" t="str">
            <v>M.11</v>
          </cell>
          <cell r="E665">
            <v>18</v>
          </cell>
          <cell r="F665" t="str">
            <v>R</v>
          </cell>
          <cell r="G665">
            <v>6</v>
          </cell>
          <cell r="H665" t="str">
            <v>Reng allumunium</v>
          </cell>
          <cell r="I665" t="str">
            <v>m</v>
          </cell>
          <cell r="J665"/>
        </row>
        <row r="666">
          <cell r="C666" t="str">
            <v>M.11.18.7</v>
          </cell>
          <cell r="D666" t="str">
            <v>M.11</v>
          </cell>
          <cell r="E666">
            <v>18</v>
          </cell>
          <cell r="F666" t="str">
            <v>R</v>
          </cell>
          <cell r="G666">
            <v>7</v>
          </cell>
          <cell r="H666" t="str">
            <v>Roof Light Fibreglass 90 x 180 cm</v>
          </cell>
          <cell r="I666" t="str">
            <v>Lbr</v>
          </cell>
          <cell r="J666"/>
        </row>
        <row r="667">
          <cell r="C667" t="str">
            <v>M.11.19.1</v>
          </cell>
          <cell r="D667" t="str">
            <v>M.11</v>
          </cell>
          <cell r="E667">
            <v>19</v>
          </cell>
          <cell r="F667" t="str">
            <v>S</v>
          </cell>
          <cell r="G667">
            <v>1</v>
          </cell>
          <cell r="H667" t="str">
            <v xml:space="preserve">Seng BJLS 0.20 </v>
          </cell>
          <cell r="I667" t="str">
            <v>Lbr</v>
          </cell>
          <cell r="J667"/>
        </row>
        <row r="668">
          <cell r="C668" t="str">
            <v>M.11.19.2</v>
          </cell>
          <cell r="D668" t="str">
            <v>M.11</v>
          </cell>
          <cell r="E668">
            <v>19</v>
          </cell>
          <cell r="F668" t="str">
            <v>S</v>
          </cell>
          <cell r="G668">
            <v>2</v>
          </cell>
          <cell r="H668" t="str">
            <v>Seng BJLS 30 (t=0,05) tinggi 0,9 m lebar 0,9 m</v>
          </cell>
          <cell r="I668" t="str">
            <v>Lbr</v>
          </cell>
          <cell r="J668"/>
        </row>
        <row r="669">
          <cell r="C669" t="str">
            <v>M.11.19.3</v>
          </cell>
          <cell r="D669" t="str">
            <v>M.11</v>
          </cell>
          <cell r="E669">
            <v>19</v>
          </cell>
          <cell r="F669" t="str">
            <v>S</v>
          </cell>
          <cell r="G669">
            <v>3</v>
          </cell>
          <cell r="H669" t="str">
            <v>Seng BJLS 30 (t=0,05) tinggi 2,7 m lebar 0,9 m</v>
          </cell>
          <cell r="I669" t="str">
            <v>Lbr</v>
          </cell>
          <cell r="J669"/>
        </row>
        <row r="670">
          <cell r="C670" t="str">
            <v>M.11.19.4</v>
          </cell>
          <cell r="D670" t="str">
            <v>M.11</v>
          </cell>
          <cell r="E670">
            <v>19</v>
          </cell>
          <cell r="F670" t="str">
            <v>S</v>
          </cell>
          <cell r="G670">
            <v>4</v>
          </cell>
          <cell r="H670" t="str">
            <v>Seng gelombang</v>
          </cell>
          <cell r="I670" t="str">
            <v>Lbr</v>
          </cell>
          <cell r="J670"/>
        </row>
        <row r="671">
          <cell r="C671" t="str">
            <v>M.11.19.5</v>
          </cell>
          <cell r="D671" t="str">
            <v>M.11</v>
          </cell>
          <cell r="E671">
            <v>19</v>
          </cell>
          <cell r="F671" t="str">
            <v>S</v>
          </cell>
          <cell r="G671">
            <v>5</v>
          </cell>
          <cell r="H671" t="str">
            <v>Seng gelombang 3" x 6"</v>
          </cell>
          <cell r="I671" t="str">
            <v>Lbr</v>
          </cell>
          <cell r="J671"/>
        </row>
        <row r="672">
          <cell r="C672" t="str">
            <v>M.11.19.6</v>
          </cell>
          <cell r="D672" t="str">
            <v>M.11</v>
          </cell>
          <cell r="E672">
            <v>19</v>
          </cell>
          <cell r="F672" t="str">
            <v>S</v>
          </cell>
          <cell r="G672">
            <v>6</v>
          </cell>
          <cell r="H672" t="str">
            <v>Seng gelombang BJLS 0.30 (6 kaki)</v>
          </cell>
          <cell r="I672" t="str">
            <v>Lbr</v>
          </cell>
          <cell r="J672"/>
        </row>
        <row r="673">
          <cell r="C673" t="str">
            <v>M.11.19.7</v>
          </cell>
          <cell r="D673" t="str">
            <v>M.11</v>
          </cell>
          <cell r="E673">
            <v>19</v>
          </cell>
          <cell r="F673" t="str">
            <v>S</v>
          </cell>
          <cell r="G673">
            <v>7</v>
          </cell>
          <cell r="H673" t="str">
            <v>Seng pelat</v>
          </cell>
          <cell r="I673" t="str">
            <v>m</v>
          </cell>
          <cell r="J673"/>
        </row>
        <row r="674">
          <cell r="C674" t="str">
            <v>M.11.19.8</v>
          </cell>
          <cell r="D674" t="str">
            <v>M.11</v>
          </cell>
          <cell r="E674">
            <v>19</v>
          </cell>
          <cell r="F674" t="str">
            <v>S</v>
          </cell>
          <cell r="G674">
            <v>8</v>
          </cell>
          <cell r="H674" t="str">
            <v>Seng pelat 3" x 6"</v>
          </cell>
          <cell r="I674" t="str">
            <v>Lbr</v>
          </cell>
          <cell r="J674"/>
        </row>
        <row r="675">
          <cell r="C675" t="str">
            <v>M.11.19.9</v>
          </cell>
          <cell r="D675" t="str">
            <v>M.11</v>
          </cell>
          <cell r="E675">
            <v>19</v>
          </cell>
          <cell r="F675" t="str">
            <v>S</v>
          </cell>
          <cell r="G675">
            <v>9</v>
          </cell>
          <cell r="H675" t="str">
            <v>Seng pelat 3" x 6" bjls 28</v>
          </cell>
          <cell r="I675" t="str">
            <v>Lbr</v>
          </cell>
          <cell r="J675"/>
        </row>
        <row r="676">
          <cell r="C676" t="str">
            <v>M.11.19.10</v>
          </cell>
          <cell r="D676" t="str">
            <v>M.11</v>
          </cell>
          <cell r="E676">
            <v>19</v>
          </cell>
          <cell r="F676" t="str">
            <v>S</v>
          </cell>
          <cell r="G676">
            <v>10</v>
          </cell>
          <cell r="H676" t="str">
            <v>Seng Plat 3 x kk bjls 30</v>
          </cell>
          <cell r="I676" t="str">
            <v>Lbr</v>
          </cell>
          <cell r="J676"/>
        </row>
        <row r="677">
          <cell r="C677" t="str">
            <v>M.11.19.11</v>
          </cell>
          <cell r="D677" t="str">
            <v>M.11</v>
          </cell>
          <cell r="E677">
            <v>19</v>
          </cell>
          <cell r="F677" t="str">
            <v>S</v>
          </cell>
          <cell r="G677">
            <v>11</v>
          </cell>
          <cell r="H677" t="str">
            <v>Seng plat BJLS 0.3 (6 kk)</v>
          </cell>
          <cell r="I677" t="str">
            <v>Lbr</v>
          </cell>
          <cell r="J677"/>
        </row>
        <row r="678">
          <cell r="C678" t="str">
            <v>M.11.19.12</v>
          </cell>
          <cell r="D678" t="str">
            <v>M.11</v>
          </cell>
          <cell r="E678">
            <v>19</v>
          </cell>
          <cell r="F678" t="str">
            <v>S</v>
          </cell>
          <cell r="G678">
            <v>12</v>
          </cell>
          <cell r="H678" t="str">
            <v>Seng plat BJLS 30</v>
          </cell>
          <cell r="I678" t="str">
            <v>Lbr</v>
          </cell>
          <cell r="J678"/>
        </row>
        <row r="679">
          <cell r="C679" t="str">
            <v>M.11.19.13</v>
          </cell>
          <cell r="D679" t="str">
            <v>M.11</v>
          </cell>
          <cell r="E679">
            <v>19</v>
          </cell>
          <cell r="F679" t="str">
            <v>S</v>
          </cell>
          <cell r="G679">
            <v>13</v>
          </cell>
          <cell r="H679" t="str">
            <v>Seng plat BJLS Galvalum tebal 0.6</v>
          </cell>
          <cell r="I679" t="str">
            <v>m</v>
          </cell>
          <cell r="J679"/>
        </row>
        <row r="680">
          <cell r="C680" t="str">
            <v>M.11.19.14</v>
          </cell>
          <cell r="D680" t="str">
            <v>M.11</v>
          </cell>
          <cell r="E680">
            <v>19</v>
          </cell>
          <cell r="F680" t="str">
            <v>S</v>
          </cell>
          <cell r="G680">
            <v>14</v>
          </cell>
          <cell r="H680" t="str">
            <v>Seng plat galvalum 0,6 mm</v>
          </cell>
          <cell r="I680" t="str">
            <v>m2</v>
          </cell>
          <cell r="J680"/>
        </row>
        <row r="681">
          <cell r="C681" t="str">
            <v>M.11.19.15</v>
          </cell>
          <cell r="D681" t="str">
            <v>M.11</v>
          </cell>
          <cell r="E681">
            <v>19</v>
          </cell>
          <cell r="F681" t="str">
            <v>S</v>
          </cell>
          <cell r="G681">
            <v>15</v>
          </cell>
          <cell r="H681" t="str">
            <v>Seng zincalume</v>
          </cell>
          <cell r="I681" t="str">
            <v>m</v>
          </cell>
          <cell r="J681"/>
        </row>
        <row r="682">
          <cell r="C682" t="str">
            <v>M.11.19.16</v>
          </cell>
          <cell r="D682" t="str">
            <v>M.11</v>
          </cell>
          <cell r="E682">
            <v>19</v>
          </cell>
          <cell r="F682" t="str">
            <v>S</v>
          </cell>
          <cell r="G682">
            <v>16</v>
          </cell>
          <cell r="H682" t="str">
            <v>Sirap Kayu</v>
          </cell>
          <cell r="I682" t="str">
            <v>bh</v>
          </cell>
          <cell r="J682"/>
        </row>
        <row r="683">
          <cell r="C683" t="str">
            <v>M.11.19.17</v>
          </cell>
          <cell r="D683" t="str">
            <v>M.11</v>
          </cell>
          <cell r="E683">
            <v>19</v>
          </cell>
          <cell r="F683" t="str">
            <v>S</v>
          </cell>
          <cell r="G683">
            <v>17</v>
          </cell>
          <cell r="H683" t="str">
            <v>Spandek</v>
          </cell>
          <cell r="I683" t="str">
            <v>m2</v>
          </cell>
          <cell r="J683"/>
        </row>
        <row r="684">
          <cell r="C684" t="str">
            <v>M.11.20.1</v>
          </cell>
          <cell r="D684" t="str">
            <v>M.11</v>
          </cell>
          <cell r="E684">
            <v>20</v>
          </cell>
          <cell r="F684" t="str">
            <v>T</v>
          </cell>
          <cell r="G684">
            <v>1</v>
          </cell>
          <cell r="H684" t="str">
            <v>Talang jurai</v>
          </cell>
          <cell r="I684" t="str">
            <v>m</v>
          </cell>
          <cell r="J684"/>
        </row>
        <row r="685">
          <cell r="C685" t="str">
            <v>M.11.20.2</v>
          </cell>
          <cell r="D685" t="str">
            <v>M.11</v>
          </cell>
          <cell r="E685">
            <v>20</v>
          </cell>
          <cell r="F685" t="str">
            <v>T</v>
          </cell>
          <cell r="G685">
            <v>2</v>
          </cell>
          <cell r="H685" t="str">
            <v>Talang karet</v>
          </cell>
          <cell r="I685" t="str">
            <v>m</v>
          </cell>
          <cell r="J685"/>
        </row>
        <row r="686">
          <cell r="C686" t="str">
            <v>M.11.20.3</v>
          </cell>
          <cell r="D686" t="str">
            <v>M.11</v>
          </cell>
          <cell r="E686">
            <v>20</v>
          </cell>
          <cell r="F686" t="str">
            <v>T</v>
          </cell>
          <cell r="G686">
            <v>3</v>
          </cell>
          <cell r="H686" t="str">
            <v>Talang PVC U Dia. 3 + Assesoris</v>
          </cell>
          <cell r="I686" t="str">
            <v>btg</v>
          </cell>
          <cell r="J686"/>
        </row>
        <row r="687">
          <cell r="C687" t="str">
            <v>M.11.21.1</v>
          </cell>
          <cell r="D687" t="str">
            <v>M.11</v>
          </cell>
          <cell r="E687">
            <v>21</v>
          </cell>
          <cell r="F687" t="str">
            <v>U</v>
          </cell>
          <cell r="G687">
            <v>1</v>
          </cell>
          <cell r="H687" t="str">
            <v>Underlayment Anti Bocor Atap</v>
          </cell>
          <cell r="I687" t="str">
            <v>m2</v>
          </cell>
          <cell r="J687"/>
        </row>
        <row r="688">
          <cell r="C688" t="str">
            <v>M.11.26.1</v>
          </cell>
          <cell r="D688" t="str">
            <v>M.11</v>
          </cell>
          <cell r="E688">
            <v>26</v>
          </cell>
          <cell r="F688" t="str">
            <v>Z</v>
          </cell>
          <cell r="G688">
            <v>1</v>
          </cell>
          <cell r="H688" t="str">
            <v>Zincallume 0,40 Bmt (clor bond)</v>
          </cell>
          <cell r="I688" t="str">
            <v>m2</v>
          </cell>
          <cell r="J688"/>
        </row>
        <row r="689">
          <cell r="C689" t="str">
            <v>M.11.26.2</v>
          </cell>
          <cell r="D689" t="str">
            <v>M.11</v>
          </cell>
          <cell r="E689">
            <v>26</v>
          </cell>
          <cell r="F689" t="str">
            <v>Z</v>
          </cell>
          <cell r="G689">
            <v>2</v>
          </cell>
          <cell r="H689" t="str">
            <v>Zincallume color bond</v>
          </cell>
          <cell r="I689" t="str">
            <v>m</v>
          </cell>
          <cell r="J689"/>
        </row>
        <row r="690">
          <cell r="C690"/>
          <cell r="D690"/>
          <cell r="E690"/>
          <cell r="F690"/>
          <cell r="G690"/>
          <cell r="H690"/>
          <cell r="I690"/>
          <cell r="J690"/>
        </row>
        <row r="691">
          <cell r="C691" t="str">
            <v>M.12.7.1</v>
          </cell>
          <cell r="D691" t="str">
            <v>M.12</v>
          </cell>
          <cell r="E691">
            <v>7</v>
          </cell>
          <cell r="F691" t="str">
            <v>G</v>
          </cell>
          <cell r="G691">
            <v>1</v>
          </cell>
          <cell r="H691" t="str">
            <v>Granite 30 x 30 cm</v>
          </cell>
          <cell r="I691" t="str">
            <v>m2</v>
          </cell>
          <cell r="J691"/>
        </row>
        <row r="692">
          <cell r="C692" t="str">
            <v>M.12.7.2</v>
          </cell>
          <cell r="D692" t="str">
            <v>M.12</v>
          </cell>
          <cell r="E692">
            <v>7</v>
          </cell>
          <cell r="F692" t="str">
            <v>G</v>
          </cell>
          <cell r="G692">
            <v>2</v>
          </cell>
          <cell r="H692" t="str">
            <v>Granite 40 x 40 cm</v>
          </cell>
          <cell r="I692" t="str">
            <v>m2</v>
          </cell>
          <cell r="J692"/>
        </row>
        <row r="693">
          <cell r="C693" t="str">
            <v>M.12.7.3</v>
          </cell>
          <cell r="D693" t="str">
            <v>M.12</v>
          </cell>
          <cell r="E693">
            <v>7</v>
          </cell>
          <cell r="F693" t="str">
            <v>G</v>
          </cell>
          <cell r="G693">
            <v>3</v>
          </cell>
          <cell r="H693" t="str">
            <v>Granite 60 x 120 cm</v>
          </cell>
          <cell r="I693" t="str">
            <v>m2</v>
          </cell>
          <cell r="J693"/>
        </row>
        <row r="694">
          <cell r="C694" t="str">
            <v>M.12.7.4</v>
          </cell>
          <cell r="D694" t="str">
            <v>M.12</v>
          </cell>
          <cell r="E694">
            <v>7</v>
          </cell>
          <cell r="F694" t="str">
            <v>G</v>
          </cell>
          <cell r="G694">
            <v>4</v>
          </cell>
          <cell r="H694" t="str">
            <v>Granite 60 x 60 cm</v>
          </cell>
          <cell r="I694" t="str">
            <v>bh</v>
          </cell>
          <cell r="J694"/>
        </row>
        <row r="695">
          <cell r="C695" t="str">
            <v>M.12.7.5</v>
          </cell>
          <cell r="D695" t="str">
            <v>M.12</v>
          </cell>
          <cell r="E695">
            <v>7</v>
          </cell>
          <cell r="F695" t="str">
            <v>G</v>
          </cell>
          <cell r="G695">
            <v>5</v>
          </cell>
          <cell r="H695" t="str">
            <v>Granite 80 x 80 cm</v>
          </cell>
          <cell r="I695" t="str">
            <v>dos</v>
          </cell>
          <cell r="J695"/>
        </row>
        <row r="696">
          <cell r="C696" t="str">
            <v>M.12.8.1</v>
          </cell>
          <cell r="D696" t="str">
            <v>M.12</v>
          </cell>
          <cell r="E696">
            <v>8</v>
          </cell>
          <cell r="F696" t="str">
            <v>H</v>
          </cell>
          <cell r="G696">
            <v>1</v>
          </cell>
          <cell r="H696" t="str">
            <v>Homogenius tile 100 x 600 polished</v>
          </cell>
          <cell r="I696" t="str">
            <v>bh</v>
          </cell>
          <cell r="J696"/>
        </row>
        <row r="697">
          <cell r="C697" t="str">
            <v>M.12.8.2</v>
          </cell>
          <cell r="D697" t="str">
            <v>M.12</v>
          </cell>
          <cell r="E697">
            <v>8</v>
          </cell>
          <cell r="F697" t="str">
            <v>H</v>
          </cell>
          <cell r="G697">
            <v>2</v>
          </cell>
          <cell r="H697" t="str">
            <v>Homogenius tile 600 x 600 polished</v>
          </cell>
          <cell r="I697" t="str">
            <v>bh</v>
          </cell>
          <cell r="J697"/>
        </row>
        <row r="698">
          <cell r="C698" t="str">
            <v>M.12.8.3</v>
          </cell>
          <cell r="D698" t="str">
            <v>M.12</v>
          </cell>
          <cell r="E698">
            <v>8</v>
          </cell>
          <cell r="F698" t="str">
            <v>H</v>
          </cell>
          <cell r="G698">
            <v>3</v>
          </cell>
          <cell r="H698" t="str">
            <v>Homogenius tile 600 x 600 Rustic</v>
          </cell>
          <cell r="I698" t="str">
            <v>bh</v>
          </cell>
          <cell r="J698"/>
        </row>
        <row r="699">
          <cell r="C699" t="str">
            <v>M.12.8.4</v>
          </cell>
          <cell r="D699" t="str">
            <v>M.12</v>
          </cell>
          <cell r="E699">
            <v>8</v>
          </cell>
          <cell r="F699" t="str">
            <v>H</v>
          </cell>
          <cell r="G699">
            <v>4</v>
          </cell>
          <cell r="H699" t="str">
            <v>Homogenius tile 600 x 600 unpolished</v>
          </cell>
          <cell r="I699" t="str">
            <v>bh</v>
          </cell>
          <cell r="J699"/>
        </row>
        <row r="700">
          <cell r="C700" t="str">
            <v>M.12.9.1</v>
          </cell>
          <cell r="D700" t="str">
            <v>M.12</v>
          </cell>
          <cell r="E700">
            <v>9</v>
          </cell>
          <cell r="F700" t="str">
            <v>I</v>
          </cell>
          <cell r="G700">
            <v>1</v>
          </cell>
          <cell r="H700" t="str">
            <v>Internal cove</v>
          </cell>
          <cell r="I700" t="str">
            <v>bh</v>
          </cell>
          <cell r="J700"/>
        </row>
        <row r="701">
          <cell r="C701" t="str">
            <v>M.12.11.1</v>
          </cell>
          <cell r="D701" t="str">
            <v>M.12</v>
          </cell>
          <cell r="E701">
            <v>11</v>
          </cell>
          <cell r="F701" t="str">
            <v>K</v>
          </cell>
          <cell r="G701">
            <v>1</v>
          </cell>
          <cell r="H701" t="str">
            <v>Karpet</v>
          </cell>
          <cell r="I701" t="str">
            <v>m2</v>
          </cell>
          <cell r="J701"/>
        </row>
        <row r="702">
          <cell r="C702" t="str">
            <v>M.12.11.2</v>
          </cell>
          <cell r="D702" t="str">
            <v>M.12</v>
          </cell>
          <cell r="E702">
            <v>11</v>
          </cell>
          <cell r="F702" t="str">
            <v>K</v>
          </cell>
          <cell r="G702">
            <v>2</v>
          </cell>
          <cell r="H702" t="str">
            <v>Keramik 20 x 20</v>
          </cell>
          <cell r="I702" t="str">
            <v>dos</v>
          </cell>
          <cell r="J702"/>
        </row>
        <row r="703">
          <cell r="C703" t="str">
            <v>M.12.11.3</v>
          </cell>
          <cell r="D703" t="str">
            <v>M.12</v>
          </cell>
          <cell r="E703">
            <v>11</v>
          </cell>
          <cell r="F703" t="str">
            <v>K</v>
          </cell>
          <cell r="G703">
            <v>3</v>
          </cell>
          <cell r="H703" t="str">
            <v>Keramik 20 x 25</v>
          </cell>
          <cell r="I703" t="str">
            <v>bh</v>
          </cell>
          <cell r="J703"/>
        </row>
        <row r="704">
          <cell r="C704" t="str">
            <v>M.12.11.4</v>
          </cell>
          <cell r="D704" t="str">
            <v>M.12</v>
          </cell>
          <cell r="E704">
            <v>11</v>
          </cell>
          <cell r="F704" t="str">
            <v>K</v>
          </cell>
          <cell r="G704">
            <v>4</v>
          </cell>
          <cell r="H704" t="str">
            <v>Keramik 25 x 40</v>
          </cell>
          <cell r="I704" t="str">
            <v>dos</v>
          </cell>
          <cell r="J704"/>
        </row>
        <row r="705">
          <cell r="C705" t="str">
            <v>M.12.11.5</v>
          </cell>
          <cell r="D705" t="str">
            <v>M.12</v>
          </cell>
          <cell r="E705">
            <v>11</v>
          </cell>
          <cell r="F705" t="str">
            <v>K</v>
          </cell>
          <cell r="G705">
            <v>5</v>
          </cell>
          <cell r="H705" t="str">
            <v xml:space="preserve">Keramik 30 x 30 </v>
          </cell>
          <cell r="I705" t="str">
            <v>dos</v>
          </cell>
          <cell r="J705"/>
        </row>
        <row r="706">
          <cell r="C706" t="str">
            <v>M.12.11.6</v>
          </cell>
          <cell r="D706" t="str">
            <v>M.12</v>
          </cell>
          <cell r="E706">
            <v>11</v>
          </cell>
          <cell r="F706" t="str">
            <v>K</v>
          </cell>
          <cell r="G706">
            <v>6</v>
          </cell>
          <cell r="H706" t="str">
            <v>Keramik 40 x 40</v>
          </cell>
          <cell r="I706" t="str">
            <v>dos</v>
          </cell>
          <cell r="J706"/>
        </row>
        <row r="707">
          <cell r="C707" t="str">
            <v>M.12.11.7</v>
          </cell>
          <cell r="D707" t="str">
            <v>M.12</v>
          </cell>
          <cell r="E707">
            <v>11</v>
          </cell>
          <cell r="F707" t="str">
            <v>K</v>
          </cell>
          <cell r="G707">
            <v>7</v>
          </cell>
          <cell r="H707" t="str">
            <v>Keramik 40 x 40</v>
          </cell>
          <cell r="I707" t="str">
            <v>bh</v>
          </cell>
          <cell r="J707"/>
        </row>
        <row r="708">
          <cell r="C708" t="str">
            <v>M.12.11.8</v>
          </cell>
          <cell r="D708" t="str">
            <v>M.12</v>
          </cell>
          <cell r="E708">
            <v>11</v>
          </cell>
          <cell r="F708" t="str">
            <v>K</v>
          </cell>
          <cell r="G708">
            <v>8</v>
          </cell>
          <cell r="H708" t="str">
            <v>Keramik 40 x 40 (basic white)</v>
          </cell>
          <cell r="I708" t="str">
            <v>dos</v>
          </cell>
          <cell r="J708"/>
        </row>
        <row r="709">
          <cell r="C709" t="str">
            <v>M.12.11.9</v>
          </cell>
          <cell r="D709" t="str">
            <v>M.12</v>
          </cell>
          <cell r="E709">
            <v>11</v>
          </cell>
          <cell r="F709" t="str">
            <v>K</v>
          </cell>
          <cell r="G709">
            <v>9</v>
          </cell>
          <cell r="H709" t="str">
            <v>Keramik Artistik</v>
          </cell>
          <cell r="I709" t="str">
            <v>bh</v>
          </cell>
          <cell r="J709"/>
        </row>
        <row r="710">
          <cell r="C710" t="str">
            <v>M.12.11.10</v>
          </cell>
          <cell r="D710" t="str">
            <v>M.12</v>
          </cell>
          <cell r="E710">
            <v>11</v>
          </cell>
          <cell r="F710" t="str">
            <v>K</v>
          </cell>
          <cell r="G710">
            <v>10</v>
          </cell>
          <cell r="H710" t="str">
            <v xml:space="preserve">Keramik roman </v>
          </cell>
          <cell r="I710" t="str">
            <v>bh</v>
          </cell>
          <cell r="J710"/>
        </row>
        <row r="711">
          <cell r="C711" t="str">
            <v>M.12.13.1</v>
          </cell>
          <cell r="D711" t="str">
            <v>M.12</v>
          </cell>
          <cell r="E711">
            <v>13</v>
          </cell>
          <cell r="F711" t="str">
            <v>M</v>
          </cell>
          <cell r="G711">
            <v>1</v>
          </cell>
          <cell r="H711" t="str">
            <v>Marmer</v>
          </cell>
          <cell r="I711" t="str">
            <v>m3</v>
          </cell>
          <cell r="J711"/>
        </row>
        <row r="712">
          <cell r="C712" t="str">
            <v>M.12.13.2</v>
          </cell>
          <cell r="D712" t="str">
            <v>M.12</v>
          </cell>
          <cell r="E712">
            <v>13</v>
          </cell>
          <cell r="F712" t="str">
            <v>M</v>
          </cell>
          <cell r="G712">
            <v>2</v>
          </cell>
          <cell r="H712" t="str">
            <v>Marmer</v>
          </cell>
          <cell r="I712" t="str">
            <v>bh</v>
          </cell>
          <cell r="J712"/>
        </row>
        <row r="713">
          <cell r="C713" t="str">
            <v>M.12.16.1</v>
          </cell>
          <cell r="D713" t="str">
            <v>M.12</v>
          </cell>
          <cell r="E713">
            <v>16</v>
          </cell>
          <cell r="F713" t="str">
            <v>P</v>
          </cell>
          <cell r="G713">
            <v>1</v>
          </cell>
          <cell r="H713" t="str">
            <v>Parquet</v>
          </cell>
          <cell r="I713" t="str">
            <v>m2</v>
          </cell>
          <cell r="J713"/>
        </row>
        <row r="714">
          <cell r="C714" t="str">
            <v>M.12.16.2</v>
          </cell>
          <cell r="D714" t="str">
            <v>M.12</v>
          </cell>
          <cell r="E714">
            <v>16</v>
          </cell>
          <cell r="F714" t="str">
            <v>P</v>
          </cell>
          <cell r="G714">
            <v>2</v>
          </cell>
          <cell r="H714" t="str">
            <v>Plint keramik</v>
          </cell>
          <cell r="I714" t="str">
            <v>bh</v>
          </cell>
          <cell r="J714"/>
        </row>
        <row r="715">
          <cell r="C715" t="str">
            <v>M.12.16.3</v>
          </cell>
          <cell r="D715" t="str">
            <v>M.12</v>
          </cell>
          <cell r="E715">
            <v>16</v>
          </cell>
          <cell r="F715" t="str">
            <v>P</v>
          </cell>
          <cell r="G715">
            <v>3</v>
          </cell>
          <cell r="H715" t="str">
            <v>Plint teralux kerang</v>
          </cell>
          <cell r="I715" t="str">
            <v>bh</v>
          </cell>
          <cell r="J715"/>
        </row>
        <row r="716">
          <cell r="C716" t="str">
            <v>M.12.16.4</v>
          </cell>
          <cell r="D716" t="str">
            <v>M.12</v>
          </cell>
          <cell r="E716">
            <v>16</v>
          </cell>
          <cell r="F716" t="str">
            <v>P</v>
          </cell>
          <cell r="G716">
            <v>4</v>
          </cell>
          <cell r="H716" t="str">
            <v>Plint teralux marmer</v>
          </cell>
          <cell r="I716" t="str">
            <v>bh</v>
          </cell>
          <cell r="J716"/>
        </row>
        <row r="717">
          <cell r="C717" t="str">
            <v>M.12.16.5</v>
          </cell>
          <cell r="D717" t="str">
            <v>M.12</v>
          </cell>
          <cell r="E717">
            <v>16</v>
          </cell>
          <cell r="F717" t="str">
            <v>P</v>
          </cell>
          <cell r="G717">
            <v>5</v>
          </cell>
          <cell r="H717" t="str">
            <v>Plint ubin granit</v>
          </cell>
          <cell r="I717" t="str">
            <v>bh</v>
          </cell>
          <cell r="J717"/>
        </row>
        <row r="718">
          <cell r="C718" t="str">
            <v>M.12.16.6</v>
          </cell>
          <cell r="D718" t="str">
            <v>M.12</v>
          </cell>
          <cell r="E718">
            <v>16</v>
          </cell>
          <cell r="F718" t="str">
            <v>P</v>
          </cell>
          <cell r="G718">
            <v>6</v>
          </cell>
          <cell r="H718" t="str">
            <v>Plint ubin PC</v>
          </cell>
          <cell r="I718" t="str">
            <v>bh</v>
          </cell>
          <cell r="J718"/>
        </row>
        <row r="719">
          <cell r="C719" t="str">
            <v>M.12.16.7</v>
          </cell>
          <cell r="D719" t="str">
            <v>M.12</v>
          </cell>
          <cell r="E719">
            <v>16</v>
          </cell>
          <cell r="F719" t="str">
            <v>P</v>
          </cell>
          <cell r="G719">
            <v>7</v>
          </cell>
          <cell r="H719" t="str">
            <v>Plint ubin PC abu abu</v>
          </cell>
          <cell r="I719" t="str">
            <v>bh</v>
          </cell>
          <cell r="J719"/>
        </row>
        <row r="720">
          <cell r="C720" t="str">
            <v>M.12.16.8</v>
          </cell>
          <cell r="D720" t="str">
            <v>M.12</v>
          </cell>
          <cell r="E720">
            <v>16</v>
          </cell>
          <cell r="F720" t="str">
            <v>P</v>
          </cell>
          <cell r="G720">
            <v>8</v>
          </cell>
          <cell r="H720" t="str">
            <v>Plint ubin teraso</v>
          </cell>
          <cell r="I720" t="str">
            <v>bh</v>
          </cell>
          <cell r="J720"/>
        </row>
        <row r="721">
          <cell r="C721" t="str">
            <v>M.12.16.9</v>
          </cell>
          <cell r="D721" t="str">
            <v>M.12</v>
          </cell>
          <cell r="E721">
            <v>16</v>
          </cell>
          <cell r="F721" t="str">
            <v>P</v>
          </cell>
          <cell r="G721">
            <v>9</v>
          </cell>
          <cell r="H721" t="str">
            <v>Plint ubin teraso 10 x 40 cm</v>
          </cell>
          <cell r="I721" t="str">
            <v>bh</v>
          </cell>
          <cell r="J721"/>
        </row>
        <row r="722">
          <cell r="C722" t="str">
            <v>M.12.16.10</v>
          </cell>
          <cell r="D722" t="str">
            <v>M.12</v>
          </cell>
          <cell r="E722">
            <v>16</v>
          </cell>
          <cell r="F722" t="str">
            <v>P</v>
          </cell>
          <cell r="G722">
            <v>10</v>
          </cell>
          <cell r="H722" t="str">
            <v>Plint ubin warna</v>
          </cell>
          <cell r="I722" t="str">
            <v>bh</v>
          </cell>
          <cell r="J722"/>
        </row>
        <row r="723">
          <cell r="C723" t="str">
            <v>M.12.16.11</v>
          </cell>
          <cell r="D723" t="str">
            <v>M.12</v>
          </cell>
          <cell r="E723">
            <v>16</v>
          </cell>
          <cell r="F723" t="str">
            <v>P</v>
          </cell>
          <cell r="G723">
            <v>11</v>
          </cell>
          <cell r="H723" t="str">
            <v>Porselen</v>
          </cell>
          <cell r="I723" t="str">
            <v>dos</v>
          </cell>
          <cell r="J723"/>
        </row>
        <row r="724">
          <cell r="C724" t="str">
            <v>M.12.16.12</v>
          </cell>
          <cell r="D724" t="str">
            <v>M.12</v>
          </cell>
          <cell r="E724">
            <v>16</v>
          </cell>
          <cell r="F724" t="str">
            <v>P</v>
          </cell>
          <cell r="G724">
            <v>12</v>
          </cell>
          <cell r="H724" t="str">
            <v>Porselen</v>
          </cell>
          <cell r="I724" t="str">
            <v>bh</v>
          </cell>
          <cell r="J724"/>
        </row>
        <row r="725">
          <cell r="C725" t="str">
            <v>M.12.16.13</v>
          </cell>
          <cell r="D725" t="str">
            <v>M.12</v>
          </cell>
          <cell r="E725">
            <v>16</v>
          </cell>
          <cell r="F725" t="str">
            <v>P</v>
          </cell>
          <cell r="G725">
            <v>13</v>
          </cell>
          <cell r="H725" t="str">
            <v>Porselen 11 x 11</v>
          </cell>
          <cell r="I725" t="str">
            <v>bh</v>
          </cell>
          <cell r="J725"/>
        </row>
        <row r="726">
          <cell r="C726" t="str">
            <v>M.12.20.1</v>
          </cell>
          <cell r="D726" t="str">
            <v>M.12</v>
          </cell>
          <cell r="E726">
            <v>20</v>
          </cell>
          <cell r="F726" t="str">
            <v>T</v>
          </cell>
          <cell r="G726">
            <v>1</v>
          </cell>
          <cell r="H726" t="str">
            <v>Teraso cor</v>
          </cell>
          <cell r="I726" t="str">
            <v>m3</v>
          </cell>
          <cell r="J726"/>
        </row>
        <row r="727">
          <cell r="C727" t="str">
            <v>M.12.21.1</v>
          </cell>
          <cell r="D727" t="str">
            <v>M.12</v>
          </cell>
          <cell r="E727">
            <v>21</v>
          </cell>
          <cell r="F727" t="str">
            <v>U</v>
          </cell>
          <cell r="G727">
            <v>1</v>
          </cell>
          <cell r="H727" t="str">
            <v>Ubin abu-abu</v>
          </cell>
          <cell r="I727" t="str">
            <v>bh</v>
          </cell>
          <cell r="J727"/>
        </row>
        <row r="728">
          <cell r="C728" t="str">
            <v>M.12.21.2</v>
          </cell>
          <cell r="D728" t="str">
            <v>M.12</v>
          </cell>
          <cell r="E728">
            <v>21</v>
          </cell>
          <cell r="F728" t="str">
            <v>U</v>
          </cell>
          <cell r="G728">
            <v>2</v>
          </cell>
          <cell r="H728" t="str">
            <v>Ubin Granit</v>
          </cell>
          <cell r="I728" t="str">
            <v>bh</v>
          </cell>
          <cell r="J728"/>
        </row>
        <row r="729">
          <cell r="C729" t="str">
            <v>M.12.21.3</v>
          </cell>
          <cell r="D729" t="str">
            <v>M.12</v>
          </cell>
          <cell r="E729">
            <v>21</v>
          </cell>
          <cell r="F729" t="str">
            <v>U</v>
          </cell>
          <cell r="G729">
            <v>3</v>
          </cell>
          <cell r="H729" t="str">
            <v xml:space="preserve">Ubin Keramik </v>
          </cell>
          <cell r="I729" t="str">
            <v>dos</v>
          </cell>
          <cell r="J729"/>
        </row>
        <row r="730">
          <cell r="C730" t="str">
            <v>M.12.21.4</v>
          </cell>
          <cell r="D730" t="str">
            <v>M.12</v>
          </cell>
          <cell r="E730">
            <v>21</v>
          </cell>
          <cell r="F730" t="str">
            <v>U</v>
          </cell>
          <cell r="G730">
            <v>4</v>
          </cell>
          <cell r="H730" t="str">
            <v>Ubin porselen</v>
          </cell>
          <cell r="I730" t="str">
            <v>bh</v>
          </cell>
          <cell r="J730"/>
        </row>
        <row r="731">
          <cell r="C731" t="str">
            <v>M.12.21.5</v>
          </cell>
          <cell r="D731" t="str">
            <v>M.12</v>
          </cell>
          <cell r="E731">
            <v>21</v>
          </cell>
          <cell r="F731" t="str">
            <v>U</v>
          </cell>
          <cell r="G731">
            <v>5</v>
          </cell>
          <cell r="H731" t="str">
            <v>Ubin Teralux</v>
          </cell>
          <cell r="I731" t="str">
            <v>bh</v>
          </cell>
          <cell r="J731"/>
        </row>
        <row r="732">
          <cell r="C732" t="str">
            <v>M.12.21.6</v>
          </cell>
          <cell r="D732" t="str">
            <v>M.12</v>
          </cell>
          <cell r="E732">
            <v>21</v>
          </cell>
          <cell r="F732" t="str">
            <v>U</v>
          </cell>
          <cell r="G732">
            <v>6</v>
          </cell>
          <cell r="H732" t="str">
            <v>Ubin Teralux Marmer</v>
          </cell>
          <cell r="I732" t="str">
            <v>bh</v>
          </cell>
          <cell r="J732"/>
        </row>
        <row r="733">
          <cell r="C733" t="str">
            <v>M.12.21.7</v>
          </cell>
          <cell r="D733" t="str">
            <v>M.12</v>
          </cell>
          <cell r="E733">
            <v>21</v>
          </cell>
          <cell r="F733" t="str">
            <v>U</v>
          </cell>
          <cell r="G733">
            <v>7</v>
          </cell>
          <cell r="H733" t="str">
            <v>Ubin Teraso</v>
          </cell>
          <cell r="I733" t="str">
            <v>bh</v>
          </cell>
          <cell r="J733"/>
        </row>
        <row r="734">
          <cell r="C734" t="str">
            <v>M.12.21.8</v>
          </cell>
          <cell r="D734" t="str">
            <v>M.12</v>
          </cell>
          <cell r="E734">
            <v>21</v>
          </cell>
          <cell r="F734" t="str">
            <v>U</v>
          </cell>
          <cell r="G734">
            <v>8</v>
          </cell>
          <cell r="H734" t="str">
            <v>Ubin warna</v>
          </cell>
          <cell r="I734" t="str">
            <v>bh</v>
          </cell>
          <cell r="J734"/>
        </row>
        <row r="735">
          <cell r="C735" t="str">
            <v>M.12.21.9</v>
          </cell>
          <cell r="D735" t="str">
            <v>M.12</v>
          </cell>
          <cell r="E735">
            <v>21</v>
          </cell>
          <cell r="F735" t="str">
            <v>U</v>
          </cell>
          <cell r="G735">
            <v>9</v>
          </cell>
          <cell r="H735" t="str">
            <v>Ubin warna 20 / 20</v>
          </cell>
          <cell r="I735" t="str">
            <v>dos</v>
          </cell>
          <cell r="J735"/>
        </row>
        <row r="736">
          <cell r="C736" t="str">
            <v>M.12.21.10</v>
          </cell>
          <cell r="D736" t="str">
            <v>M.12</v>
          </cell>
          <cell r="E736">
            <v>21</v>
          </cell>
          <cell r="F736" t="str">
            <v>U</v>
          </cell>
          <cell r="G736">
            <v>10</v>
          </cell>
          <cell r="H736" t="str">
            <v>Ubin warna 30 / 30</v>
          </cell>
          <cell r="I736" t="str">
            <v>dos</v>
          </cell>
          <cell r="J736"/>
        </row>
        <row r="737">
          <cell r="C737" t="str">
            <v>M.12.21.11</v>
          </cell>
          <cell r="D737" t="str">
            <v>M.12</v>
          </cell>
          <cell r="E737">
            <v>21</v>
          </cell>
          <cell r="F737" t="str">
            <v>U</v>
          </cell>
          <cell r="G737">
            <v>11</v>
          </cell>
          <cell r="H737" t="str">
            <v>Ubin warna 40 / 40</v>
          </cell>
          <cell r="I737" t="str">
            <v>dos</v>
          </cell>
          <cell r="J737"/>
        </row>
        <row r="738">
          <cell r="C738" t="str">
            <v>M.12.22.1</v>
          </cell>
          <cell r="D738" t="str">
            <v>M.12</v>
          </cell>
          <cell r="E738">
            <v>22</v>
          </cell>
          <cell r="F738" t="str">
            <v>V</v>
          </cell>
          <cell r="G738">
            <v>1</v>
          </cell>
          <cell r="H738" t="str">
            <v>Vynil</v>
          </cell>
          <cell r="I738" t="str">
            <v>m2</v>
          </cell>
          <cell r="J738"/>
        </row>
        <row r="739">
          <cell r="C739" t="str">
            <v>M.12.23.1</v>
          </cell>
          <cell r="D739" t="str">
            <v>M.12</v>
          </cell>
          <cell r="E739">
            <v>23</v>
          </cell>
          <cell r="F739" t="str">
            <v>W</v>
          </cell>
          <cell r="G739">
            <v>1</v>
          </cell>
          <cell r="H739" t="str">
            <v>Wallpaper</v>
          </cell>
          <cell r="I739" t="str">
            <v>m2</v>
          </cell>
          <cell r="J739"/>
        </row>
        <row r="740">
          <cell r="C740"/>
          <cell r="D740"/>
          <cell r="E740"/>
          <cell r="F740"/>
          <cell r="G740"/>
          <cell r="H740"/>
          <cell r="I740"/>
          <cell r="J740"/>
        </row>
        <row r="741">
          <cell r="C741" t="str">
            <v>M.13.10.1</v>
          </cell>
          <cell r="D741" t="str">
            <v>M.13</v>
          </cell>
          <cell r="E741">
            <v>10</v>
          </cell>
          <cell r="F741" t="str">
            <v>J</v>
          </cell>
          <cell r="G741">
            <v>1</v>
          </cell>
          <cell r="H741" t="str">
            <v xml:space="preserve">Jendela Nako </v>
          </cell>
          <cell r="I741" t="str">
            <v>bh</v>
          </cell>
          <cell r="J741"/>
        </row>
        <row r="742">
          <cell r="C742" t="str">
            <v>M.13.10.2</v>
          </cell>
          <cell r="D742" t="str">
            <v>M.13</v>
          </cell>
          <cell r="E742">
            <v>10</v>
          </cell>
          <cell r="F742" t="str">
            <v>J</v>
          </cell>
          <cell r="G742">
            <v>2</v>
          </cell>
          <cell r="H742" t="str">
            <v>Jendela Nako (rangka + kaca 5 mm)</v>
          </cell>
          <cell r="I742" t="str">
            <v>m2</v>
          </cell>
          <cell r="J742"/>
        </row>
        <row r="743">
          <cell r="C743" t="str">
            <v>M.13.11.1</v>
          </cell>
          <cell r="D743" t="str">
            <v>M.13</v>
          </cell>
          <cell r="E743">
            <v>11</v>
          </cell>
          <cell r="F743" t="str">
            <v>K</v>
          </cell>
          <cell r="G743">
            <v>1</v>
          </cell>
          <cell r="H743" t="str">
            <v>Kusen allumunium</v>
          </cell>
          <cell r="I743" t="str">
            <v>m</v>
          </cell>
          <cell r="J743"/>
        </row>
        <row r="744">
          <cell r="C744" t="str">
            <v>M.13.11.2</v>
          </cell>
          <cell r="D744" t="str">
            <v>M.13</v>
          </cell>
          <cell r="E744">
            <v>11</v>
          </cell>
          <cell r="F744" t="str">
            <v>K</v>
          </cell>
          <cell r="G744">
            <v>2</v>
          </cell>
          <cell r="H744" t="str">
            <v>Kusen allumunium 4"</v>
          </cell>
          <cell r="I744" t="str">
            <v>m</v>
          </cell>
          <cell r="J744"/>
        </row>
        <row r="745">
          <cell r="C745" t="str">
            <v>M.13.16.1</v>
          </cell>
          <cell r="D745" t="str">
            <v>M.13</v>
          </cell>
          <cell r="E745">
            <v>16</v>
          </cell>
          <cell r="F745" t="str">
            <v>P</v>
          </cell>
          <cell r="G745">
            <v>1</v>
          </cell>
          <cell r="H745" t="str">
            <v>Pintu allumunium</v>
          </cell>
          <cell r="I745" t="str">
            <v>M</v>
          </cell>
          <cell r="J745"/>
        </row>
        <row r="746">
          <cell r="C746" t="str">
            <v>M.13.16.2</v>
          </cell>
          <cell r="D746" t="str">
            <v>M.13</v>
          </cell>
          <cell r="E746">
            <v>16</v>
          </cell>
          <cell r="F746" t="str">
            <v>P</v>
          </cell>
          <cell r="G746">
            <v>2</v>
          </cell>
          <cell r="H746" t="str">
            <v>Pintu gulung besi</v>
          </cell>
          <cell r="I746" t="str">
            <v>m2</v>
          </cell>
          <cell r="J746"/>
        </row>
        <row r="747">
          <cell r="C747" t="str">
            <v>M.13.16.3</v>
          </cell>
          <cell r="D747" t="str">
            <v>M.13</v>
          </cell>
          <cell r="E747">
            <v>16</v>
          </cell>
          <cell r="F747" t="str">
            <v>P</v>
          </cell>
          <cell r="G747">
            <v>3</v>
          </cell>
          <cell r="H747" t="str">
            <v>Pintu lipat</v>
          </cell>
          <cell r="I747" t="str">
            <v>m2</v>
          </cell>
          <cell r="J747"/>
        </row>
        <row r="748">
          <cell r="C748" t="str">
            <v>M.13.18.1</v>
          </cell>
          <cell r="D748" t="str">
            <v>M.13</v>
          </cell>
          <cell r="E748">
            <v>18</v>
          </cell>
          <cell r="F748" t="str">
            <v>R</v>
          </cell>
          <cell r="G748">
            <v>1</v>
          </cell>
          <cell r="H748" t="str">
            <v>Rolling door alumunium</v>
          </cell>
          <cell r="I748" t="str">
            <v>m2</v>
          </cell>
          <cell r="J748"/>
        </row>
        <row r="749">
          <cell r="C749" t="str">
            <v>M.13.18.2</v>
          </cell>
          <cell r="D749" t="str">
            <v>M.13</v>
          </cell>
          <cell r="E749">
            <v>18</v>
          </cell>
          <cell r="F749" t="str">
            <v>R</v>
          </cell>
          <cell r="G749">
            <v>2</v>
          </cell>
          <cell r="H749" t="str">
            <v>Rolling door galvalum</v>
          </cell>
          <cell r="I749" t="str">
            <v>m2</v>
          </cell>
          <cell r="J749"/>
        </row>
        <row r="750">
          <cell r="C750" t="str">
            <v>M.13.19.1</v>
          </cell>
          <cell r="D750" t="str">
            <v>M.13</v>
          </cell>
          <cell r="E750">
            <v>19</v>
          </cell>
          <cell r="F750" t="str">
            <v>S</v>
          </cell>
          <cell r="G750">
            <v>1</v>
          </cell>
          <cell r="H750" t="str">
            <v>Sunscreen allumunium</v>
          </cell>
          <cell r="I750" t="str">
            <v>m2</v>
          </cell>
          <cell r="J750"/>
        </row>
        <row r="751">
          <cell r="C751" t="str">
            <v>M.13.22.1</v>
          </cell>
          <cell r="D751" t="str">
            <v>M.13</v>
          </cell>
          <cell r="E751">
            <v>22</v>
          </cell>
          <cell r="F751" t="str">
            <v>V</v>
          </cell>
          <cell r="G751">
            <v>1</v>
          </cell>
          <cell r="H751" t="str">
            <v>Venetions blinds dan vertical blinds (Tirai)</v>
          </cell>
          <cell r="I751" t="str">
            <v>m2</v>
          </cell>
          <cell r="J751"/>
        </row>
        <row r="752">
          <cell r="C752"/>
          <cell r="D752"/>
          <cell r="E752"/>
          <cell r="F752"/>
          <cell r="G752"/>
          <cell r="H752"/>
          <cell r="I752"/>
          <cell r="J752"/>
        </row>
        <row r="753">
          <cell r="C753" t="str">
            <v>M.14.16.1</v>
          </cell>
          <cell r="D753" t="str">
            <v>M.14</v>
          </cell>
          <cell r="E753">
            <v>16</v>
          </cell>
          <cell r="F753" t="str">
            <v>P</v>
          </cell>
          <cell r="G753">
            <v>1</v>
          </cell>
          <cell r="H753" t="str">
            <v>Pipa baja ø 100 mm</v>
          </cell>
          <cell r="I753" t="str">
            <v>bh</v>
          </cell>
          <cell r="J753"/>
        </row>
        <row r="754">
          <cell r="C754" t="str">
            <v>M.14.16.2</v>
          </cell>
          <cell r="D754" t="str">
            <v>M.14</v>
          </cell>
          <cell r="E754">
            <v>16</v>
          </cell>
          <cell r="F754" t="str">
            <v>P</v>
          </cell>
          <cell r="G754">
            <v>2</v>
          </cell>
          <cell r="H754" t="str">
            <v>Pipa baja ø 100 mm</v>
          </cell>
          <cell r="I754" t="str">
            <v>M</v>
          </cell>
          <cell r="J754"/>
        </row>
        <row r="755">
          <cell r="C755" t="str">
            <v>M.14.16.3</v>
          </cell>
          <cell r="D755" t="str">
            <v>M.14</v>
          </cell>
          <cell r="E755">
            <v>16</v>
          </cell>
          <cell r="F755" t="str">
            <v>P</v>
          </cell>
          <cell r="G755">
            <v>3</v>
          </cell>
          <cell r="H755" t="str">
            <v>Pipa baja ø 1000 mm</v>
          </cell>
          <cell r="I755" t="str">
            <v>bh</v>
          </cell>
          <cell r="J755"/>
        </row>
        <row r="756">
          <cell r="C756" t="str">
            <v>M.14.16.4</v>
          </cell>
          <cell r="D756" t="str">
            <v>M.14</v>
          </cell>
          <cell r="E756">
            <v>16</v>
          </cell>
          <cell r="F756" t="str">
            <v>P</v>
          </cell>
          <cell r="G756">
            <v>4</v>
          </cell>
          <cell r="H756" t="str">
            <v>Pipa baja ø 1000 mm</v>
          </cell>
          <cell r="I756" t="str">
            <v>M</v>
          </cell>
          <cell r="J756"/>
        </row>
        <row r="757">
          <cell r="C757" t="str">
            <v>M.14.16.5</v>
          </cell>
          <cell r="D757" t="str">
            <v>M.14</v>
          </cell>
          <cell r="E757">
            <v>16</v>
          </cell>
          <cell r="F757" t="str">
            <v>P</v>
          </cell>
          <cell r="G757">
            <v>5</v>
          </cell>
          <cell r="H757" t="str">
            <v>Pipa baja ø 1100 mm</v>
          </cell>
          <cell r="I757" t="str">
            <v>bh</v>
          </cell>
          <cell r="J757"/>
        </row>
        <row r="758">
          <cell r="C758" t="str">
            <v>M.14.16.6</v>
          </cell>
          <cell r="D758" t="str">
            <v>M.14</v>
          </cell>
          <cell r="E758">
            <v>16</v>
          </cell>
          <cell r="F758" t="str">
            <v>P</v>
          </cell>
          <cell r="G758">
            <v>6</v>
          </cell>
          <cell r="H758" t="str">
            <v>Pipa baja ø 1100 mm</v>
          </cell>
          <cell r="I758" t="str">
            <v>M</v>
          </cell>
          <cell r="J758"/>
        </row>
        <row r="759">
          <cell r="C759" t="str">
            <v>M.14.16.7</v>
          </cell>
          <cell r="D759" t="str">
            <v>M.14</v>
          </cell>
          <cell r="E759">
            <v>16</v>
          </cell>
          <cell r="F759" t="str">
            <v>P</v>
          </cell>
          <cell r="G759">
            <v>7</v>
          </cell>
          <cell r="H759" t="str">
            <v>Pipa baja ø 1200 mm</v>
          </cell>
          <cell r="I759" t="str">
            <v>bh</v>
          </cell>
          <cell r="J759"/>
        </row>
        <row r="760">
          <cell r="C760" t="str">
            <v>M.14.16.8</v>
          </cell>
          <cell r="D760" t="str">
            <v>M.14</v>
          </cell>
          <cell r="E760">
            <v>16</v>
          </cell>
          <cell r="F760" t="str">
            <v>P</v>
          </cell>
          <cell r="G760">
            <v>8</v>
          </cell>
          <cell r="H760" t="str">
            <v>Pipa baja ø 1200 mm</v>
          </cell>
          <cell r="I760" t="str">
            <v>M</v>
          </cell>
          <cell r="J760"/>
        </row>
        <row r="761">
          <cell r="C761" t="str">
            <v>M.14.16.9</v>
          </cell>
          <cell r="D761" t="str">
            <v>M.14</v>
          </cell>
          <cell r="E761">
            <v>16</v>
          </cell>
          <cell r="F761" t="str">
            <v>P</v>
          </cell>
          <cell r="G761">
            <v>9</v>
          </cell>
          <cell r="H761" t="str">
            <v>Pipa baja ø 125 mm</v>
          </cell>
          <cell r="I761" t="str">
            <v>bh</v>
          </cell>
          <cell r="J761"/>
        </row>
        <row r="762">
          <cell r="C762" t="str">
            <v>M.14.16.10</v>
          </cell>
          <cell r="D762" t="str">
            <v>M.14</v>
          </cell>
          <cell r="E762">
            <v>16</v>
          </cell>
          <cell r="F762" t="str">
            <v>P</v>
          </cell>
          <cell r="G762">
            <v>10</v>
          </cell>
          <cell r="H762" t="str">
            <v>Pipa baja ø 125 mm</v>
          </cell>
          <cell r="I762" t="str">
            <v>M</v>
          </cell>
          <cell r="J762"/>
        </row>
        <row r="763">
          <cell r="C763" t="str">
            <v>M.14.16.11</v>
          </cell>
          <cell r="D763" t="str">
            <v>M.14</v>
          </cell>
          <cell r="E763">
            <v>16</v>
          </cell>
          <cell r="F763" t="str">
            <v>P</v>
          </cell>
          <cell r="G763">
            <v>11</v>
          </cell>
          <cell r="H763" t="str">
            <v>Pipa baja ø 150 mm</v>
          </cell>
          <cell r="I763" t="str">
            <v>bh</v>
          </cell>
          <cell r="J763"/>
        </row>
        <row r="764">
          <cell r="C764" t="str">
            <v>M.14.16.12</v>
          </cell>
          <cell r="D764" t="str">
            <v>M.14</v>
          </cell>
          <cell r="E764">
            <v>16</v>
          </cell>
          <cell r="F764" t="str">
            <v>P</v>
          </cell>
          <cell r="G764">
            <v>12</v>
          </cell>
          <cell r="H764" t="str">
            <v>Pipa baja ø 150 mm</v>
          </cell>
          <cell r="I764" t="str">
            <v>M</v>
          </cell>
          <cell r="J764"/>
        </row>
        <row r="765">
          <cell r="C765" t="str">
            <v>M.14.16.13</v>
          </cell>
          <cell r="D765" t="str">
            <v>M.14</v>
          </cell>
          <cell r="E765">
            <v>16</v>
          </cell>
          <cell r="F765" t="str">
            <v>P</v>
          </cell>
          <cell r="G765">
            <v>13</v>
          </cell>
          <cell r="H765" t="str">
            <v>Pipa baja ø 200 mm</v>
          </cell>
          <cell r="I765" t="str">
            <v>bh</v>
          </cell>
          <cell r="J765"/>
        </row>
        <row r="766">
          <cell r="C766" t="str">
            <v>M.14.16.14</v>
          </cell>
          <cell r="D766" t="str">
            <v>M.14</v>
          </cell>
          <cell r="E766">
            <v>16</v>
          </cell>
          <cell r="F766" t="str">
            <v>P</v>
          </cell>
          <cell r="G766">
            <v>14</v>
          </cell>
          <cell r="H766" t="str">
            <v>Pipa baja ø 200 mm</v>
          </cell>
          <cell r="I766" t="str">
            <v>M</v>
          </cell>
          <cell r="J766"/>
        </row>
        <row r="767">
          <cell r="C767" t="str">
            <v>M.14.16.15</v>
          </cell>
          <cell r="D767" t="str">
            <v>M.14</v>
          </cell>
          <cell r="E767">
            <v>16</v>
          </cell>
          <cell r="F767" t="str">
            <v>P</v>
          </cell>
          <cell r="G767">
            <v>15</v>
          </cell>
          <cell r="H767" t="str">
            <v>Pipa baja ø 250 mm</v>
          </cell>
          <cell r="I767" t="str">
            <v>bh</v>
          </cell>
          <cell r="J767"/>
        </row>
        <row r="768">
          <cell r="C768" t="str">
            <v>M.14.16.16</v>
          </cell>
          <cell r="D768" t="str">
            <v>M.14</v>
          </cell>
          <cell r="E768">
            <v>16</v>
          </cell>
          <cell r="F768" t="str">
            <v>P</v>
          </cell>
          <cell r="G768">
            <v>16</v>
          </cell>
          <cell r="H768" t="str">
            <v>Pipa baja ø 250 mm</v>
          </cell>
          <cell r="I768" t="str">
            <v>M</v>
          </cell>
          <cell r="J768"/>
        </row>
        <row r="769">
          <cell r="C769" t="str">
            <v>M.14.16.17</v>
          </cell>
          <cell r="D769" t="str">
            <v>M.14</v>
          </cell>
          <cell r="E769">
            <v>16</v>
          </cell>
          <cell r="F769" t="str">
            <v>P</v>
          </cell>
          <cell r="G769">
            <v>17</v>
          </cell>
          <cell r="H769" t="str">
            <v>Pipa baja ø 300 mm</v>
          </cell>
          <cell r="I769" t="str">
            <v>bh</v>
          </cell>
          <cell r="J769"/>
        </row>
        <row r="770">
          <cell r="C770" t="str">
            <v>M.14.16.18</v>
          </cell>
          <cell r="D770" t="str">
            <v>M.14</v>
          </cell>
          <cell r="E770">
            <v>16</v>
          </cell>
          <cell r="F770" t="str">
            <v>P</v>
          </cell>
          <cell r="G770">
            <v>18</v>
          </cell>
          <cell r="H770" t="str">
            <v>Pipa baja ø 300 mm</v>
          </cell>
          <cell r="I770" t="str">
            <v>M</v>
          </cell>
          <cell r="J770"/>
        </row>
        <row r="771">
          <cell r="C771" t="str">
            <v>M.14.16.19</v>
          </cell>
          <cell r="D771" t="str">
            <v>M.14</v>
          </cell>
          <cell r="E771">
            <v>16</v>
          </cell>
          <cell r="F771" t="str">
            <v>P</v>
          </cell>
          <cell r="G771">
            <v>19</v>
          </cell>
          <cell r="H771" t="str">
            <v>Pipa baja ø 400 mm</v>
          </cell>
          <cell r="I771" t="str">
            <v>bh</v>
          </cell>
          <cell r="J771"/>
        </row>
        <row r="772">
          <cell r="C772" t="str">
            <v>M.14.16.20</v>
          </cell>
          <cell r="D772" t="str">
            <v>M.14</v>
          </cell>
          <cell r="E772">
            <v>16</v>
          </cell>
          <cell r="F772" t="str">
            <v>P</v>
          </cell>
          <cell r="G772">
            <v>20</v>
          </cell>
          <cell r="H772" t="str">
            <v>Pipa baja ø 400 mm</v>
          </cell>
          <cell r="I772" t="str">
            <v>M</v>
          </cell>
          <cell r="J772"/>
        </row>
        <row r="773">
          <cell r="C773" t="str">
            <v>M.14.16.21</v>
          </cell>
          <cell r="D773" t="str">
            <v>M.14</v>
          </cell>
          <cell r="E773">
            <v>16</v>
          </cell>
          <cell r="F773" t="str">
            <v>P</v>
          </cell>
          <cell r="G773">
            <v>21</v>
          </cell>
          <cell r="H773" t="str">
            <v>Pipa baja ø 450 mm</v>
          </cell>
          <cell r="I773" t="str">
            <v>bh</v>
          </cell>
          <cell r="J773"/>
        </row>
        <row r="774">
          <cell r="C774" t="str">
            <v>M.14.16.22</v>
          </cell>
          <cell r="D774" t="str">
            <v>M.14</v>
          </cell>
          <cell r="E774">
            <v>16</v>
          </cell>
          <cell r="F774" t="str">
            <v>P</v>
          </cell>
          <cell r="G774">
            <v>22</v>
          </cell>
          <cell r="H774" t="str">
            <v>Pipa baja ø 450 mm</v>
          </cell>
          <cell r="I774" t="str">
            <v>M</v>
          </cell>
          <cell r="J774"/>
        </row>
        <row r="775">
          <cell r="C775" t="str">
            <v>M.14.16.23</v>
          </cell>
          <cell r="D775" t="str">
            <v>M.14</v>
          </cell>
          <cell r="E775">
            <v>16</v>
          </cell>
          <cell r="F775" t="str">
            <v>P</v>
          </cell>
          <cell r="G775">
            <v>23</v>
          </cell>
          <cell r="H775" t="str">
            <v>Pipa baja ø 500 mm</v>
          </cell>
          <cell r="I775" t="str">
            <v>bh</v>
          </cell>
          <cell r="J775"/>
        </row>
        <row r="776">
          <cell r="C776" t="str">
            <v>M.14.16.24</v>
          </cell>
          <cell r="D776" t="str">
            <v>M.14</v>
          </cell>
          <cell r="E776">
            <v>16</v>
          </cell>
          <cell r="F776" t="str">
            <v>P</v>
          </cell>
          <cell r="G776">
            <v>24</v>
          </cell>
          <cell r="H776" t="str">
            <v>Pipa baja ø 500 mm</v>
          </cell>
          <cell r="I776" t="str">
            <v>M</v>
          </cell>
          <cell r="J776"/>
        </row>
        <row r="777">
          <cell r="C777" t="str">
            <v>M.14.16.25</v>
          </cell>
          <cell r="D777" t="str">
            <v>M.14</v>
          </cell>
          <cell r="E777">
            <v>16</v>
          </cell>
          <cell r="F777" t="str">
            <v>P</v>
          </cell>
          <cell r="G777">
            <v>25</v>
          </cell>
          <cell r="H777" t="str">
            <v>Pipa baja ø 600 mm</v>
          </cell>
          <cell r="I777" t="str">
            <v>bh</v>
          </cell>
          <cell r="J777"/>
        </row>
        <row r="778">
          <cell r="C778" t="str">
            <v>M.14.16.26</v>
          </cell>
          <cell r="D778" t="str">
            <v>M.14</v>
          </cell>
          <cell r="E778">
            <v>16</v>
          </cell>
          <cell r="F778" t="str">
            <v>P</v>
          </cell>
          <cell r="G778">
            <v>26</v>
          </cell>
          <cell r="H778" t="str">
            <v>Pipa baja ø 600 mm</v>
          </cell>
          <cell r="I778" t="str">
            <v>M</v>
          </cell>
          <cell r="J778"/>
        </row>
        <row r="779">
          <cell r="C779" t="str">
            <v>M.14.16.27</v>
          </cell>
          <cell r="D779" t="str">
            <v>M.14</v>
          </cell>
          <cell r="E779">
            <v>16</v>
          </cell>
          <cell r="F779" t="str">
            <v>P</v>
          </cell>
          <cell r="G779">
            <v>27</v>
          </cell>
          <cell r="H779" t="str">
            <v>Pipa baja ø 63 mm</v>
          </cell>
          <cell r="I779" t="str">
            <v>bh</v>
          </cell>
          <cell r="J779"/>
        </row>
        <row r="780">
          <cell r="C780" t="str">
            <v>M.14.16.28</v>
          </cell>
          <cell r="D780" t="str">
            <v>M.14</v>
          </cell>
          <cell r="E780">
            <v>16</v>
          </cell>
          <cell r="F780" t="str">
            <v>P</v>
          </cell>
          <cell r="G780">
            <v>28</v>
          </cell>
          <cell r="H780" t="str">
            <v>Pipa baja ø 63 mm</v>
          </cell>
          <cell r="I780" t="str">
            <v>M</v>
          </cell>
          <cell r="J780"/>
        </row>
        <row r="781">
          <cell r="C781" t="str">
            <v>M.14.16.29</v>
          </cell>
          <cell r="D781" t="str">
            <v>M.14</v>
          </cell>
          <cell r="E781">
            <v>16</v>
          </cell>
          <cell r="F781" t="str">
            <v>P</v>
          </cell>
          <cell r="G781">
            <v>29</v>
          </cell>
          <cell r="H781" t="str">
            <v>Pipa baja ø 800 mm</v>
          </cell>
          <cell r="I781" t="str">
            <v>bh</v>
          </cell>
          <cell r="J781"/>
        </row>
        <row r="782">
          <cell r="C782" t="str">
            <v>M.14.16.30</v>
          </cell>
          <cell r="D782" t="str">
            <v>M.14</v>
          </cell>
          <cell r="E782">
            <v>16</v>
          </cell>
          <cell r="F782" t="str">
            <v>P</v>
          </cell>
          <cell r="G782">
            <v>30</v>
          </cell>
          <cell r="H782" t="str">
            <v>Pipa baja ø 800 mm</v>
          </cell>
          <cell r="I782" t="str">
            <v>M</v>
          </cell>
          <cell r="J782"/>
        </row>
        <row r="783">
          <cell r="C783" t="str">
            <v>M.14.16.31</v>
          </cell>
          <cell r="D783" t="str">
            <v>M.14</v>
          </cell>
          <cell r="E783">
            <v>16</v>
          </cell>
          <cell r="F783" t="str">
            <v>P</v>
          </cell>
          <cell r="G783">
            <v>31</v>
          </cell>
          <cell r="H783" t="str">
            <v>Pipa baja ø 900 mm</v>
          </cell>
          <cell r="I783" t="str">
            <v>bh</v>
          </cell>
          <cell r="J783"/>
        </row>
        <row r="784">
          <cell r="C784" t="str">
            <v>M.14.16.32</v>
          </cell>
          <cell r="D784" t="str">
            <v>M.14</v>
          </cell>
          <cell r="E784">
            <v>16</v>
          </cell>
          <cell r="F784" t="str">
            <v>P</v>
          </cell>
          <cell r="G784">
            <v>32</v>
          </cell>
          <cell r="H784" t="str">
            <v>Pipa baja ø 900 mm</v>
          </cell>
          <cell r="I784" t="str">
            <v>M</v>
          </cell>
          <cell r="J784"/>
        </row>
        <row r="785">
          <cell r="C785" t="str">
            <v>M.14.16.33</v>
          </cell>
          <cell r="D785" t="str">
            <v>M.14</v>
          </cell>
          <cell r="E785">
            <v>16</v>
          </cell>
          <cell r="F785" t="str">
            <v>P</v>
          </cell>
          <cell r="G785">
            <v>33</v>
          </cell>
          <cell r="H785" t="str">
            <v>Pipa besi hitam 4", Panjang 6 meter</v>
          </cell>
          <cell r="I785" t="str">
            <v>btg</v>
          </cell>
          <cell r="J785"/>
        </row>
        <row r="786">
          <cell r="C786" t="str">
            <v>M.14.16.34</v>
          </cell>
          <cell r="D786" t="str">
            <v>M.14</v>
          </cell>
          <cell r="E786">
            <v>16</v>
          </cell>
          <cell r="F786" t="str">
            <v>P</v>
          </cell>
          <cell r="G786">
            <v>34</v>
          </cell>
          <cell r="H786" t="str">
            <v>Pipa DCI ø 100 mm</v>
          </cell>
          <cell r="I786" t="str">
            <v>bh</v>
          </cell>
          <cell r="J786"/>
        </row>
        <row r="787">
          <cell r="C787" t="str">
            <v>M.14.16.35</v>
          </cell>
          <cell r="D787" t="str">
            <v>M.14</v>
          </cell>
          <cell r="E787">
            <v>16</v>
          </cell>
          <cell r="F787" t="str">
            <v>P</v>
          </cell>
          <cell r="G787">
            <v>35</v>
          </cell>
          <cell r="H787" t="str">
            <v>Pipa DCI ø 100 mm</v>
          </cell>
          <cell r="I787" t="str">
            <v>M</v>
          </cell>
          <cell r="J787"/>
        </row>
        <row r="788">
          <cell r="C788" t="str">
            <v>M.14.16.36</v>
          </cell>
          <cell r="D788" t="str">
            <v>M.14</v>
          </cell>
          <cell r="E788">
            <v>16</v>
          </cell>
          <cell r="F788" t="str">
            <v>P</v>
          </cell>
          <cell r="G788">
            <v>36</v>
          </cell>
          <cell r="H788" t="str">
            <v>Pipa DCI ø 1000 mm</v>
          </cell>
          <cell r="I788" t="str">
            <v>bh</v>
          </cell>
          <cell r="J788"/>
        </row>
        <row r="789">
          <cell r="C789" t="str">
            <v>M.14.16.37</v>
          </cell>
          <cell r="D789" t="str">
            <v>M.14</v>
          </cell>
          <cell r="E789">
            <v>16</v>
          </cell>
          <cell r="F789" t="str">
            <v>P</v>
          </cell>
          <cell r="G789">
            <v>37</v>
          </cell>
          <cell r="H789" t="str">
            <v>Pipa DCI ø 1000 mm</v>
          </cell>
          <cell r="I789" t="str">
            <v>M</v>
          </cell>
          <cell r="J789"/>
        </row>
        <row r="790">
          <cell r="C790" t="str">
            <v>M.14.16.38</v>
          </cell>
          <cell r="D790" t="str">
            <v>M.14</v>
          </cell>
          <cell r="E790">
            <v>16</v>
          </cell>
          <cell r="F790" t="str">
            <v>P</v>
          </cell>
          <cell r="G790">
            <v>38</v>
          </cell>
          <cell r="H790" t="str">
            <v>Pipa DCI ø 1100 mm</v>
          </cell>
          <cell r="I790" t="str">
            <v>bh</v>
          </cell>
          <cell r="J790"/>
        </row>
        <row r="791">
          <cell r="C791" t="str">
            <v>M.14.16.39</v>
          </cell>
          <cell r="D791" t="str">
            <v>M.14</v>
          </cell>
          <cell r="E791">
            <v>16</v>
          </cell>
          <cell r="F791" t="str">
            <v>P</v>
          </cell>
          <cell r="G791">
            <v>39</v>
          </cell>
          <cell r="H791" t="str">
            <v>Pipa DCI ø 1100 mm</v>
          </cell>
          <cell r="I791" t="str">
            <v>M</v>
          </cell>
          <cell r="J791"/>
        </row>
        <row r="792">
          <cell r="C792" t="str">
            <v>M.14.16.40</v>
          </cell>
          <cell r="D792" t="str">
            <v>M.14</v>
          </cell>
          <cell r="E792">
            <v>16</v>
          </cell>
          <cell r="F792" t="str">
            <v>P</v>
          </cell>
          <cell r="G792">
            <v>40</v>
          </cell>
          <cell r="H792" t="str">
            <v>Pipa DCI ø 1200 mm</v>
          </cell>
          <cell r="I792" t="str">
            <v>bh</v>
          </cell>
          <cell r="J792"/>
        </row>
        <row r="793">
          <cell r="C793" t="str">
            <v>M.14.16.41</v>
          </cell>
          <cell r="D793" t="str">
            <v>M.14</v>
          </cell>
          <cell r="E793">
            <v>16</v>
          </cell>
          <cell r="F793" t="str">
            <v>P</v>
          </cell>
          <cell r="G793">
            <v>41</v>
          </cell>
          <cell r="H793" t="str">
            <v>Pipa DCI ø 1200 mm</v>
          </cell>
          <cell r="I793" t="str">
            <v>M</v>
          </cell>
          <cell r="J793"/>
        </row>
        <row r="794">
          <cell r="C794" t="str">
            <v>M.14.16.42</v>
          </cell>
          <cell r="D794" t="str">
            <v>M.14</v>
          </cell>
          <cell r="E794">
            <v>16</v>
          </cell>
          <cell r="F794" t="str">
            <v>P</v>
          </cell>
          <cell r="G794">
            <v>42</v>
          </cell>
          <cell r="H794" t="str">
            <v>Pipa DCI ø 125 mm</v>
          </cell>
          <cell r="I794" t="str">
            <v>bh</v>
          </cell>
          <cell r="J794"/>
        </row>
        <row r="795">
          <cell r="C795" t="str">
            <v>M.14.16.43</v>
          </cell>
          <cell r="D795" t="str">
            <v>M.14</v>
          </cell>
          <cell r="E795">
            <v>16</v>
          </cell>
          <cell r="F795" t="str">
            <v>P</v>
          </cell>
          <cell r="G795">
            <v>43</v>
          </cell>
          <cell r="H795" t="str">
            <v>Pipa DCI ø 125 mm</v>
          </cell>
          <cell r="I795" t="str">
            <v>M</v>
          </cell>
          <cell r="J795"/>
        </row>
        <row r="796">
          <cell r="C796" t="str">
            <v>M.14.16.44</v>
          </cell>
          <cell r="D796" t="str">
            <v>M.14</v>
          </cell>
          <cell r="E796">
            <v>16</v>
          </cell>
          <cell r="F796" t="str">
            <v>P</v>
          </cell>
          <cell r="G796">
            <v>44</v>
          </cell>
          <cell r="H796" t="str">
            <v>Pipa DCI ø 150 mm</v>
          </cell>
          <cell r="I796" t="str">
            <v>bh</v>
          </cell>
          <cell r="J796"/>
        </row>
        <row r="797">
          <cell r="C797" t="str">
            <v>M.14.16.45</v>
          </cell>
          <cell r="D797" t="str">
            <v>M.14</v>
          </cell>
          <cell r="E797">
            <v>16</v>
          </cell>
          <cell r="F797" t="str">
            <v>P</v>
          </cell>
          <cell r="G797">
            <v>45</v>
          </cell>
          <cell r="H797" t="str">
            <v>Pipa DCI ø 150 mm</v>
          </cell>
          <cell r="I797" t="str">
            <v>M</v>
          </cell>
          <cell r="J797"/>
        </row>
        <row r="798">
          <cell r="C798" t="str">
            <v>M.14.16.46</v>
          </cell>
          <cell r="D798" t="str">
            <v>M.14</v>
          </cell>
          <cell r="E798">
            <v>16</v>
          </cell>
          <cell r="F798" t="str">
            <v>P</v>
          </cell>
          <cell r="G798">
            <v>46</v>
          </cell>
          <cell r="H798" t="str">
            <v>Pipa DCI ø 200 mm</v>
          </cell>
          <cell r="I798" t="str">
            <v>bh</v>
          </cell>
          <cell r="J798"/>
        </row>
        <row r="799">
          <cell r="C799" t="str">
            <v>M.14.16.47</v>
          </cell>
          <cell r="D799" t="str">
            <v>M.14</v>
          </cell>
          <cell r="E799">
            <v>16</v>
          </cell>
          <cell r="F799" t="str">
            <v>P</v>
          </cell>
          <cell r="G799">
            <v>47</v>
          </cell>
          <cell r="H799" t="str">
            <v>Pipa DCI ø 200 mm</v>
          </cell>
          <cell r="I799" t="str">
            <v>M</v>
          </cell>
          <cell r="J799"/>
        </row>
        <row r="800">
          <cell r="C800" t="str">
            <v>M.14.16.48</v>
          </cell>
          <cell r="D800" t="str">
            <v>M.14</v>
          </cell>
          <cell r="E800">
            <v>16</v>
          </cell>
          <cell r="F800" t="str">
            <v>P</v>
          </cell>
          <cell r="G800">
            <v>48</v>
          </cell>
          <cell r="H800" t="str">
            <v>Pipa DCI ø 250 mm</v>
          </cell>
          <cell r="I800" t="str">
            <v>bh</v>
          </cell>
          <cell r="J800"/>
        </row>
        <row r="801">
          <cell r="C801" t="str">
            <v>M.14.16.49</v>
          </cell>
          <cell r="D801" t="str">
            <v>M.14</v>
          </cell>
          <cell r="E801">
            <v>16</v>
          </cell>
          <cell r="F801" t="str">
            <v>P</v>
          </cell>
          <cell r="G801">
            <v>49</v>
          </cell>
          <cell r="H801" t="str">
            <v>Pipa DCI ø 250 mm</v>
          </cell>
          <cell r="I801" t="str">
            <v>M</v>
          </cell>
          <cell r="J801"/>
        </row>
        <row r="802">
          <cell r="C802" t="str">
            <v>M.14.16.50</v>
          </cell>
          <cell r="D802" t="str">
            <v>M.14</v>
          </cell>
          <cell r="E802">
            <v>16</v>
          </cell>
          <cell r="F802" t="str">
            <v>P</v>
          </cell>
          <cell r="G802">
            <v>50</v>
          </cell>
          <cell r="H802" t="str">
            <v>Pipa DCI ø 300 mm</v>
          </cell>
          <cell r="I802" t="str">
            <v>bh</v>
          </cell>
          <cell r="J802"/>
        </row>
        <row r="803">
          <cell r="C803" t="str">
            <v>M.14.16.51</v>
          </cell>
          <cell r="D803" t="str">
            <v>M.14</v>
          </cell>
          <cell r="E803">
            <v>16</v>
          </cell>
          <cell r="F803" t="str">
            <v>P</v>
          </cell>
          <cell r="G803">
            <v>51</v>
          </cell>
          <cell r="H803" t="str">
            <v>Pipa DCI ø 300 mm</v>
          </cell>
          <cell r="I803" t="str">
            <v>M</v>
          </cell>
          <cell r="J803"/>
        </row>
        <row r="804">
          <cell r="C804" t="str">
            <v>M.14.16.52</v>
          </cell>
          <cell r="D804" t="str">
            <v>M.14</v>
          </cell>
          <cell r="E804">
            <v>16</v>
          </cell>
          <cell r="F804" t="str">
            <v>P</v>
          </cell>
          <cell r="G804">
            <v>52</v>
          </cell>
          <cell r="H804" t="str">
            <v>Pipa DCI ø 400 mm</v>
          </cell>
          <cell r="I804" t="str">
            <v>bh</v>
          </cell>
          <cell r="J804"/>
        </row>
        <row r="805">
          <cell r="C805" t="str">
            <v>M.14.16.53</v>
          </cell>
          <cell r="D805" t="str">
            <v>M.14</v>
          </cell>
          <cell r="E805">
            <v>16</v>
          </cell>
          <cell r="F805" t="str">
            <v>P</v>
          </cell>
          <cell r="G805">
            <v>53</v>
          </cell>
          <cell r="H805" t="str">
            <v>Pipa DCI ø 400 mm</v>
          </cell>
          <cell r="I805" t="str">
            <v>M</v>
          </cell>
          <cell r="J805"/>
        </row>
        <row r="806">
          <cell r="C806" t="str">
            <v>M.14.16.54</v>
          </cell>
          <cell r="D806" t="str">
            <v>M.14</v>
          </cell>
          <cell r="E806">
            <v>16</v>
          </cell>
          <cell r="F806" t="str">
            <v>P</v>
          </cell>
          <cell r="G806">
            <v>54</v>
          </cell>
          <cell r="H806" t="str">
            <v>Pipa DCI ø 450 mm</v>
          </cell>
          <cell r="I806" t="str">
            <v>bh</v>
          </cell>
          <cell r="J806"/>
        </row>
        <row r="807">
          <cell r="C807" t="str">
            <v>M.14.16.55</v>
          </cell>
          <cell r="D807" t="str">
            <v>M.14</v>
          </cell>
          <cell r="E807">
            <v>16</v>
          </cell>
          <cell r="F807" t="str">
            <v>P</v>
          </cell>
          <cell r="G807">
            <v>55</v>
          </cell>
          <cell r="H807" t="str">
            <v>Pipa DCI ø 450 mm</v>
          </cell>
          <cell r="I807" t="str">
            <v>M</v>
          </cell>
          <cell r="J807"/>
        </row>
        <row r="808">
          <cell r="C808" t="str">
            <v>M.14.16.56</v>
          </cell>
          <cell r="D808" t="str">
            <v>M.14</v>
          </cell>
          <cell r="E808">
            <v>16</v>
          </cell>
          <cell r="F808" t="str">
            <v>P</v>
          </cell>
          <cell r="G808">
            <v>56</v>
          </cell>
          <cell r="H808" t="str">
            <v>Pipa DCI ø 500 mm</v>
          </cell>
          <cell r="I808" t="str">
            <v>bh</v>
          </cell>
          <cell r="J808"/>
        </row>
        <row r="809">
          <cell r="C809" t="str">
            <v>M.14.16.57</v>
          </cell>
          <cell r="D809" t="str">
            <v>M.14</v>
          </cell>
          <cell r="E809">
            <v>16</v>
          </cell>
          <cell r="F809" t="str">
            <v>P</v>
          </cell>
          <cell r="G809">
            <v>57</v>
          </cell>
          <cell r="H809" t="str">
            <v>Pipa DCI ø 500 mm</v>
          </cell>
          <cell r="I809" t="str">
            <v>M</v>
          </cell>
          <cell r="J809"/>
        </row>
        <row r="810">
          <cell r="C810" t="str">
            <v>M.14.16.58</v>
          </cell>
          <cell r="D810" t="str">
            <v>M.14</v>
          </cell>
          <cell r="E810">
            <v>16</v>
          </cell>
          <cell r="F810" t="str">
            <v>P</v>
          </cell>
          <cell r="G810">
            <v>58</v>
          </cell>
          <cell r="H810" t="str">
            <v>Pipa DCI ø 600 mm</v>
          </cell>
          <cell r="I810" t="str">
            <v>bh</v>
          </cell>
          <cell r="J810"/>
        </row>
        <row r="811">
          <cell r="C811" t="str">
            <v>M.14.16.59</v>
          </cell>
          <cell r="D811" t="str">
            <v>M.14</v>
          </cell>
          <cell r="E811">
            <v>16</v>
          </cell>
          <cell r="F811" t="str">
            <v>P</v>
          </cell>
          <cell r="G811">
            <v>59</v>
          </cell>
          <cell r="H811" t="str">
            <v>Pipa DCI ø 600 mm</v>
          </cell>
          <cell r="I811" t="str">
            <v>M</v>
          </cell>
          <cell r="J811"/>
        </row>
        <row r="812">
          <cell r="C812" t="str">
            <v>M.14.16.60</v>
          </cell>
          <cell r="D812" t="str">
            <v>M.14</v>
          </cell>
          <cell r="E812">
            <v>16</v>
          </cell>
          <cell r="F812" t="str">
            <v>P</v>
          </cell>
          <cell r="G812">
            <v>60</v>
          </cell>
          <cell r="H812" t="str">
            <v>Pipa DCI ø 800 mm</v>
          </cell>
          <cell r="I812" t="str">
            <v>bh</v>
          </cell>
          <cell r="J812"/>
        </row>
        <row r="813">
          <cell r="C813" t="str">
            <v>M.14.16.61</v>
          </cell>
          <cell r="D813" t="str">
            <v>M.14</v>
          </cell>
          <cell r="E813">
            <v>16</v>
          </cell>
          <cell r="F813" t="str">
            <v>P</v>
          </cell>
          <cell r="G813">
            <v>61</v>
          </cell>
          <cell r="H813" t="str">
            <v>Pipa DCI ø 800 mm</v>
          </cell>
          <cell r="I813" t="str">
            <v>M</v>
          </cell>
          <cell r="J813"/>
        </row>
        <row r="814">
          <cell r="C814" t="str">
            <v>M.14.16.62</v>
          </cell>
          <cell r="D814" t="str">
            <v>M.14</v>
          </cell>
          <cell r="E814">
            <v>16</v>
          </cell>
          <cell r="F814" t="str">
            <v>P</v>
          </cell>
          <cell r="G814">
            <v>62</v>
          </cell>
          <cell r="H814" t="str">
            <v>Pipa DCI ø 900 mm</v>
          </cell>
          <cell r="I814" t="str">
            <v>bh</v>
          </cell>
          <cell r="J814"/>
        </row>
        <row r="815">
          <cell r="C815" t="str">
            <v>M.14.16.63</v>
          </cell>
          <cell r="D815" t="str">
            <v>M.14</v>
          </cell>
          <cell r="E815">
            <v>16</v>
          </cell>
          <cell r="F815" t="str">
            <v>P</v>
          </cell>
          <cell r="G815">
            <v>63</v>
          </cell>
          <cell r="H815" t="str">
            <v>Pipa DCI ø 900 mm</v>
          </cell>
          <cell r="I815" t="str">
            <v>M</v>
          </cell>
          <cell r="J815"/>
        </row>
        <row r="816">
          <cell r="C816" t="str">
            <v>M.14.16.64</v>
          </cell>
          <cell r="D816" t="str">
            <v>M.14</v>
          </cell>
          <cell r="E816">
            <v>16</v>
          </cell>
          <cell r="F816" t="str">
            <v>P</v>
          </cell>
          <cell r="G816">
            <v>64</v>
          </cell>
          <cell r="H816" t="str">
            <v>Pipa Galvanis ½"</v>
          </cell>
          <cell r="I816" t="str">
            <v>M</v>
          </cell>
          <cell r="J816"/>
        </row>
        <row r="817">
          <cell r="C817" t="str">
            <v>M.14.16.65</v>
          </cell>
          <cell r="D817" t="str">
            <v>M.14</v>
          </cell>
          <cell r="E817">
            <v>16</v>
          </cell>
          <cell r="F817" t="str">
            <v>P</v>
          </cell>
          <cell r="G817">
            <v>65</v>
          </cell>
          <cell r="H817" t="str">
            <v>Pipa Galvanis ¾"</v>
          </cell>
          <cell r="I817" t="str">
            <v>M</v>
          </cell>
          <cell r="J817"/>
        </row>
        <row r="818">
          <cell r="C818" t="str">
            <v>M.14.16.66</v>
          </cell>
          <cell r="D818" t="str">
            <v>M.14</v>
          </cell>
          <cell r="E818">
            <v>16</v>
          </cell>
          <cell r="F818" t="str">
            <v>P</v>
          </cell>
          <cell r="G818">
            <v>66</v>
          </cell>
          <cell r="H818" t="str">
            <v>Pipa Galvanis 1"</v>
          </cell>
          <cell r="I818" t="str">
            <v>M</v>
          </cell>
          <cell r="J818"/>
        </row>
        <row r="819">
          <cell r="C819" t="str">
            <v>M.14.16.67</v>
          </cell>
          <cell r="D819" t="str">
            <v>M.14</v>
          </cell>
          <cell r="E819">
            <v>16</v>
          </cell>
          <cell r="F819" t="str">
            <v>P</v>
          </cell>
          <cell r="G819">
            <v>67</v>
          </cell>
          <cell r="H819" t="str">
            <v>Pipa Galvanis 1½"</v>
          </cell>
          <cell r="I819" t="str">
            <v>M</v>
          </cell>
          <cell r="J819"/>
        </row>
        <row r="820">
          <cell r="C820" t="str">
            <v>M.14.16.68</v>
          </cell>
          <cell r="D820" t="str">
            <v>M.14</v>
          </cell>
          <cell r="E820">
            <v>16</v>
          </cell>
          <cell r="F820" t="str">
            <v>P</v>
          </cell>
          <cell r="G820">
            <v>68</v>
          </cell>
          <cell r="H820" t="str">
            <v>Pipa Galvanis 3"</v>
          </cell>
          <cell r="I820" t="str">
            <v>M</v>
          </cell>
          <cell r="J820"/>
        </row>
        <row r="821">
          <cell r="C821" t="str">
            <v>M.14.16.69</v>
          </cell>
          <cell r="D821" t="str">
            <v>M.14</v>
          </cell>
          <cell r="E821">
            <v>16</v>
          </cell>
          <cell r="F821" t="str">
            <v>P</v>
          </cell>
          <cell r="G821">
            <v>69</v>
          </cell>
          <cell r="H821" t="str">
            <v>Pipa Galvanis 4"</v>
          </cell>
          <cell r="I821" t="str">
            <v>M</v>
          </cell>
          <cell r="J821"/>
        </row>
        <row r="822">
          <cell r="C822" t="str">
            <v>M.14.16.70</v>
          </cell>
          <cell r="D822" t="str">
            <v>M.14</v>
          </cell>
          <cell r="E822">
            <v>16</v>
          </cell>
          <cell r="F822" t="str">
            <v>P</v>
          </cell>
          <cell r="G822">
            <v>70</v>
          </cell>
          <cell r="H822" t="str">
            <v>Pipa galvanis diameter 2"</v>
          </cell>
          <cell r="I822" t="str">
            <v>m</v>
          </cell>
          <cell r="J822"/>
        </row>
        <row r="823">
          <cell r="C823" t="str">
            <v>M.14.16.71</v>
          </cell>
          <cell r="D823" t="str">
            <v>M.14</v>
          </cell>
          <cell r="E823">
            <v>16</v>
          </cell>
          <cell r="F823" t="str">
            <v>P</v>
          </cell>
          <cell r="G823">
            <v>71</v>
          </cell>
          <cell r="H823" t="str">
            <v>Pipa galvanis diameter 2,5"</v>
          </cell>
          <cell r="I823" t="str">
            <v>m</v>
          </cell>
          <cell r="J823"/>
        </row>
        <row r="824">
          <cell r="C824" t="str">
            <v>M.14.16.72</v>
          </cell>
          <cell r="D824" t="str">
            <v>M.14</v>
          </cell>
          <cell r="E824">
            <v>16</v>
          </cell>
          <cell r="F824" t="str">
            <v>P</v>
          </cell>
          <cell r="G824">
            <v>72</v>
          </cell>
          <cell r="H824" t="str">
            <v>Pipa galvanis medium 1 1/4" panjang 6 meter</v>
          </cell>
          <cell r="I824" t="str">
            <v>btg</v>
          </cell>
          <cell r="J824"/>
        </row>
        <row r="825">
          <cell r="C825" t="str">
            <v>M.14.16.73</v>
          </cell>
          <cell r="D825" t="str">
            <v>M.14</v>
          </cell>
          <cell r="E825">
            <v>16</v>
          </cell>
          <cell r="F825" t="str">
            <v>P</v>
          </cell>
          <cell r="G825">
            <v>73</v>
          </cell>
          <cell r="H825" t="str">
            <v>Pipa galvanis medium 2 1/2" panjang 6 meter</v>
          </cell>
          <cell r="I825" t="str">
            <v>btg</v>
          </cell>
          <cell r="J825"/>
        </row>
        <row r="826">
          <cell r="C826" t="str">
            <v>M.14.16.74</v>
          </cell>
          <cell r="D826" t="str">
            <v>M.14</v>
          </cell>
          <cell r="E826">
            <v>16</v>
          </cell>
          <cell r="F826" t="str">
            <v>P</v>
          </cell>
          <cell r="G826">
            <v>74</v>
          </cell>
          <cell r="H826" t="str">
            <v>Pipa galvanis medium 2" panjang 6 meter</v>
          </cell>
          <cell r="I826" t="str">
            <v>btg</v>
          </cell>
          <cell r="J826"/>
        </row>
        <row r="827">
          <cell r="C827" t="str">
            <v>M.14.16.75</v>
          </cell>
          <cell r="D827" t="str">
            <v>M.14</v>
          </cell>
          <cell r="E827">
            <v>16</v>
          </cell>
          <cell r="F827" t="str">
            <v>P</v>
          </cell>
          <cell r="G827">
            <v>75</v>
          </cell>
          <cell r="H827" t="str">
            <v>Pipa galvanis medium 3" panjang 6 meter</v>
          </cell>
          <cell r="I827" t="str">
            <v>btg</v>
          </cell>
          <cell r="J827"/>
        </row>
        <row r="828">
          <cell r="C828" t="str">
            <v>M.14.16.76</v>
          </cell>
          <cell r="D828" t="str">
            <v>M.14</v>
          </cell>
          <cell r="E828">
            <v>16</v>
          </cell>
          <cell r="F828" t="str">
            <v>P</v>
          </cell>
          <cell r="G828">
            <v>76</v>
          </cell>
          <cell r="H828" t="str">
            <v>Pipa Galvanis SCH 40 Dia. 6"</v>
          </cell>
          <cell r="I828" t="str">
            <v>m</v>
          </cell>
          <cell r="J828"/>
        </row>
        <row r="829">
          <cell r="C829" t="str">
            <v>M.14.16.77</v>
          </cell>
          <cell r="D829" t="str">
            <v>M.14</v>
          </cell>
          <cell r="E829">
            <v>16</v>
          </cell>
          <cell r="F829" t="str">
            <v>P</v>
          </cell>
          <cell r="G829">
            <v>77</v>
          </cell>
          <cell r="H829" t="str">
            <v>Pipa GIP 2"</v>
          </cell>
          <cell r="I829" t="str">
            <v>bh</v>
          </cell>
          <cell r="J829"/>
        </row>
        <row r="830">
          <cell r="C830" t="str">
            <v>M.14.16.78</v>
          </cell>
          <cell r="D830" t="str">
            <v>M.14</v>
          </cell>
          <cell r="E830">
            <v>16</v>
          </cell>
          <cell r="F830" t="str">
            <v>P</v>
          </cell>
          <cell r="G830">
            <v>78</v>
          </cell>
          <cell r="H830" t="str">
            <v>Pipa GIP ø 100 mm</v>
          </cell>
          <cell r="I830" t="str">
            <v>bh</v>
          </cell>
          <cell r="J830"/>
        </row>
        <row r="831">
          <cell r="C831" t="str">
            <v>M.14.16.79</v>
          </cell>
          <cell r="D831" t="str">
            <v>M.14</v>
          </cell>
          <cell r="E831">
            <v>16</v>
          </cell>
          <cell r="F831" t="str">
            <v>P</v>
          </cell>
          <cell r="G831">
            <v>79</v>
          </cell>
          <cell r="H831" t="str">
            <v>Pipa GIP ø 100 mm</v>
          </cell>
          <cell r="I831" t="str">
            <v>M</v>
          </cell>
          <cell r="J831"/>
        </row>
        <row r="832">
          <cell r="C832" t="str">
            <v>M.14.16.80</v>
          </cell>
          <cell r="D832" t="str">
            <v>M.14</v>
          </cell>
          <cell r="E832">
            <v>16</v>
          </cell>
          <cell r="F832" t="str">
            <v>P</v>
          </cell>
          <cell r="G832">
            <v>80</v>
          </cell>
          <cell r="H832" t="str">
            <v>Pipa GIP ø 1000 mm</v>
          </cell>
          <cell r="I832" t="str">
            <v>bh</v>
          </cell>
          <cell r="J832"/>
        </row>
        <row r="833">
          <cell r="C833" t="str">
            <v>M.14.16.81</v>
          </cell>
          <cell r="D833" t="str">
            <v>M.14</v>
          </cell>
          <cell r="E833">
            <v>16</v>
          </cell>
          <cell r="F833" t="str">
            <v>P</v>
          </cell>
          <cell r="G833">
            <v>81</v>
          </cell>
          <cell r="H833" t="str">
            <v>Pipa GIP ø 1000 mm</v>
          </cell>
          <cell r="I833" t="str">
            <v>M</v>
          </cell>
          <cell r="J833"/>
        </row>
        <row r="834">
          <cell r="C834" t="str">
            <v>M.14.16.82</v>
          </cell>
          <cell r="D834" t="str">
            <v>M.14</v>
          </cell>
          <cell r="E834">
            <v>16</v>
          </cell>
          <cell r="F834" t="str">
            <v>P</v>
          </cell>
          <cell r="G834">
            <v>82</v>
          </cell>
          <cell r="H834" t="str">
            <v>Pipa GIP ø 1100 mm</v>
          </cell>
          <cell r="I834" t="str">
            <v>bh</v>
          </cell>
          <cell r="J834"/>
        </row>
        <row r="835">
          <cell r="C835" t="str">
            <v>M.14.16.83</v>
          </cell>
          <cell r="D835" t="str">
            <v>M.14</v>
          </cell>
          <cell r="E835">
            <v>16</v>
          </cell>
          <cell r="F835" t="str">
            <v>P</v>
          </cell>
          <cell r="G835">
            <v>83</v>
          </cell>
          <cell r="H835" t="str">
            <v>Pipa GIP ø 1100 mm</v>
          </cell>
          <cell r="I835" t="str">
            <v>M</v>
          </cell>
          <cell r="J835"/>
        </row>
        <row r="836">
          <cell r="C836" t="str">
            <v>M.14.16.84</v>
          </cell>
          <cell r="D836" t="str">
            <v>M.14</v>
          </cell>
          <cell r="E836">
            <v>16</v>
          </cell>
          <cell r="F836" t="str">
            <v>P</v>
          </cell>
          <cell r="G836">
            <v>84</v>
          </cell>
          <cell r="H836" t="str">
            <v>Pipa GIP ø 1200 mm</v>
          </cell>
          <cell r="I836" t="str">
            <v>bh</v>
          </cell>
          <cell r="J836"/>
        </row>
        <row r="837">
          <cell r="C837" t="str">
            <v>M.14.16.85</v>
          </cell>
          <cell r="D837" t="str">
            <v>M.14</v>
          </cell>
          <cell r="E837">
            <v>16</v>
          </cell>
          <cell r="F837" t="str">
            <v>P</v>
          </cell>
          <cell r="G837">
            <v>85</v>
          </cell>
          <cell r="H837" t="str">
            <v>Pipa GIP ø 1200 mm</v>
          </cell>
          <cell r="I837" t="str">
            <v>M</v>
          </cell>
          <cell r="J837"/>
        </row>
        <row r="838">
          <cell r="C838" t="str">
            <v>M.14.16.86</v>
          </cell>
          <cell r="D838" t="str">
            <v>M.14</v>
          </cell>
          <cell r="E838">
            <v>16</v>
          </cell>
          <cell r="F838" t="str">
            <v>P</v>
          </cell>
          <cell r="G838">
            <v>86</v>
          </cell>
          <cell r="H838" t="str">
            <v>Pipa GIP ø 125 mm</v>
          </cell>
          <cell r="I838" t="str">
            <v>bh</v>
          </cell>
          <cell r="J838"/>
        </row>
        <row r="839">
          <cell r="C839" t="str">
            <v>M.14.16.87</v>
          </cell>
          <cell r="D839" t="str">
            <v>M.14</v>
          </cell>
          <cell r="E839">
            <v>16</v>
          </cell>
          <cell r="F839" t="str">
            <v>P</v>
          </cell>
          <cell r="G839">
            <v>87</v>
          </cell>
          <cell r="H839" t="str">
            <v>Pipa GIP ø 125 mm</v>
          </cell>
          <cell r="I839" t="str">
            <v>M</v>
          </cell>
          <cell r="J839"/>
        </row>
        <row r="840">
          <cell r="C840" t="str">
            <v>M.14.16.88</v>
          </cell>
          <cell r="D840" t="str">
            <v>M.14</v>
          </cell>
          <cell r="E840">
            <v>16</v>
          </cell>
          <cell r="F840" t="str">
            <v>P</v>
          </cell>
          <cell r="G840">
            <v>88</v>
          </cell>
          <cell r="H840" t="str">
            <v>Pipa GIP ø 150 mm</v>
          </cell>
          <cell r="I840" t="str">
            <v>bh</v>
          </cell>
          <cell r="J840"/>
        </row>
        <row r="841">
          <cell r="C841" t="str">
            <v>M.14.16.89</v>
          </cell>
          <cell r="D841" t="str">
            <v>M.14</v>
          </cell>
          <cell r="E841">
            <v>16</v>
          </cell>
          <cell r="F841" t="str">
            <v>P</v>
          </cell>
          <cell r="G841">
            <v>89</v>
          </cell>
          <cell r="H841" t="str">
            <v>Pipa GIP ø 150 mm</v>
          </cell>
          <cell r="I841" t="str">
            <v>M</v>
          </cell>
          <cell r="J841"/>
        </row>
        <row r="842">
          <cell r="C842" t="str">
            <v>M.14.16.90</v>
          </cell>
          <cell r="D842" t="str">
            <v>M.14</v>
          </cell>
          <cell r="E842">
            <v>16</v>
          </cell>
          <cell r="F842" t="str">
            <v>P</v>
          </cell>
          <cell r="G842">
            <v>90</v>
          </cell>
          <cell r="H842" t="str">
            <v>Pipa GIP ø 200 mm</v>
          </cell>
          <cell r="I842" t="str">
            <v>bh</v>
          </cell>
          <cell r="J842"/>
        </row>
        <row r="843">
          <cell r="C843" t="str">
            <v>M.14.16.91</v>
          </cell>
          <cell r="D843" t="str">
            <v>M.14</v>
          </cell>
          <cell r="E843">
            <v>16</v>
          </cell>
          <cell r="F843" t="str">
            <v>P</v>
          </cell>
          <cell r="G843">
            <v>91</v>
          </cell>
          <cell r="H843" t="str">
            <v>Pipa GIP ø 200 mm</v>
          </cell>
          <cell r="I843" t="str">
            <v>M</v>
          </cell>
          <cell r="J843"/>
        </row>
        <row r="844">
          <cell r="C844" t="str">
            <v>M.14.16.92</v>
          </cell>
          <cell r="D844" t="str">
            <v>M.14</v>
          </cell>
          <cell r="E844">
            <v>16</v>
          </cell>
          <cell r="F844" t="str">
            <v>P</v>
          </cell>
          <cell r="G844">
            <v>92</v>
          </cell>
          <cell r="H844" t="str">
            <v>Pipa GIP ø 250 mm</v>
          </cell>
          <cell r="I844" t="str">
            <v>bh</v>
          </cell>
          <cell r="J844"/>
        </row>
        <row r="845">
          <cell r="C845" t="str">
            <v>M.14.16.93</v>
          </cell>
          <cell r="D845" t="str">
            <v>M.14</v>
          </cell>
          <cell r="E845">
            <v>16</v>
          </cell>
          <cell r="F845" t="str">
            <v>P</v>
          </cell>
          <cell r="G845">
            <v>93</v>
          </cell>
          <cell r="H845" t="str">
            <v>Pipa GIP ø 250 mm</v>
          </cell>
          <cell r="I845" t="str">
            <v>M</v>
          </cell>
          <cell r="J845"/>
        </row>
        <row r="846">
          <cell r="C846" t="str">
            <v>M.14.16.94</v>
          </cell>
          <cell r="D846" t="str">
            <v>M.14</v>
          </cell>
          <cell r="E846">
            <v>16</v>
          </cell>
          <cell r="F846" t="str">
            <v>P</v>
          </cell>
          <cell r="G846">
            <v>94</v>
          </cell>
          <cell r="H846" t="str">
            <v>Pipa GIP ø 300 mm</v>
          </cell>
          <cell r="I846" t="str">
            <v>bh</v>
          </cell>
          <cell r="J846"/>
        </row>
        <row r="847">
          <cell r="C847" t="str">
            <v>M.14.16.95</v>
          </cell>
          <cell r="D847" t="str">
            <v>M.14</v>
          </cell>
          <cell r="E847">
            <v>16</v>
          </cell>
          <cell r="F847" t="str">
            <v>P</v>
          </cell>
          <cell r="G847">
            <v>95</v>
          </cell>
          <cell r="H847" t="str">
            <v>Pipa GIP ø 300 mm</v>
          </cell>
          <cell r="I847" t="str">
            <v>M</v>
          </cell>
          <cell r="J847"/>
        </row>
        <row r="848">
          <cell r="C848" t="str">
            <v>M.14.16.96</v>
          </cell>
          <cell r="D848" t="str">
            <v>M.14</v>
          </cell>
          <cell r="E848">
            <v>16</v>
          </cell>
          <cell r="F848" t="str">
            <v>P</v>
          </cell>
          <cell r="G848">
            <v>96</v>
          </cell>
          <cell r="H848" t="str">
            <v>Pipa GIP ø 400 mm</v>
          </cell>
          <cell r="I848" t="str">
            <v>bh</v>
          </cell>
          <cell r="J848"/>
        </row>
        <row r="849">
          <cell r="C849" t="str">
            <v>M.14.16.97</v>
          </cell>
          <cell r="D849" t="str">
            <v>M.14</v>
          </cell>
          <cell r="E849">
            <v>16</v>
          </cell>
          <cell r="F849" t="str">
            <v>P</v>
          </cell>
          <cell r="G849">
            <v>97</v>
          </cell>
          <cell r="H849" t="str">
            <v>Pipa GIP ø 400 mm</v>
          </cell>
          <cell r="I849" t="str">
            <v>M</v>
          </cell>
          <cell r="J849"/>
        </row>
        <row r="850">
          <cell r="C850" t="str">
            <v>M.14.16.98</v>
          </cell>
          <cell r="D850" t="str">
            <v>M.14</v>
          </cell>
          <cell r="E850">
            <v>16</v>
          </cell>
          <cell r="F850" t="str">
            <v>P</v>
          </cell>
          <cell r="G850">
            <v>98</v>
          </cell>
          <cell r="H850" t="str">
            <v>Pipa GIP ø 450 mm</v>
          </cell>
          <cell r="I850" t="str">
            <v>bh</v>
          </cell>
          <cell r="J850"/>
        </row>
        <row r="851">
          <cell r="C851" t="str">
            <v>M.14.16.99</v>
          </cell>
          <cell r="D851" t="str">
            <v>M.14</v>
          </cell>
          <cell r="E851">
            <v>16</v>
          </cell>
          <cell r="F851" t="str">
            <v>P</v>
          </cell>
          <cell r="G851">
            <v>99</v>
          </cell>
          <cell r="H851" t="str">
            <v>Pipa GIP ø 450 mm</v>
          </cell>
          <cell r="I851" t="str">
            <v>M</v>
          </cell>
          <cell r="J851"/>
        </row>
        <row r="852">
          <cell r="C852" t="str">
            <v>M.14.16.100</v>
          </cell>
          <cell r="D852" t="str">
            <v>M.14</v>
          </cell>
          <cell r="E852">
            <v>16</v>
          </cell>
          <cell r="F852" t="str">
            <v>P</v>
          </cell>
          <cell r="G852">
            <v>100</v>
          </cell>
          <cell r="H852" t="str">
            <v>Pipa GIP ø 500 mm</v>
          </cell>
          <cell r="I852" t="str">
            <v>bh</v>
          </cell>
          <cell r="J852"/>
        </row>
        <row r="853">
          <cell r="C853" t="str">
            <v>M.14.16.101</v>
          </cell>
          <cell r="D853" t="str">
            <v>M.14</v>
          </cell>
          <cell r="E853">
            <v>16</v>
          </cell>
          <cell r="F853" t="str">
            <v>P</v>
          </cell>
          <cell r="G853">
            <v>101</v>
          </cell>
          <cell r="H853" t="str">
            <v>Pipa GIP ø 500 mm</v>
          </cell>
          <cell r="I853" t="str">
            <v>M</v>
          </cell>
          <cell r="J853"/>
        </row>
        <row r="854">
          <cell r="C854" t="str">
            <v>M.14.16.102</v>
          </cell>
          <cell r="D854" t="str">
            <v>M.14</v>
          </cell>
          <cell r="E854">
            <v>16</v>
          </cell>
          <cell r="F854" t="str">
            <v>P</v>
          </cell>
          <cell r="G854">
            <v>102</v>
          </cell>
          <cell r="H854" t="str">
            <v>Pipa GIP ø 600 mm</v>
          </cell>
          <cell r="I854" t="str">
            <v>bh</v>
          </cell>
          <cell r="J854"/>
        </row>
        <row r="855">
          <cell r="C855" t="str">
            <v>M.14.16.103</v>
          </cell>
          <cell r="D855" t="str">
            <v>M.14</v>
          </cell>
          <cell r="E855">
            <v>16</v>
          </cell>
          <cell r="F855" t="str">
            <v>P</v>
          </cell>
          <cell r="G855">
            <v>103</v>
          </cell>
          <cell r="H855" t="str">
            <v>Pipa GIP ø 600 mm</v>
          </cell>
          <cell r="I855" t="str">
            <v>M</v>
          </cell>
          <cell r="J855"/>
        </row>
        <row r="856">
          <cell r="C856" t="str">
            <v>M.14.16.104</v>
          </cell>
          <cell r="D856" t="str">
            <v>M.14</v>
          </cell>
          <cell r="E856">
            <v>16</v>
          </cell>
          <cell r="F856" t="str">
            <v>P</v>
          </cell>
          <cell r="G856">
            <v>104</v>
          </cell>
          <cell r="H856" t="str">
            <v>Pipa GIP ø 63 mm</v>
          </cell>
          <cell r="I856" t="str">
            <v>bh</v>
          </cell>
          <cell r="J856"/>
        </row>
        <row r="857">
          <cell r="C857" t="str">
            <v>M.14.16.105</v>
          </cell>
          <cell r="D857" t="str">
            <v>M.14</v>
          </cell>
          <cell r="E857">
            <v>16</v>
          </cell>
          <cell r="F857" t="str">
            <v>P</v>
          </cell>
          <cell r="G857">
            <v>105</v>
          </cell>
          <cell r="H857" t="str">
            <v>Pipa GIP ø 63 mm</v>
          </cell>
          <cell r="I857" t="str">
            <v>M</v>
          </cell>
          <cell r="J857"/>
        </row>
        <row r="858">
          <cell r="C858" t="str">
            <v>M.14.16.106</v>
          </cell>
          <cell r="D858" t="str">
            <v>M.14</v>
          </cell>
          <cell r="E858">
            <v>16</v>
          </cell>
          <cell r="F858" t="str">
            <v>P</v>
          </cell>
          <cell r="G858">
            <v>106</v>
          </cell>
          <cell r="H858" t="str">
            <v>Pipa GIP ø 800 mm</v>
          </cell>
          <cell r="I858" t="str">
            <v>bh</v>
          </cell>
          <cell r="J858"/>
        </row>
        <row r="859">
          <cell r="C859" t="str">
            <v>M.14.16.107</v>
          </cell>
          <cell r="D859" t="str">
            <v>M.14</v>
          </cell>
          <cell r="E859">
            <v>16</v>
          </cell>
          <cell r="F859" t="str">
            <v>P</v>
          </cell>
          <cell r="G859">
            <v>107</v>
          </cell>
          <cell r="H859" t="str">
            <v>Pipa GIP ø 800 mm</v>
          </cell>
          <cell r="I859" t="str">
            <v>M</v>
          </cell>
          <cell r="J859"/>
        </row>
        <row r="860">
          <cell r="C860" t="str">
            <v>M.14.16.108</v>
          </cell>
          <cell r="D860" t="str">
            <v>M.14</v>
          </cell>
          <cell r="E860">
            <v>16</v>
          </cell>
          <cell r="F860" t="str">
            <v>P</v>
          </cell>
          <cell r="G860">
            <v>108</v>
          </cell>
          <cell r="H860" t="str">
            <v>Pipa GIP ø 900 mm</v>
          </cell>
          <cell r="I860" t="str">
            <v>bh</v>
          </cell>
          <cell r="J860"/>
        </row>
        <row r="861">
          <cell r="C861" t="str">
            <v>M.14.16.109</v>
          </cell>
          <cell r="D861" t="str">
            <v>M.14</v>
          </cell>
          <cell r="E861">
            <v>16</v>
          </cell>
          <cell r="F861" t="str">
            <v>P</v>
          </cell>
          <cell r="G861">
            <v>109</v>
          </cell>
          <cell r="H861" t="str">
            <v>Pipa GIP ø 900 mm</v>
          </cell>
          <cell r="I861" t="str">
            <v>M</v>
          </cell>
          <cell r="J861"/>
        </row>
        <row r="862">
          <cell r="C862" t="str">
            <v>M.14.16.110</v>
          </cell>
          <cell r="D862" t="str">
            <v>M.14</v>
          </cell>
          <cell r="E862">
            <v>16</v>
          </cell>
          <cell r="F862" t="str">
            <v>P</v>
          </cell>
          <cell r="G862">
            <v>110</v>
          </cell>
          <cell r="H862" t="str">
            <v>Pipa HDPE ø 100 mm</v>
          </cell>
          <cell r="I862" t="str">
            <v>bh</v>
          </cell>
          <cell r="J862"/>
        </row>
        <row r="863">
          <cell r="C863" t="str">
            <v>M.14.16.111</v>
          </cell>
          <cell r="D863" t="str">
            <v>M.14</v>
          </cell>
          <cell r="E863">
            <v>16</v>
          </cell>
          <cell r="F863" t="str">
            <v>P</v>
          </cell>
          <cell r="G863">
            <v>111</v>
          </cell>
          <cell r="H863" t="str">
            <v>Pipa HDPE ø 100 mm</v>
          </cell>
          <cell r="I863" t="str">
            <v>M</v>
          </cell>
          <cell r="J863"/>
        </row>
        <row r="864">
          <cell r="C864" t="str">
            <v>M.14.16.112</v>
          </cell>
          <cell r="D864" t="str">
            <v>M.14</v>
          </cell>
          <cell r="E864">
            <v>16</v>
          </cell>
          <cell r="F864" t="str">
            <v>P</v>
          </cell>
          <cell r="G864">
            <v>112</v>
          </cell>
          <cell r="H864" t="str">
            <v>Pipa HDPE ø 1000 mm</v>
          </cell>
          <cell r="I864" t="str">
            <v>bh</v>
          </cell>
          <cell r="J864"/>
        </row>
        <row r="865">
          <cell r="C865" t="str">
            <v>M.14.16.113</v>
          </cell>
          <cell r="D865" t="str">
            <v>M.14</v>
          </cell>
          <cell r="E865">
            <v>16</v>
          </cell>
          <cell r="F865" t="str">
            <v>P</v>
          </cell>
          <cell r="G865">
            <v>113</v>
          </cell>
          <cell r="H865" t="str">
            <v>Pipa HDPE ø 1000 mm</v>
          </cell>
          <cell r="I865" t="str">
            <v>M</v>
          </cell>
          <cell r="J865"/>
        </row>
        <row r="866">
          <cell r="C866" t="str">
            <v>M.14.16.114</v>
          </cell>
          <cell r="D866" t="str">
            <v>M.14</v>
          </cell>
          <cell r="E866">
            <v>16</v>
          </cell>
          <cell r="F866" t="str">
            <v>P</v>
          </cell>
          <cell r="G866">
            <v>114</v>
          </cell>
          <cell r="H866" t="str">
            <v>Pipa HDPE ø 1100 mm</v>
          </cell>
          <cell r="I866" t="str">
            <v>bh</v>
          </cell>
          <cell r="J866"/>
        </row>
        <row r="867">
          <cell r="C867" t="str">
            <v>M.14.16.115</v>
          </cell>
          <cell r="D867" t="str">
            <v>M.14</v>
          </cell>
          <cell r="E867">
            <v>16</v>
          </cell>
          <cell r="F867" t="str">
            <v>P</v>
          </cell>
          <cell r="G867">
            <v>115</v>
          </cell>
          <cell r="H867" t="str">
            <v>Pipa HDPE ø 1100 mm</v>
          </cell>
          <cell r="I867" t="str">
            <v>M</v>
          </cell>
          <cell r="J867"/>
        </row>
        <row r="868">
          <cell r="C868" t="str">
            <v>M.14.16.116</v>
          </cell>
          <cell r="D868" t="str">
            <v>M.14</v>
          </cell>
          <cell r="E868">
            <v>16</v>
          </cell>
          <cell r="F868" t="str">
            <v>P</v>
          </cell>
          <cell r="G868">
            <v>116</v>
          </cell>
          <cell r="H868" t="str">
            <v>Pipa HDPE ø 1200 mm</v>
          </cell>
          <cell r="I868" t="str">
            <v>bh</v>
          </cell>
          <cell r="J868"/>
        </row>
        <row r="869">
          <cell r="C869" t="str">
            <v>M.14.16.117</v>
          </cell>
          <cell r="D869" t="str">
            <v>M.14</v>
          </cell>
          <cell r="E869">
            <v>16</v>
          </cell>
          <cell r="F869" t="str">
            <v>P</v>
          </cell>
          <cell r="G869">
            <v>117</v>
          </cell>
          <cell r="H869" t="str">
            <v>Pipa HDPE ø 1200 mm</v>
          </cell>
          <cell r="I869" t="str">
            <v>M</v>
          </cell>
          <cell r="J869"/>
        </row>
        <row r="870">
          <cell r="C870" t="str">
            <v>M.14.16.118</v>
          </cell>
          <cell r="D870" t="str">
            <v>M.14</v>
          </cell>
          <cell r="E870">
            <v>16</v>
          </cell>
          <cell r="F870" t="str">
            <v>P</v>
          </cell>
          <cell r="G870">
            <v>118</v>
          </cell>
          <cell r="H870" t="str">
            <v>Pipa HDPE ø 125 mm</v>
          </cell>
          <cell r="I870" t="str">
            <v>bh</v>
          </cell>
          <cell r="J870"/>
        </row>
        <row r="871">
          <cell r="C871" t="str">
            <v>M.14.16.119</v>
          </cell>
          <cell r="D871" t="str">
            <v>M.14</v>
          </cell>
          <cell r="E871">
            <v>16</v>
          </cell>
          <cell r="F871" t="str">
            <v>P</v>
          </cell>
          <cell r="G871">
            <v>119</v>
          </cell>
          <cell r="H871" t="str">
            <v>Pipa HDPE ø 125 mm</v>
          </cell>
          <cell r="I871" t="str">
            <v>M</v>
          </cell>
          <cell r="J871"/>
        </row>
        <row r="872">
          <cell r="C872" t="str">
            <v>M.14.16.120</v>
          </cell>
          <cell r="D872" t="str">
            <v>M.14</v>
          </cell>
          <cell r="E872">
            <v>16</v>
          </cell>
          <cell r="F872" t="str">
            <v>P</v>
          </cell>
          <cell r="G872">
            <v>120</v>
          </cell>
          <cell r="H872" t="str">
            <v>Pipa HDPE ø 150 mm</v>
          </cell>
          <cell r="I872" t="str">
            <v>bh</v>
          </cell>
          <cell r="J872"/>
        </row>
        <row r="873">
          <cell r="C873" t="str">
            <v>M.14.16.121</v>
          </cell>
          <cell r="D873" t="str">
            <v>M.14</v>
          </cell>
          <cell r="E873">
            <v>16</v>
          </cell>
          <cell r="F873" t="str">
            <v>P</v>
          </cell>
          <cell r="G873">
            <v>121</v>
          </cell>
          <cell r="H873" t="str">
            <v>Pipa HDPE ø 150 mm</v>
          </cell>
          <cell r="I873" t="str">
            <v>M</v>
          </cell>
          <cell r="J873"/>
        </row>
        <row r="874">
          <cell r="C874" t="str">
            <v>M.14.16.122</v>
          </cell>
          <cell r="D874" t="str">
            <v>M.14</v>
          </cell>
          <cell r="E874">
            <v>16</v>
          </cell>
          <cell r="F874" t="str">
            <v>P</v>
          </cell>
          <cell r="G874">
            <v>122</v>
          </cell>
          <cell r="H874" t="str">
            <v>Pipa HDPE ø 200 mm</v>
          </cell>
          <cell r="I874" t="str">
            <v>bh</v>
          </cell>
          <cell r="J874"/>
        </row>
        <row r="875">
          <cell r="C875" t="str">
            <v>M.14.16.123</v>
          </cell>
          <cell r="D875" t="str">
            <v>M.14</v>
          </cell>
          <cell r="E875">
            <v>16</v>
          </cell>
          <cell r="F875" t="str">
            <v>P</v>
          </cell>
          <cell r="G875">
            <v>123</v>
          </cell>
          <cell r="H875" t="str">
            <v>Pipa HDPE ø 200 mm</v>
          </cell>
          <cell r="I875" t="str">
            <v>M</v>
          </cell>
          <cell r="J875"/>
        </row>
        <row r="876">
          <cell r="C876" t="str">
            <v>M.14.16.124</v>
          </cell>
          <cell r="D876" t="str">
            <v>M.14</v>
          </cell>
          <cell r="E876">
            <v>16</v>
          </cell>
          <cell r="F876" t="str">
            <v>P</v>
          </cell>
          <cell r="G876">
            <v>124</v>
          </cell>
          <cell r="H876" t="str">
            <v>Pipa HDPE ø 250 mm</v>
          </cell>
          <cell r="I876" t="str">
            <v>bh</v>
          </cell>
          <cell r="J876"/>
        </row>
        <row r="877">
          <cell r="C877" t="str">
            <v>M.14.16.125</v>
          </cell>
          <cell r="D877" t="str">
            <v>M.14</v>
          </cell>
          <cell r="E877">
            <v>16</v>
          </cell>
          <cell r="F877" t="str">
            <v>P</v>
          </cell>
          <cell r="G877">
            <v>125</v>
          </cell>
          <cell r="H877" t="str">
            <v>Pipa HDPE ø 250 mm</v>
          </cell>
          <cell r="I877" t="str">
            <v>M</v>
          </cell>
          <cell r="J877"/>
        </row>
        <row r="878">
          <cell r="C878" t="str">
            <v>M.14.16.126</v>
          </cell>
          <cell r="D878" t="str">
            <v>M.14</v>
          </cell>
          <cell r="E878">
            <v>16</v>
          </cell>
          <cell r="F878" t="str">
            <v>P</v>
          </cell>
          <cell r="G878">
            <v>126</v>
          </cell>
          <cell r="H878" t="str">
            <v>Pipa HDPE ø 300 mm</v>
          </cell>
          <cell r="I878" t="str">
            <v>bh</v>
          </cell>
          <cell r="J878"/>
        </row>
        <row r="879">
          <cell r="C879" t="str">
            <v>M.14.16.127</v>
          </cell>
          <cell r="D879" t="str">
            <v>M.14</v>
          </cell>
          <cell r="E879">
            <v>16</v>
          </cell>
          <cell r="F879" t="str">
            <v>P</v>
          </cell>
          <cell r="G879">
            <v>127</v>
          </cell>
          <cell r="H879" t="str">
            <v>Pipa HDPE ø 300 mm</v>
          </cell>
          <cell r="I879" t="str">
            <v>M</v>
          </cell>
          <cell r="J879"/>
        </row>
        <row r="880">
          <cell r="C880" t="str">
            <v>M.14.16.128</v>
          </cell>
          <cell r="D880" t="str">
            <v>M.14</v>
          </cell>
          <cell r="E880">
            <v>16</v>
          </cell>
          <cell r="F880" t="str">
            <v>P</v>
          </cell>
          <cell r="G880">
            <v>128</v>
          </cell>
          <cell r="H880" t="str">
            <v>Pipa HDPE ø 400 mm</v>
          </cell>
          <cell r="I880" t="str">
            <v>bh</v>
          </cell>
          <cell r="J880"/>
        </row>
        <row r="881">
          <cell r="C881" t="str">
            <v>M.14.16.129</v>
          </cell>
          <cell r="D881" t="str">
            <v>M.14</v>
          </cell>
          <cell r="E881">
            <v>16</v>
          </cell>
          <cell r="F881" t="str">
            <v>P</v>
          </cell>
          <cell r="G881">
            <v>129</v>
          </cell>
          <cell r="H881" t="str">
            <v>Pipa HDPE ø 400 mm</v>
          </cell>
          <cell r="I881" t="str">
            <v>M</v>
          </cell>
          <cell r="J881"/>
        </row>
        <row r="882">
          <cell r="C882" t="str">
            <v>M.14.16.130</v>
          </cell>
          <cell r="D882" t="str">
            <v>M.14</v>
          </cell>
          <cell r="E882">
            <v>16</v>
          </cell>
          <cell r="F882" t="str">
            <v>P</v>
          </cell>
          <cell r="G882">
            <v>130</v>
          </cell>
          <cell r="H882" t="str">
            <v>Pipa HDPE ø 450 mm</v>
          </cell>
          <cell r="I882" t="str">
            <v>bh</v>
          </cell>
          <cell r="J882"/>
        </row>
        <row r="883">
          <cell r="C883" t="str">
            <v>M.14.16.131</v>
          </cell>
          <cell r="D883" t="str">
            <v>M.14</v>
          </cell>
          <cell r="E883">
            <v>16</v>
          </cell>
          <cell r="F883" t="str">
            <v>P</v>
          </cell>
          <cell r="G883">
            <v>131</v>
          </cell>
          <cell r="H883" t="str">
            <v>Pipa HDPE ø 450 mm</v>
          </cell>
          <cell r="I883" t="str">
            <v>M</v>
          </cell>
          <cell r="J883"/>
        </row>
        <row r="884">
          <cell r="C884" t="str">
            <v>M.14.16.132</v>
          </cell>
          <cell r="D884" t="str">
            <v>M.14</v>
          </cell>
          <cell r="E884">
            <v>16</v>
          </cell>
          <cell r="F884" t="str">
            <v>P</v>
          </cell>
          <cell r="G884">
            <v>132</v>
          </cell>
          <cell r="H884" t="str">
            <v>Pipa HDPE ø 500 mm</v>
          </cell>
          <cell r="I884" t="str">
            <v>bh</v>
          </cell>
          <cell r="J884"/>
        </row>
        <row r="885">
          <cell r="C885" t="str">
            <v>M.14.16.133</v>
          </cell>
          <cell r="D885" t="str">
            <v>M.14</v>
          </cell>
          <cell r="E885">
            <v>16</v>
          </cell>
          <cell r="F885" t="str">
            <v>P</v>
          </cell>
          <cell r="G885">
            <v>133</v>
          </cell>
          <cell r="H885" t="str">
            <v>Pipa HDPE ø 500 mm</v>
          </cell>
          <cell r="I885" t="str">
            <v>M</v>
          </cell>
          <cell r="J885"/>
        </row>
        <row r="886">
          <cell r="C886" t="str">
            <v>M.14.16.134</v>
          </cell>
          <cell r="D886" t="str">
            <v>M.14</v>
          </cell>
          <cell r="E886">
            <v>16</v>
          </cell>
          <cell r="F886" t="str">
            <v>P</v>
          </cell>
          <cell r="G886">
            <v>134</v>
          </cell>
          <cell r="H886" t="str">
            <v>Pipa HDPE ø 600 mm</v>
          </cell>
          <cell r="I886" t="str">
            <v>bh</v>
          </cell>
          <cell r="J886"/>
        </row>
        <row r="887">
          <cell r="C887" t="str">
            <v>M.14.16.135</v>
          </cell>
          <cell r="D887" t="str">
            <v>M.14</v>
          </cell>
          <cell r="E887">
            <v>16</v>
          </cell>
          <cell r="F887" t="str">
            <v>P</v>
          </cell>
          <cell r="G887">
            <v>135</v>
          </cell>
          <cell r="H887" t="str">
            <v>Pipa HDPE ø 63 mm</v>
          </cell>
          <cell r="I887" t="str">
            <v>bh</v>
          </cell>
          <cell r="J887"/>
        </row>
        <row r="888">
          <cell r="C888" t="str">
            <v>M.14.16.136</v>
          </cell>
          <cell r="D888" t="str">
            <v>M.14</v>
          </cell>
          <cell r="E888">
            <v>16</v>
          </cell>
          <cell r="F888" t="str">
            <v>P</v>
          </cell>
          <cell r="G888">
            <v>136</v>
          </cell>
          <cell r="H888" t="str">
            <v>Pipa HDPE ø 63 mm</v>
          </cell>
          <cell r="I888" t="str">
            <v>M</v>
          </cell>
          <cell r="J888"/>
        </row>
        <row r="889">
          <cell r="C889" t="str">
            <v>M.14.16.137</v>
          </cell>
          <cell r="D889" t="str">
            <v>M.14</v>
          </cell>
          <cell r="E889">
            <v>16</v>
          </cell>
          <cell r="F889" t="str">
            <v>P</v>
          </cell>
          <cell r="G889">
            <v>137</v>
          </cell>
          <cell r="H889" t="str">
            <v>Pipa HDPE ø 800 mm</v>
          </cell>
          <cell r="I889" t="str">
            <v>bh</v>
          </cell>
          <cell r="J889"/>
        </row>
        <row r="890">
          <cell r="C890" t="str">
            <v>M.14.16.138</v>
          </cell>
          <cell r="D890" t="str">
            <v>M.14</v>
          </cell>
          <cell r="E890">
            <v>16</v>
          </cell>
          <cell r="F890" t="str">
            <v>P</v>
          </cell>
          <cell r="G890">
            <v>138</v>
          </cell>
          <cell r="H890" t="str">
            <v>Pipa HDPE ø 800 mm</v>
          </cell>
          <cell r="I890" t="str">
            <v>M</v>
          </cell>
          <cell r="J890"/>
        </row>
        <row r="891">
          <cell r="C891" t="str">
            <v>M.14.16.139</v>
          </cell>
          <cell r="D891" t="str">
            <v>M.14</v>
          </cell>
          <cell r="E891">
            <v>16</v>
          </cell>
          <cell r="F891" t="str">
            <v>P</v>
          </cell>
          <cell r="G891">
            <v>139</v>
          </cell>
          <cell r="H891" t="str">
            <v>Pipa HDPE ø 900 mm</v>
          </cell>
          <cell r="I891" t="str">
            <v>bh</v>
          </cell>
          <cell r="J891"/>
        </row>
        <row r="892">
          <cell r="C892" t="str">
            <v>M.14.16.140</v>
          </cell>
          <cell r="D892" t="str">
            <v>M.14</v>
          </cell>
          <cell r="E892">
            <v>16</v>
          </cell>
          <cell r="F892" t="str">
            <v>P</v>
          </cell>
          <cell r="G892">
            <v>140</v>
          </cell>
          <cell r="H892" t="str">
            <v>Pipa HDPE ø 900 mm</v>
          </cell>
          <cell r="I892" t="str">
            <v>M</v>
          </cell>
          <cell r="J892"/>
        </row>
        <row r="893">
          <cell r="C893" t="str">
            <v>M.14.16.141</v>
          </cell>
          <cell r="D893" t="str">
            <v>M.14</v>
          </cell>
          <cell r="E893">
            <v>16</v>
          </cell>
          <cell r="F893" t="str">
            <v>P</v>
          </cell>
          <cell r="G893">
            <v>141</v>
          </cell>
          <cell r="H893" t="str">
            <v>Pipa listrik 5/8"</v>
          </cell>
          <cell r="I893" t="str">
            <v>bh</v>
          </cell>
          <cell r="J893"/>
        </row>
        <row r="894">
          <cell r="C894" t="str">
            <v>M.14.16.142</v>
          </cell>
          <cell r="D894" t="str">
            <v>M.14</v>
          </cell>
          <cell r="E894">
            <v>16</v>
          </cell>
          <cell r="F894" t="str">
            <v>P</v>
          </cell>
          <cell r="G894">
            <v>142</v>
          </cell>
          <cell r="H894" t="str">
            <v>Pipa ø 100 mm</v>
          </cell>
          <cell r="I894" t="str">
            <v>bh</v>
          </cell>
          <cell r="J894"/>
        </row>
        <row r="895">
          <cell r="C895" t="str">
            <v>M.14.16.143</v>
          </cell>
          <cell r="D895" t="str">
            <v>M.14</v>
          </cell>
          <cell r="E895">
            <v>16</v>
          </cell>
          <cell r="F895" t="str">
            <v>P</v>
          </cell>
          <cell r="G895">
            <v>143</v>
          </cell>
          <cell r="H895" t="str">
            <v>Pipa ø 150 mm</v>
          </cell>
          <cell r="I895" t="str">
            <v>bh</v>
          </cell>
          <cell r="J895"/>
        </row>
        <row r="896">
          <cell r="C896" t="str">
            <v>M.14.16.144</v>
          </cell>
          <cell r="D896" t="str">
            <v>M.14</v>
          </cell>
          <cell r="E896">
            <v>16</v>
          </cell>
          <cell r="F896" t="str">
            <v>P</v>
          </cell>
          <cell r="G896">
            <v>144</v>
          </cell>
          <cell r="H896" t="str">
            <v>Pipa ø 200 mm</v>
          </cell>
          <cell r="I896" t="str">
            <v>bh</v>
          </cell>
          <cell r="J896"/>
        </row>
        <row r="897">
          <cell r="C897" t="str">
            <v>M.14.16.145</v>
          </cell>
          <cell r="D897" t="str">
            <v>M.14</v>
          </cell>
          <cell r="E897">
            <v>16</v>
          </cell>
          <cell r="F897" t="str">
            <v>P</v>
          </cell>
          <cell r="G897">
            <v>145</v>
          </cell>
          <cell r="H897" t="str">
            <v>Pipa ø 250 mm</v>
          </cell>
          <cell r="I897" t="str">
            <v>bh</v>
          </cell>
          <cell r="J897"/>
        </row>
        <row r="898">
          <cell r="C898" t="str">
            <v>M.14.16.146</v>
          </cell>
          <cell r="D898" t="str">
            <v>M.14</v>
          </cell>
          <cell r="E898">
            <v>16</v>
          </cell>
          <cell r="F898" t="str">
            <v>P</v>
          </cell>
          <cell r="G898">
            <v>146</v>
          </cell>
          <cell r="H898" t="str">
            <v>Pipa ø 300 mm</v>
          </cell>
          <cell r="I898" t="str">
            <v>bh</v>
          </cell>
          <cell r="J898"/>
        </row>
        <row r="899">
          <cell r="C899" t="str">
            <v>M.14.16.147</v>
          </cell>
          <cell r="D899" t="str">
            <v>M.14</v>
          </cell>
          <cell r="E899">
            <v>16</v>
          </cell>
          <cell r="F899" t="str">
            <v>P</v>
          </cell>
          <cell r="G899">
            <v>147</v>
          </cell>
          <cell r="H899" t="str">
            <v>Pipa ø 400 mm</v>
          </cell>
          <cell r="I899" t="str">
            <v>bh</v>
          </cell>
          <cell r="J899"/>
        </row>
        <row r="900">
          <cell r="C900" t="str">
            <v>M.14.16.148</v>
          </cell>
          <cell r="D900" t="str">
            <v>M.14</v>
          </cell>
          <cell r="E900">
            <v>16</v>
          </cell>
          <cell r="F900" t="str">
            <v>P</v>
          </cell>
          <cell r="G900">
            <v>148</v>
          </cell>
          <cell r="H900" t="str">
            <v>Pipa ø 450 mm</v>
          </cell>
          <cell r="I900" t="str">
            <v>bh</v>
          </cell>
          <cell r="J900"/>
        </row>
        <row r="901">
          <cell r="C901" t="str">
            <v>M.14.16.149</v>
          </cell>
          <cell r="D901" t="str">
            <v>M.14</v>
          </cell>
          <cell r="E901">
            <v>16</v>
          </cell>
          <cell r="F901" t="str">
            <v>P</v>
          </cell>
          <cell r="G901">
            <v>149</v>
          </cell>
          <cell r="H901" t="str">
            <v>Pipa ø 500 mm</v>
          </cell>
          <cell r="I901" t="str">
            <v>bh</v>
          </cell>
          <cell r="J901"/>
        </row>
        <row r="902">
          <cell r="C902" t="str">
            <v>M.14.16.150</v>
          </cell>
          <cell r="D902" t="str">
            <v>M.14</v>
          </cell>
          <cell r="E902">
            <v>16</v>
          </cell>
          <cell r="F902" t="str">
            <v>P</v>
          </cell>
          <cell r="G902">
            <v>150</v>
          </cell>
          <cell r="H902" t="str">
            <v>Pipa ø 600 mm</v>
          </cell>
          <cell r="I902" t="str">
            <v>bh</v>
          </cell>
          <cell r="J902"/>
        </row>
        <row r="903">
          <cell r="C903" t="str">
            <v>M.14.16.151</v>
          </cell>
          <cell r="D903" t="str">
            <v>M.14</v>
          </cell>
          <cell r="E903">
            <v>16</v>
          </cell>
          <cell r="F903" t="str">
            <v>P</v>
          </cell>
          <cell r="G903">
            <v>151</v>
          </cell>
          <cell r="H903" t="str">
            <v>Pipa ø 700 mm</v>
          </cell>
          <cell r="I903" t="str">
            <v>bh</v>
          </cell>
          <cell r="J903"/>
        </row>
        <row r="904">
          <cell r="C904" t="str">
            <v>M.14.16.152</v>
          </cell>
          <cell r="D904" t="str">
            <v>M.14</v>
          </cell>
          <cell r="E904">
            <v>16</v>
          </cell>
          <cell r="F904" t="str">
            <v>P</v>
          </cell>
          <cell r="G904">
            <v>152</v>
          </cell>
          <cell r="H904" t="str">
            <v>Pipa ø 80 mm</v>
          </cell>
          <cell r="I904" t="str">
            <v>bh</v>
          </cell>
          <cell r="J904"/>
        </row>
        <row r="905">
          <cell r="C905" t="str">
            <v>M.14.16.153</v>
          </cell>
          <cell r="D905" t="str">
            <v>M.14</v>
          </cell>
          <cell r="E905">
            <v>16</v>
          </cell>
          <cell r="F905" t="str">
            <v>P</v>
          </cell>
          <cell r="G905">
            <v>153</v>
          </cell>
          <cell r="H905" t="str">
            <v>Pipa ø 800 mm</v>
          </cell>
          <cell r="I905" t="str">
            <v>bh</v>
          </cell>
          <cell r="J905"/>
        </row>
        <row r="906">
          <cell r="C906" t="str">
            <v>M.14.16.154</v>
          </cell>
          <cell r="D906" t="str">
            <v>M.14</v>
          </cell>
          <cell r="E906">
            <v>16</v>
          </cell>
          <cell r="F906" t="str">
            <v>P</v>
          </cell>
          <cell r="G906">
            <v>154</v>
          </cell>
          <cell r="H906" t="str">
            <v>Pipa plastik PVC Tipe C, Uk. 2", Panjang 4 m</v>
          </cell>
          <cell r="I906" t="str">
            <v>btg</v>
          </cell>
          <cell r="J906"/>
        </row>
        <row r="907">
          <cell r="C907" t="str">
            <v>M.14.16.155</v>
          </cell>
          <cell r="D907" t="str">
            <v>M.14</v>
          </cell>
          <cell r="E907">
            <v>16</v>
          </cell>
          <cell r="F907" t="str">
            <v>P</v>
          </cell>
          <cell r="G907">
            <v>155</v>
          </cell>
          <cell r="H907" t="str">
            <v>Pipa plastik PVC Tipe C, Uk. 3", Panjang 4 m</v>
          </cell>
          <cell r="I907" t="str">
            <v>btg</v>
          </cell>
          <cell r="J907"/>
        </row>
        <row r="908">
          <cell r="C908" t="str">
            <v>M.14.16.156</v>
          </cell>
          <cell r="D908" t="str">
            <v>M.14</v>
          </cell>
          <cell r="E908">
            <v>16</v>
          </cell>
          <cell r="F908" t="str">
            <v>P</v>
          </cell>
          <cell r="G908">
            <v>156</v>
          </cell>
          <cell r="H908" t="str">
            <v>Pipa plastik PVC Tipe C, Uk. 4", Panjang 4 m</v>
          </cell>
          <cell r="I908" t="str">
            <v>btg</v>
          </cell>
          <cell r="J908"/>
        </row>
        <row r="909">
          <cell r="C909" t="str">
            <v>M.14.16.157</v>
          </cell>
          <cell r="D909" t="str">
            <v>M.14</v>
          </cell>
          <cell r="E909">
            <v>16</v>
          </cell>
          <cell r="F909" t="str">
            <v>P</v>
          </cell>
          <cell r="G909">
            <v>157</v>
          </cell>
          <cell r="H909" t="str">
            <v>Pipa plastik PVC Tipe C, Uk. 5", Panjang 4 m</v>
          </cell>
          <cell r="I909" t="str">
            <v>btg</v>
          </cell>
          <cell r="J909"/>
        </row>
        <row r="910">
          <cell r="C910" t="str">
            <v>M.14.16.158</v>
          </cell>
          <cell r="D910" t="str">
            <v>M.14</v>
          </cell>
          <cell r="E910">
            <v>16</v>
          </cell>
          <cell r="F910" t="str">
            <v>P</v>
          </cell>
          <cell r="G910">
            <v>158</v>
          </cell>
          <cell r="H910" t="str">
            <v>Pipa plastik PVC Tipe C, Uk. 6", Panjang 4 m</v>
          </cell>
          <cell r="I910" t="str">
            <v>btg</v>
          </cell>
          <cell r="J910"/>
        </row>
        <row r="911">
          <cell r="C911" t="str">
            <v>M.14.16.159</v>
          </cell>
          <cell r="D911" t="str">
            <v>M.14</v>
          </cell>
          <cell r="E911">
            <v>16</v>
          </cell>
          <cell r="F911" t="str">
            <v>P</v>
          </cell>
          <cell r="G911">
            <v>159</v>
          </cell>
          <cell r="H911" t="str">
            <v>Pipa PVC ½"</v>
          </cell>
          <cell r="I911" t="str">
            <v>M</v>
          </cell>
          <cell r="J911"/>
        </row>
        <row r="912">
          <cell r="C912" t="str">
            <v>M.14.16.160</v>
          </cell>
          <cell r="D912" t="str">
            <v>M.14</v>
          </cell>
          <cell r="E912">
            <v>16</v>
          </cell>
          <cell r="F912" t="str">
            <v>P</v>
          </cell>
          <cell r="G912">
            <v>160</v>
          </cell>
          <cell r="H912" t="str">
            <v>Pipa PVC 1"</v>
          </cell>
          <cell r="I912" t="str">
            <v>M</v>
          </cell>
          <cell r="J912"/>
        </row>
        <row r="913">
          <cell r="C913" t="str">
            <v>M.14.16.161</v>
          </cell>
          <cell r="D913" t="str">
            <v>M.14</v>
          </cell>
          <cell r="E913">
            <v>16</v>
          </cell>
          <cell r="F913" t="str">
            <v>P</v>
          </cell>
          <cell r="G913">
            <v>161</v>
          </cell>
          <cell r="H913" t="str">
            <v>Pipa PVC 1½"</v>
          </cell>
          <cell r="I913" t="str">
            <v>M</v>
          </cell>
          <cell r="J913"/>
        </row>
        <row r="914">
          <cell r="C914" t="str">
            <v>M.14.16.162</v>
          </cell>
          <cell r="D914" t="str">
            <v>M.14</v>
          </cell>
          <cell r="E914">
            <v>16</v>
          </cell>
          <cell r="F914" t="str">
            <v>P</v>
          </cell>
          <cell r="G914">
            <v>162</v>
          </cell>
          <cell r="H914" t="str">
            <v>Pipa PVC 2"</v>
          </cell>
          <cell r="I914" t="str">
            <v>M</v>
          </cell>
          <cell r="J914"/>
        </row>
        <row r="915">
          <cell r="C915" t="str">
            <v>M.14.16.163</v>
          </cell>
          <cell r="D915" t="str">
            <v>M.14</v>
          </cell>
          <cell r="E915">
            <v>16</v>
          </cell>
          <cell r="F915" t="str">
            <v>P</v>
          </cell>
          <cell r="G915">
            <v>163</v>
          </cell>
          <cell r="H915" t="str">
            <v>Pipa PVC 2½"</v>
          </cell>
          <cell r="I915" t="str">
            <v>M</v>
          </cell>
          <cell r="J915"/>
        </row>
        <row r="916">
          <cell r="C916" t="str">
            <v>M.14.16.164</v>
          </cell>
          <cell r="D916" t="str">
            <v>M.14</v>
          </cell>
          <cell r="E916">
            <v>16</v>
          </cell>
          <cell r="F916" t="str">
            <v>P</v>
          </cell>
          <cell r="G916">
            <v>164</v>
          </cell>
          <cell r="H916" t="str">
            <v>Pipa PVC 3"</v>
          </cell>
          <cell r="I916" t="str">
            <v>M</v>
          </cell>
          <cell r="J916"/>
        </row>
        <row r="917">
          <cell r="C917" t="str">
            <v>M.14.16.165</v>
          </cell>
          <cell r="D917" t="str">
            <v>M.14</v>
          </cell>
          <cell r="E917">
            <v>16</v>
          </cell>
          <cell r="F917" t="str">
            <v>P</v>
          </cell>
          <cell r="G917">
            <v>165</v>
          </cell>
          <cell r="H917" t="str">
            <v>Pipa PVC ø 1000 mm</v>
          </cell>
          <cell r="I917" t="str">
            <v>bh</v>
          </cell>
          <cell r="J917"/>
        </row>
        <row r="918">
          <cell r="C918" t="str">
            <v>M.14.16.166</v>
          </cell>
          <cell r="D918" t="str">
            <v>M.14</v>
          </cell>
          <cell r="E918">
            <v>16</v>
          </cell>
          <cell r="F918" t="str">
            <v>P</v>
          </cell>
          <cell r="G918">
            <v>166</v>
          </cell>
          <cell r="H918" t="str">
            <v>Pipa PVC ø 1000 mm</v>
          </cell>
          <cell r="I918" t="str">
            <v>M</v>
          </cell>
          <cell r="J918"/>
        </row>
        <row r="919">
          <cell r="C919" t="str">
            <v>M.14.16.167</v>
          </cell>
          <cell r="D919" t="str">
            <v>M.14</v>
          </cell>
          <cell r="E919">
            <v>16</v>
          </cell>
          <cell r="F919" t="str">
            <v>P</v>
          </cell>
          <cell r="G919">
            <v>167</v>
          </cell>
          <cell r="H919" t="str">
            <v>Pipa PVC ø 110 mm</v>
          </cell>
          <cell r="I919" t="str">
            <v>bh</v>
          </cell>
          <cell r="J919"/>
        </row>
        <row r="920">
          <cell r="C920" t="str">
            <v>M.14.16.168</v>
          </cell>
          <cell r="D920" t="str">
            <v>M.14</v>
          </cell>
          <cell r="E920">
            <v>16</v>
          </cell>
          <cell r="F920" t="str">
            <v>P</v>
          </cell>
          <cell r="G920">
            <v>168</v>
          </cell>
          <cell r="H920" t="str">
            <v>Pipa PVC ø 110 mm</v>
          </cell>
          <cell r="I920" t="str">
            <v>M</v>
          </cell>
          <cell r="J920"/>
        </row>
        <row r="921">
          <cell r="C921" t="str">
            <v>M.14.16.169</v>
          </cell>
          <cell r="D921" t="str">
            <v>M.14</v>
          </cell>
          <cell r="E921">
            <v>16</v>
          </cell>
          <cell r="F921" t="str">
            <v>P</v>
          </cell>
          <cell r="G921">
            <v>169</v>
          </cell>
          <cell r="H921" t="str">
            <v>Pipa PVC ø 1100 mm</v>
          </cell>
          <cell r="I921" t="str">
            <v>bh</v>
          </cell>
          <cell r="J921"/>
        </row>
        <row r="922">
          <cell r="C922" t="str">
            <v>M.14.16.170</v>
          </cell>
          <cell r="D922" t="str">
            <v>M.14</v>
          </cell>
          <cell r="E922">
            <v>16</v>
          </cell>
          <cell r="F922" t="str">
            <v>P</v>
          </cell>
          <cell r="G922">
            <v>170</v>
          </cell>
          <cell r="H922" t="str">
            <v>Pipa PVC ø 1100 mm</v>
          </cell>
          <cell r="I922" t="str">
            <v>M</v>
          </cell>
          <cell r="J922"/>
        </row>
        <row r="923">
          <cell r="C923" t="str">
            <v>M.14.16.171</v>
          </cell>
          <cell r="D923" t="str">
            <v>M.14</v>
          </cell>
          <cell r="E923">
            <v>16</v>
          </cell>
          <cell r="F923" t="str">
            <v>P</v>
          </cell>
          <cell r="G923">
            <v>171</v>
          </cell>
          <cell r="H923" t="str">
            <v>Pipa PVC ø 1200 mm</v>
          </cell>
          <cell r="I923" t="str">
            <v>bh</v>
          </cell>
          <cell r="J923"/>
        </row>
        <row r="924">
          <cell r="C924" t="str">
            <v>M.14.16.172</v>
          </cell>
          <cell r="D924" t="str">
            <v>M.14</v>
          </cell>
          <cell r="E924">
            <v>16</v>
          </cell>
          <cell r="F924" t="str">
            <v>P</v>
          </cell>
          <cell r="G924">
            <v>172</v>
          </cell>
          <cell r="H924" t="str">
            <v>Pipa PVC ø 1200 mm</v>
          </cell>
          <cell r="I924" t="str">
            <v>M</v>
          </cell>
          <cell r="J924"/>
        </row>
        <row r="925">
          <cell r="C925" t="str">
            <v>M.14.16.173</v>
          </cell>
          <cell r="D925" t="str">
            <v>M.14</v>
          </cell>
          <cell r="E925">
            <v>16</v>
          </cell>
          <cell r="F925" t="str">
            <v>P</v>
          </cell>
          <cell r="G925">
            <v>173</v>
          </cell>
          <cell r="H925" t="str">
            <v>Pipa PVC ø 150 mm</v>
          </cell>
          <cell r="I925" t="str">
            <v>bh</v>
          </cell>
          <cell r="J925"/>
        </row>
        <row r="926">
          <cell r="C926" t="str">
            <v>M.14.16.174</v>
          </cell>
          <cell r="D926" t="str">
            <v>M.14</v>
          </cell>
          <cell r="E926">
            <v>16</v>
          </cell>
          <cell r="F926" t="str">
            <v>P</v>
          </cell>
          <cell r="G926">
            <v>174</v>
          </cell>
          <cell r="H926" t="str">
            <v>Pipa PVC ø 150 mm</v>
          </cell>
          <cell r="I926" t="str">
            <v>M</v>
          </cell>
          <cell r="J926"/>
        </row>
        <row r="927">
          <cell r="C927" t="str">
            <v>M.14.16.175</v>
          </cell>
          <cell r="D927" t="str">
            <v>M.14</v>
          </cell>
          <cell r="E927">
            <v>16</v>
          </cell>
          <cell r="F927" t="str">
            <v>P</v>
          </cell>
          <cell r="G927">
            <v>175</v>
          </cell>
          <cell r="H927" t="str">
            <v>Pipa PVC ø 200 mm</v>
          </cell>
          <cell r="I927" t="str">
            <v>bh</v>
          </cell>
          <cell r="J927"/>
        </row>
        <row r="928">
          <cell r="C928" t="str">
            <v>M.14.16.176</v>
          </cell>
          <cell r="D928" t="str">
            <v>M.14</v>
          </cell>
          <cell r="E928">
            <v>16</v>
          </cell>
          <cell r="F928" t="str">
            <v>P</v>
          </cell>
          <cell r="G928">
            <v>176</v>
          </cell>
          <cell r="H928" t="str">
            <v>Pipa PVC ø 200 mm</v>
          </cell>
          <cell r="I928" t="str">
            <v>M</v>
          </cell>
          <cell r="J928"/>
        </row>
        <row r="929">
          <cell r="C929" t="str">
            <v>M.14.16.177</v>
          </cell>
          <cell r="D929" t="str">
            <v>M.14</v>
          </cell>
          <cell r="E929">
            <v>16</v>
          </cell>
          <cell r="F929" t="str">
            <v>P</v>
          </cell>
          <cell r="G929">
            <v>177</v>
          </cell>
          <cell r="H929" t="str">
            <v>Pipa PVC ø 250 mm</v>
          </cell>
          <cell r="I929" t="str">
            <v>bh</v>
          </cell>
          <cell r="J929"/>
        </row>
        <row r="930">
          <cell r="C930" t="str">
            <v>M.14.16.178</v>
          </cell>
          <cell r="D930" t="str">
            <v>M.14</v>
          </cell>
          <cell r="E930">
            <v>16</v>
          </cell>
          <cell r="F930" t="str">
            <v>P</v>
          </cell>
          <cell r="G930">
            <v>178</v>
          </cell>
          <cell r="H930" t="str">
            <v>Pipa PVC ø 250 mm</v>
          </cell>
          <cell r="I930" t="str">
            <v>M</v>
          </cell>
          <cell r="J930"/>
        </row>
        <row r="931">
          <cell r="C931" t="str">
            <v>M.14.16.179</v>
          </cell>
          <cell r="D931" t="str">
            <v>M.14</v>
          </cell>
          <cell r="E931">
            <v>16</v>
          </cell>
          <cell r="F931" t="str">
            <v>P</v>
          </cell>
          <cell r="G931">
            <v>179</v>
          </cell>
          <cell r="H931" t="str">
            <v>Pipa PVC ø 300 mm</v>
          </cell>
          <cell r="I931" t="str">
            <v>bh</v>
          </cell>
          <cell r="J931"/>
        </row>
        <row r="932">
          <cell r="C932" t="str">
            <v>M.14.16.180</v>
          </cell>
          <cell r="D932" t="str">
            <v>M.14</v>
          </cell>
          <cell r="E932">
            <v>16</v>
          </cell>
          <cell r="F932" t="str">
            <v>P</v>
          </cell>
          <cell r="G932">
            <v>180</v>
          </cell>
          <cell r="H932" t="str">
            <v>Pipa PVC ø 300 mm</v>
          </cell>
          <cell r="I932" t="str">
            <v>M</v>
          </cell>
          <cell r="J932"/>
        </row>
        <row r="933">
          <cell r="C933" t="str">
            <v>M.14.16.181</v>
          </cell>
          <cell r="D933" t="str">
            <v>M.14</v>
          </cell>
          <cell r="E933">
            <v>16</v>
          </cell>
          <cell r="F933" t="str">
            <v>P</v>
          </cell>
          <cell r="G933">
            <v>181</v>
          </cell>
          <cell r="H933" t="str">
            <v>Pipa PVC ø 400 mm</v>
          </cell>
          <cell r="I933" t="str">
            <v>bh</v>
          </cell>
          <cell r="J933"/>
        </row>
        <row r="934">
          <cell r="C934" t="str">
            <v>M.14.16.182</v>
          </cell>
          <cell r="D934" t="str">
            <v>M.14</v>
          </cell>
          <cell r="E934">
            <v>16</v>
          </cell>
          <cell r="F934" t="str">
            <v>P</v>
          </cell>
          <cell r="G934">
            <v>182</v>
          </cell>
          <cell r="H934" t="str">
            <v>Pipa PVC ø 400 mm</v>
          </cell>
          <cell r="I934" t="str">
            <v>M</v>
          </cell>
          <cell r="J934"/>
        </row>
        <row r="935">
          <cell r="C935" t="str">
            <v>M.14.16.183</v>
          </cell>
          <cell r="D935" t="str">
            <v>M.14</v>
          </cell>
          <cell r="E935">
            <v>16</v>
          </cell>
          <cell r="F935" t="str">
            <v>P</v>
          </cell>
          <cell r="G935">
            <v>183</v>
          </cell>
          <cell r="H935" t="str">
            <v>Pipa PVC ø 450 mm</v>
          </cell>
          <cell r="I935" t="str">
            <v>bh</v>
          </cell>
          <cell r="J935"/>
        </row>
        <row r="936">
          <cell r="C936" t="str">
            <v>M.14.16.184</v>
          </cell>
          <cell r="D936" t="str">
            <v>M.14</v>
          </cell>
          <cell r="E936">
            <v>16</v>
          </cell>
          <cell r="F936" t="str">
            <v>P</v>
          </cell>
          <cell r="G936">
            <v>184</v>
          </cell>
          <cell r="H936" t="str">
            <v>Pipa PVC ø 450 mm</v>
          </cell>
          <cell r="I936" t="str">
            <v>M</v>
          </cell>
          <cell r="J936"/>
        </row>
        <row r="937">
          <cell r="C937" t="str">
            <v>M.14.16.185</v>
          </cell>
          <cell r="D937" t="str">
            <v>M.14</v>
          </cell>
          <cell r="E937">
            <v>16</v>
          </cell>
          <cell r="F937" t="str">
            <v>P</v>
          </cell>
          <cell r="G937">
            <v>185</v>
          </cell>
          <cell r="H937" t="str">
            <v>Pipa PVC ø 500 mm</v>
          </cell>
          <cell r="I937" t="str">
            <v>bh</v>
          </cell>
          <cell r="J937"/>
        </row>
        <row r="938">
          <cell r="C938" t="str">
            <v>M.14.16.186</v>
          </cell>
          <cell r="D938" t="str">
            <v>M.14</v>
          </cell>
          <cell r="E938">
            <v>16</v>
          </cell>
          <cell r="F938" t="str">
            <v>P</v>
          </cell>
          <cell r="G938">
            <v>186</v>
          </cell>
          <cell r="H938" t="str">
            <v>Pipa PVC ø 500 mm</v>
          </cell>
          <cell r="I938" t="str">
            <v>M</v>
          </cell>
          <cell r="J938"/>
        </row>
        <row r="939">
          <cell r="C939" t="str">
            <v>M.14.16.187</v>
          </cell>
          <cell r="D939" t="str">
            <v>M.14</v>
          </cell>
          <cell r="E939">
            <v>16</v>
          </cell>
          <cell r="F939" t="str">
            <v>P</v>
          </cell>
          <cell r="G939">
            <v>187</v>
          </cell>
          <cell r="H939" t="str">
            <v>Pipa PVC ø 600 mm</v>
          </cell>
          <cell r="I939" t="str">
            <v>bh</v>
          </cell>
          <cell r="J939"/>
        </row>
        <row r="940">
          <cell r="C940" t="str">
            <v>M.14.16.188</v>
          </cell>
          <cell r="D940" t="str">
            <v>M.14</v>
          </cell>
          <cell r="E940">
            <v>16</v>
          </cell>
          <cell r="F940" t="str">
            <v>P</v>
          </cell>
          <cell r="G940">
            <v>188</v>
          </cell>
          <cell r="H940" t="str">
            <v>Pipa PVC ø 600 mm</v>
          </cell>
          <cell r="I940" t="str">
            <v>M</v>
          </cell>
          <cell r="J940"/>
        </row>
        <row r="941">
          <cell r="C941" t="str">
            <v>M.14.16.189</v>
          </cell>
          <cell r="D941" t="str">
            <v>M.14</v>
          </cell>
          <cell r="E941">
            <v>16</v>
          </cell>
          <cell r="F941" t="str">
            <v>P</v>
          </cell>
          <cell r="G941">
            <v>189</v>
          </cell>
          <cell r="H941" t="str">
            <v>Pipa PVC ø 63 mm</v>
          </cell>
          <cell r="I941" t="str">
            <v>bh</v>
          </cell>
          <cell r="J941"/>
        </row>
        <row r="942">
          <cell r="C942" t="str">
            <v>M.14.16.190</v>
          </cell>
          <cell r="D942" t="str">
            <v>M.14</v>
          </cell>
          <cell r="E942">
            <v>16</v>
          </cell>
          <cell r="F942" t="str">
            <v>P</v>
          </cell>
          <cell r="G942">
            <v>190</v>
          </cell>
          <cell r="H942" t="str">
            <v>Pipa PVC ø 63 mm</v>
          </cell>
          <cell r="I942" t="str">
            <v>M</v>
          </cell>
          <cell r="J942"/>
        </row>
        <row r="943">
          <cell r="C943" t="str">
            <v>M.14.16.191</v>
          </cell>
          <cell r="D943" t="str">
            <v>M.14</v>
          </cell>
          <cell r="E943">
            <v>16</v>
          </cell>
          <cell r="F943" t="str">
            <v>P</v>
          </cell>
          <cell r="G943">
            <v>191</v>
          </cell>
          <cell r="H943" t="str">
            <v>Pipa PVC ø 800 mm</v>
          </cell>
          <cell r="I943" t="str">
            <v>bh</v>
          </cell>
          <cell r="J943"/>
        </row>
        <row r="944">
          <cell r="C944" t="str">
            <v>M.14.16.192</v>
          </cell>
          <cell r="D944" t="str">
            <v>M.14</v>
          </cell>
          <cell r="E944">
            <v>16</v>
          </cell>
          <cell r="F944" t="str">
            <v>P</v>
          </cell>
          <cell r="G944">
            <v>192</v>
          </cell>
          <cell r="H944" t="str">
            <v>Pipa PVC ø 800 mm</v>
          </cell>
          <cell r="I944" t="str">
            <v>M</v>
          </cell>
          <cell r="J944"/>
        </row>
        <row r="945">
          <cell r="C945" t="str">
            <v>M.14.16.193</v>
          </cell>
          <cell r="D945" t="str">
            <v>M.14</v>
          </cell>
          <cell r="E945">
            <v>16</v>
          </cell>
          <cell r="F945" t="str">
            <v>P</v>
          </cell>
          <cell r="G945">
            <v>193</v>
          </cell>
          <cell r="H945" t="str">
            <v>Pipa PVC ø 90 mm</v>
          </cell>
          <cell r="I945" t="str">
            <v>bh</v>
          </cell>
          <cell r="J945"/>
        </row>
        <row r="946">
          <cell r="C946" t="str">
            <v>M.14.16.194</v>
          </cell>
          <cell r="D946" t="str">
            <v>M.14</v>
          </cell>
          <cell r="E946">
            <v>16</v>
          </cell>
          <cell r="F946" t="str">
            <v>P</v>
          </cell>
          <cell r="G946">
            <v>194</v>
          </cell>
          <cell r="H946" t="str">
            <v>Pipa PVC ø 90 mm</v>
          </cell>
          <cell r="I946" t="str">
            <v>M</v>
          </cell>
          <cell r="J946"/>
        </row>
        <row r="947">
          <cell r="C947" t="str">
            <v>M.14.16.195</v>
          </cell>
          <cell r="D947" t="str">
            <v>M.14</v>
          </cell>
          <cell r="E947">
            <v>16</v>
          </cell>
          <cell r="F947" t="str">
            <v>P</v>
          </cell>
          <cell r="G947">
            <v>195</v>
          </cell>
          <cell r="H947" t="str">
            <v>Pipa PVC ø 900 mm</v>
          </cell>
          <cell r="I947" t="str">
            <v>bh</v>
          </cell>
          <cell r="J947"/>
        </row>
        <row r="948">
          <cell r="C948" t="str">
            <v>M.14.16.196</v>
          </cell>
          <cell r="D948" t="str">
            <v>M.14</v>
          </cell>
          <cell r="E948">
            <v>16</v>
          </cell>
          <cell r="F948" t="str">
            <v>P</v>
          </cell>
          <cell r="G948">
            <v>196</v>
          </cell>
          <cell r="H948" t="str">
            <v>Pipa PVC ø 900 mm</v>
          </cell>
          <cell r="I948" t="str">
            <v>M</v>
          </cell>
          <cell r="J948"/>
        </row>
        <row r="949">
          <cell r="C949" t="str">
            <v>M.14.16.197</v>
          </cell>
          <cell r="D949" t="str">
            <v>M.14</v>
          </cell>
          <cell r="E949">
            <v>16</v>
          </cell>
          <cell r="F949" t="str">
            <v>P</v>
          </cell>
          <cell r="G949">
            <v>197</v>
          </cell>
          <cell r="H949" t="str">
            <v>Pipa PVC Tipe C, Uk. 2"</v>
          </cell>
          <cell r="I949" t="str">
            <v>m</v>
          </cell>
          <cell r="J949"/>
        </row>
        <row r="950">
          <cell r="C950" t="str">
            <v>M.14.16.198</v>
          </cell>
          <cell r="D950" t="str">
            <v>M.14</v>
          </cell>
          <cell r="E950">
            <v>16</v>
          </cell>
          <cell r="F950" t="str">
            <v>P</v>
          </cell>
          <cell r="G950">
            <v>198</v>
          </cell>
          <cell r="H950" t="str">
            <v>Pipa tanah</v>
          </cell>
          <cell r="I950" t="str">
            <v>bh</v>
          </cell>
          <cell r="J950"/>
        </row>
        <row r="951">
          <cell r="C951" t="str">
            <v>M.14.16.199</v>
          </cell>
          <cell r="D951" t="str">
            <v>M.14</v>
          </cell>
          <cell r="E951">
            <v>16</v>
          </cell>
          <cell r="F951" t="str">
            <v>P</v>
          </cell>
          <cell r="G951">
            <v>199</v>
          </cell>
          <cell r="H951" t="str">
            <v>Pipa tanah ø 15</v>
          </cell>
          <cell r="I951" t="str">
            <v>bh</v>
          </cell>
          <cell r="J951"/>
        </row>
        <row r="952">
          <cell r="C952" t="str">
            <v>M.14.20.1</v>
          </cell>
          <cell r="D952" t="str">
            <v>M.14</v>
          </cell>
          <cell r="E952">
            <v>20</v>
          </cell>
          <cell r="F952" t="str">
            <v>T</v>
          </cell>
          <cell r="G952">
            <v>1</v>
          </cell>
          <cell r="H952" t="str">
            <v>Tee ø 1000 mm</v>
          </cell>
          <cell r="I952" t="str">
            <v>bh</v>
          </cell>
          <cell r="J952"/>
        </row>
        <row r="953">
          <cell r="C953" t="str">
            <v>M.14.20.2</v>
          </cell>
          <cell r="D953" t="str">
            <v>M.14</v>
          </cell>
          <cell r="E953">
            <v>20</v>
          </cell>
          <cell r="F953" t="str">
            <v>T</v>
          </cell>
          <cell r="G953">
            <v>2</v>
          </cell>
          <cell r="H953" t="str">
            <v>Tee ø 1100 mm</v>
          </cell>
          <cell r="I953" t="str">
            <v>bh</v>
          </cell>
          <cell r="J953"/>
        </row>
        <row r="954">
          <cell r="C954" t="str">
            <v>M.14.20.3</v>
          </cell>
          <cell r="D954" t="str">
            <v>M.14</v>
          </cell>
          <cell r="E954">
            <v>20</v>
          </cell>
          <cell r="F954" t="str">
            <v>T</v>
          </cell>
          <cell r="G954">
            <v>3</v>
          </cell>
          <cell r="H954" t="str">
            <v>Tee ø 1200 mm</v>
          </cell>
          <cell r="I954" t="str">
            <v>bh</v>
          </cell>
          <cell r="J954"/>
        </row>
        <row r="955">
          <cell r="C955" t="str">
            <v>M.14.20.4</v>
          </cell>
          <cell r="D955" t="str">
            <v>M.14</v>
          </cell>
          <cell r="E955">
            <v>20</v>
          </cell>
          <cell r="F955" t="str">
            <v>T</v>
          </cell>
          <cell r="G955">
            <v>4</v>
          </cell>
          <cell r="H955" t="str">
            <v>Tee ø 150 mm</v>
          </cell>
          <cell r="I955" t="str">
            <v>bh</v>
          </cell>
          <cell r="J955"/>
        </row>
        <row r="956">
          <cell r="C956" t="str">
            <v>M.14.20.5</v>
          </cell>
          <cell r="D956" t="str">
            <v>M.14</v>
          </cell>
          <cell r="E956">
            <v>20</v>
          </cell>
          <cell r="F956" t="str">
            <v>T</v>
          </cell>
          <cell r="G956">
            <v>5</v>
          </cell>
          <cell r="H956" t="str">
            <v>Tee ø 200 mm</v>
          </cell>
          <cell r="I956" t="str">
            <v>bh</v>
          </cell>
          <cell r="J956"/>
        </row>
        <row r="957">
          <cell r="C957" t="str">
            <v>M.14.20.6</v>
          </cell>
          <cell r="D957" t="str">
            <v>M.14</v>
          </cell>
          <cell r="E957">
            <v>20</v>
          </cell>
          <cell r="F957" t="str">
            <v>T</v>
          </cell>
          <cell r="G957">
            <v>6</v>
          </cell>
          <cell r="H957" t="str">
            <v>Tee ø 250 mm</v>
          </cell>
          <cell r="I957" t="str">
            <v>bh</v>
          </cell>
          <cell r="J957"/>
        </row>
        <row r="958">
          <cell r="C958" t="str">
            <v>M.14.20.7</v>
          </cell>
          <cell r="D958" t="str">
            <v>M.14</v>
          </cell>
          <cell r="E958">
            <v>20</v>
          </cell>
          <cell r="F958" t="str">
            <v>T</v>
          </cell>
          <cell r="G958">
            <v>7</v>
          </cell>
          <cell r="H958" t="str">
            <v>Tee ø 300 mm</v>
          </cell>
          <cell r="I958" t="str">
            <v>bh</v>
          </cell>
          <cell r="J958"/>
        </row>
        <row r="959">
          <cell r="C959" t="str">
            <v>M.14.20.8</v>
          </cell>
          <cell r="D959" t="str">
            <v>M.14</v>
          </cell>
          <cell r="E959">
            <v>20</v>
          </cell>
          <cell r="F959" t="str">
            <v>T</v>
          </cell>
          <cell r="G959">
            <v>8</v>
          </cell>
          <cell r="H959" t="str">
            <v>Tee ø 400 mm</v>
          </cell>
          <cell r="I959" t="str">
            <v>bh</v>
          </cell>
          <cell r="J959"/>
        </row>
        <row r="960">
          <cell r="C960" t="str">
            <v>M.14.20.9</v>
          </cell>
          <cell r="D960" t="str">
            <v>M.14</v>
          </cell>
          <cell r="E960">
            <v>20</v>
          </cell>
          <cell r="F960" t="str">
            <v>T</v>
          </cell>
          <cell r="G960">
            <v>9</v>
          </cell>
          <cell r="H960" t="str">
            <v>Tee ø 450 mm</v>
          </cell>
          <cell r="I960" t="str">
            <v>bh</v>
          </cell>
          <cell r="J960"/>
        </row>
        <row r="961">
          <cell r="C961" t="str">
            <v>M.14.20.10</v>
          </cell>
          <cell r="D961" t="str">
            <v>M.14</v>
          </cell>
          <cell r="E961">
            <v>20</v>
          </cell>
          <cell r="F961" t="str">
            <v>T</v>
          </cell>
          <cell r="G961">
            <v>10</v>
          </cell>
          <cell r="H961" t="str">
            <v>Tee ø 500 mm</v>
          </cell>
          <cell r="I961" t="str">
            <v>bh</v>
          </cell>
          <cell r="J961"/>
        </row>
        <row r="962">
          <cell r="C962" t="str">
            <v>M.14.20.11</v>
          </cell>
          <cell r="D962" t="str">
            <v>M.14</v>
          </cell>
          <cell r="E962">
            <v>20</v>
          </cell>
          <cell r="F962" t="str">
            <v>T</v>
          </cell>
          <cell r="G962">
            <v>11</v>
          </cell>
          <cell r="H962" t="str">
            <v>Tee ø 600 mm</v>
          </cell>
          <cell r="I962" t="str">
            <v>bh</v>
          </cell>
          <cell r="J962"/>
        </row>
        <row r="963">
          <cell r="C963" t="str">
            <v>M.14.20.12</v>
          </cell>
          <cell r="D963" t="str">
            <v>M.14</v>
          </cell>
          <cell r="E963">
            <v>20</v>
          </cell>
          <cell r="F963" t="str">
            <v>T</v>
          </cell>
          <cell r="G963">
            <v>12</v>
          </cell>
          <cell r="H963" t="str">
            <v>Tee ø 700 mm</v>
          </cell>
          <cell r="I963" t="str">
            <v>bh</v>
          </cell>
          <cell r="J963"/>
        </row>
        <row r="964">
          <cell r="C964" t="str">
            <v>M.14.20.13</v>
          </cell>
          <cell r="D964" t="str">
            <v>M.14</v>
          </cell>
          <cell r="E964">
            <v>20</v>
          </cell>
          <cell r="F964" t="str">
            <v>T</v>
          </cell>
          <cell r="G964">
            <v>13</v>
          </cell>
          <cell r="H964" t="str">
            <v>Tee ø 800 mm</v>
          </cell>
          <cell r="I964" t="str">
            <v>bh</v>
          </cell>
          <cell r="J964"/>
        </row>
        <row r="965">
          <cell r="C965" t="str">
            <v>M.14.20.14</v>
          </cell>
          <cell r="D965" t="str">
            <v>M.14</v>
          </cell>
          <cell r="E965">
            <v>20</v>
          </cell>
          <cell r="F965" t="str">
            <v>T</v>
          </cell>
          <cell r="G965">
            <v>14</v>
          </cell>
          <cell r="H965" t="str">
            <v>Tee ø 900 mm</v>
          </cell>
          <cell r="I965" t="str">
            <v>bh</v>
          </cell>
          <cell r="J965"/>
        </row>
        <row r="966">
          <cell r="C966" t="str">
            <v>M.14.22.1</v>
          </cell>
          <cell r="D966" t="str">
            <v>M.14</v>
          </cell>
          <cell r="E966">
            <v>22</v>
          </cell>
          <cell r="F966" t="str">
            <v>V</v>
          </cell>
          <cell r="G966">
            <v>1</v>
          </cell>
          <cell r="H966" t="str">
            <v>Valve ø 1000 mm</v>
          </cell>
          <cell r="I966" t="str">
            <v>bh</v>
          </cell>
          <cell r="J966"/>
        </row>
        <row r="967">
          <cell r="C967" t="str">
            <v>M.14.22.2</v>
          </cell>
          <cell r="D967" t="str">
            <v>M.14</v>
          </cell>
          <cell r="E967">
            <v>22</v>
          </cell>
          <cell r="F967" t="str">
            <v>V</v>
          </cell>
          <cell r="G967">
            <v>2</v>
          </cell>
          <cell r="H967" t="str">
            <v>Valve ø 1100 mm</v>
          </cell>
          <cell r="I967" t="str">
            <v>bh</v>
          </cell>
          <cell r="J967"/>
        </row>
        <row r="968">
          <cell r="C968" t="str">
            <v>M.14.22.3</v>
          </cell>
          <cell r="D968" t="str">
            <v>M.14</v>
          </cell>
          <cell r="E968">
            <v>22</v>
          </cell>
          <cell r="F968" t="str">
            <v>V</v>
          </cell>
          <cell r="G968">
            <v>3</v>
          </cell>
          <cell r="H968" t="str">
            <v>Valve ø 1200 mm</v>
          </cell>
          <cell r="I968" t="str">
            <v>bh</v>
          </cell>
          <cell r="J968"/>
        </row>
        <row r="969">
          <cell r="C969" t="str">
            <v>M.14.22.4</v>
          </cell>
          <cell r="D969" t="str">
            <v>M.14</v>
          </cell>
          <cell r="E969">
            <v>22</v>
          </cell>
          <cell r="F969" t="str">
            <v>V</v>
          </cell>
          <cell r="G969">
            <v>4</v>
          </cell>
          <cell r="H969" t="str">
            <v>Valve ø 150 mm</v>
          </cell>
          <cell r="I969" t="str">
            <v>bh</v>
          </cell>
          <cell r="J969"/>
        </row>
        <row r="970">
          <cell r="C970" t="str">
            <v>M.14.22.5</v>
          </cell>
          <cell r="D970" t="str">
            <v>M.14</v>
          </cell>
          <cell r="E970">
            <v>22</v>
          </cell>
          <cell r="F970" t="str">
            <v>V</v>
          </cell>
          <cell r="G970">
            <v>5</v>
          </cell>
          <cell r="H970" t="str">
            <v>Valve ø 200 mm</v>
          </cell>
          <cell r="I970" t="str">
            <v>bh</v>
          </cell>
          <cell r="J970"/>
        </row>
        <row r="971">
          <cell r="C971" t="str">
            <v>M.14.22.6</v>
          </cell>
          <cell r="D971" t="str">
            <v>M.14</v>
          </cell>
          <cell r="E971">
            <v>22</v>
          </cell>
          <cell r="F971" t="str">
            <v>V</v>
          </cell>
          <cell r="G971">
            <v>6</v>
          </cell>
          <cell r="H971" t="str">
            <v>Valve ø 250 mm</v>
          </cell>
          <cell r="I971" t="str">
            <v>bh</v>
          </cell>
          <cell r="J971"/>
        </row>
        <row r="972">
          <cell r="C972" t="str">
            <v>M.14.22.7</v>
          </cell>
          <cell r="D972" t="str">
            <v>M.14</v>
          </cell>
          <cell r="E972">
            <v>22</v>
          </cell>
          <cell r="F972" t="str">
            <v>V</v>
          </cell>
          <cell r="G972">
            <v>7</v>
          </cell>
          <cell r="H972" t="str">
            <v>Valve ø 300 mm</v>
          </cell>
          <cell r="I972" t="str">
            <v>bh</v>
          </cell>
          <cell r="J972"/>
        </row>
        <row r="973">
          <cell r="C973" t="str">
            <v>M.14.22.8</v>
          </cell>
          <cell r="D973" t="str">
            <v>M.14</v>
          </cell>
          <cell r="E973">
            <v>22</v>
          </cell>
          <cell r="F973" t="str">
            <v>V</v>
          </cell>
          <cell r="G973">
            <v>8</v>
          </cell>
          <cell r="H973" t="str">
            <v>Valve ø 400 mm</v>
          </cell>
          <cell r="I973" t="str">
            <v>bh</v>
          </cell>
          <cell r="J973"/>
        </row>
        <row r="974">
          <cell r="C974" t="str">
            <v>M.14.22.9</v>
          </cell>
          <cell r="D974" t="str">
            <v>M.14</v>
          </cell>
          <cell r="E974">
            <v>22</v>
          </cell>
          <cell r="F974" t="str">
            <v>V</v>
          </cell>
          <cell r="G974">
            <v>9</v>
          </cell>
          <cell r="H974" t="str">
            <v>Valve ø 450 mm</v>
          </cell>
          <cell r="I974" t="str">
            <v>bh</v>
          </cell>
          <cell r="J974"/>
        </row>
        <row r="975">
          <cell r="C975" t="str">
            <v>M.14.22.10</v>
          </cell>
          <cell r="D975" t="str">
            <v>M.14</v>
          </cell>
          <cell r="E975">
            <v>22</v>
          </cell>
          <cell r="F975" t="str">
            <v>V</v>
          </cell>
          <cell r="G975">
            <v>10</v>
          </cell>
          <cell r="H975" t="str">
            <v>Valve ø 500 mm</v>
          </cell>
          <cell r="I975" t="str">
            <v>bh</v>
          </cell>
          <cell r="J975"/>
        </row>
        <row r="976">
          <cell r="C976" t="str">
            <v>M.14.22.11</v>
          </cell>
          <cell r="D976" t="str">
            <v>M.14</v>
          </cell>
          <cell r="E976">
            <v>22</v>
          </cell>
          <cell r="F976" t="str">
            <v>V</v>
          </cell>
          <cell r="G976">
            <v>11</v>
          </cell>
          <cell r="H976" t="str">
            <v>Valve ø 600 mm</v>
          </cell>
          <cell r="I976" t="str">
            <v>bh</v>
          </cell>
          <cell r="J976"/>
        </row>
        <row r="977">
          <cell r="C977" t="str">
            <v>M.14.22.12</v>
          </cell>
          <cell r="D977" t="str">
            <v>M.14</v>
          </cell>
          <cell r="E977">
            <v>22</v>
          </cell>
          <cell r="F977" t="str">
            <v>V</v>
          </cell>
          <cell r="G977">
            <v>12</v>
          </cell>
          <cell r="H977" t="str">
            <v>Valve ø 700 mm</v>
          </cell>
          <cell r="I977" t="str">
            <v>bh</v>
          </cell>
          <cell r="J977"/>
        </row>
        <row r="978">
          <cell r="C978" t="str">
            <v>M.14.22.13</v>
          </cell>
          <cell r="D978" t="str">
            <v>M.14</v>
          </cell>
          <cell r="E978">
            <v>22</v>
          </cell>
          <cell r="F978" t="str">
            <v>V</v>
          </cell>
          <cell r="G978">
            <v>13</v>
          </cell>
          <cell r="H978" t="str">
            <v>Valve ø 800 mm</v>
          </cell>
          <cell r="I978" t="str">
            <v>bh</v>
          </cell>
          <cell r="J978"/>
        </row>
        <row r="979">
          <cell r="C979" t="str">
            <v>M.14.22.14</v>
          </cell>
          <cell r="D979" t="str">
            <v>M.14</v>
          </cell>
          <cell r="E979">
            <v>22</v>
          </cell>
          <cell r="F979" t="str">
            <v>V</v>
          </cell>
          <cell r="G979">
            <v>14</v>
          </cell>
          <cell r="H979" t="str">
            <v>Valve ø 900 mm</v>
          </cell>
          <cell r="I979" t="str">
            <v>bh</v>
          </cell>
          <cell r="J979"/>
        </row>
        <row r="980">
          <cell r="C980"/>
          <cell r="D980"/>
          <cell r="E980"/>
          <cell r="F980"/>
          <cell r="G980"/>
          <cell r="H980"/>
          <cell r="I980"/>
          <cell r="J980"/>
        </row>
        <row r="981">
          <cell r="C981" t="str">
            <v>M.15.2.1</v>
          </cell>
          <cell r="D981" t="str">
            <v>M.15</v>
          </cell>
          <cell r="E981">
            <v>2</v>
          </cell>
          <cell r="F981" t="str">
            <v>B</v>
          </cell>
          <cell r="G981">
            <v>1</v>
          </cell>
          <cell r="H981" t="str">
            <v>Bak cuci piring</v>
          </cell>
          <cell r="I981" t="str">
            <v>bh</v>
          </cell>
          <cell r="J981"/>
        </row>
        <row r="982">
          <cell r="C982" t="str">
            <v>M.15.2.2</v>
          </cell>
          <cell r="D982" t="str">
            <v>M.15</v>
          </cell>
          <cell r="E982">
            <v>2</v>
          </cell>
          <cell r="F982" t="str">
            <v>B</v>
          </cell>
          <cell r="G982">
            <v>2</v>
          </cell>
          <cell r="H982" t="str">
            <v>Bak fiberglass</v>
          </cell>
          <cell r="I982" t="str">
            <v>bh</v>
          </cell>
          <cell r="J982"/>
        </row>
        <row r="983">
          <cell r="C983" t="str">
            <v>M.15.2.3</v>
          </cell>
          <cell r="D983" t="str">
            <v>M.15</v>
          </cell>
          <cell r="E983">
            <v>2</v>
          </cell>
          <cell r="F983" t="str">
            <v>B</v>
          </cell>
          <cell r="G983">
            <v>3</v>
          </cell>
          <cell r="H983" t="str">
            <v>Bathquip</v>
          </cell>
          <cell r="I983" t="str">
            <v>bh</v>
          </cell>
          <cell r="J983"/>
        </row>
        <row r="984">
          <cell r="C984" t="str">
            <v>M.15.3.1</v>
          </cell>
          <cell r="D984" t="str">
            <v>M.15</v>
          </cell>
          <cell r="E984">
            <v>3</v>
          </cell>
          <cell r="F984" t="str">
            <v>C</v>
          </cell>
          <cell r="G984">
            <v>1</v>
          </cell>
          <cell r="H984" t="str">
            <v>Closet duduk</v>
          </cell>
          <cell r="I984" t="str">
            <v>bh</v>
          </cell>
          <cell r="J984"/>
        </row>
        <row r="985">
          <cell r="C985" t="str">
            <v>M.15.3.2</v>
          </cell>
          <cell r="D985" t="str">
            <v>M.15</v>
          </cell>
          <cell r="E985">
            <v>3</v>
          </cell>
          <cell r="F985" t="str">
            <v>C</v>
          </cell>
          <cell r="G985">
            <v>2</v>
          </cell>
          <cell r="H985" t="str">
            <v>Closet jongkok</v>
          </cell>
          <cell r="I985" t="str">
            <v>bh</v>
          </cell>
          <cell r="J985"/>
        </row>
        <row r="986">
          <cell r="C986" t="str">
            <v>M.15.4.1</v>
          </cell>
          <cell r="D986" t="str">
            <v>M.15</v>
          </cell>
          <cell r="E986">
            <v>4</v>
          </cell>
          <cell r="F986" t="str">
            <v>D</v>
          </cell>
          <cell r="G986">
            <v>1</v>
          </cell>
          <cell r="H986" t="str">
            <v>Double robe hook</v>
          </cell>
          <cell r="I986" t="str">
            <v>bh</v>
          </cell>
          <cell r="J986"/>
        </row>
        <row r="987">
          <cell r="C987" t="str">
            <v>M.15.6.1</v>
          </cell>
          <cell r="D987" t="str">
            <v>M.15</v>
          </cell>
          <cell r="E987">
            <v>6</v>
          </cell>
          <cell r="F987" t="str">
            <v>F</v>
          </cell>
          <cell r="G987">
            <v>1</v>
          </cell>
          <cell r="H987" t="str">
            <v>Fixed shower</v>
          </cell>
          <cell r="I987" t="str">
            <v>bh</v>
          </cell>
          <cell r="J987"/>
        </row>
        <row r="988">
          <cell r="C988" t="str">
            <v>M.15.6.2</v>
          </cell>
          <cell r="D988" t="str">
            <v>M.15</v>
          </cell>
          <cell r="E988">
            <v>6</v>
          </cell>
          <cell r="F988" t="str">
            <v>F</v>
          </cell>
          <cell r="G988">
            <v>2</v>
          </cell>
          <cell r="H988" t="str">
            <v>Floor Drain</v>
          </cell>
          <cell r="I988" t="str">
            <v>bh</v>
          </cell>
          <cell r="J988"/>
        </row>
        <row r="989">
          <cell r="C989" t="str">
            <v>M.15.7.1</v>
          </cell>
          <cell r="D989" t="str">
            <v>M.15</v>
          </cell>
          <cell r="E989">
            <v>7</v>
          </cell>
          <cell r="F989" t="str">
            <v>G</v>
          </cell>
          <cell r="G989">
            <v>1</v>
          </cell>
          <cell r="H989" t="str">
            <v>Gantungan baju</v>
          </cell>
          <cell r="I989" t="str">
            <v>bh</v>
          </cell>
          <cell r="J989"/>
        </row>
        <row r="990">
          <cell r="C990" t="str">
            <v>M.15.7.2</v>
          </cell>
          <cell r="D990" t="str">
            <v>M.15</v>
          </cell>
          <cell r="E990">
            <v>7</v>
          </cell>
          <cell r="F990" t="str">
            <v>G</v>
          </cell>
          <cell r="G990">
            <v>2</v>
          </cell>
          <cell r="H990" t="str">
            <v>Got talang R. 10</v>
          </cell>
          <cell r="I990" t="str">
            <v>bh</v>
          </cell>
          <cell r="J990"/>
        </row>
        <row r="991">
          <cell r="C991" t="str">
            <v>M.15.7.3</v>
          </cell>
          <cell r="D991" t="str">
            <v>M.15</v>
          </cell>
          <cell r="E991">
            <v>7</v>
          </cell>
          <cell r="F991" t="str">
            <v>G</v>
          </cell>
          <cell r="G991">
            <v>3</v>
          </cell>
          <cell r="H991" t="str">
            <v>Got talang R. 10 (1/2 Lingkaran)</v>
          </cell>
          <cell r="I991" t="str">
            <v>bh</v>
          </cell>
          <cell r="J991"/>
        </row>
        <row r="992">
          <cell r="C992" t="str">
            <v>M.15.7.4</v>
          </cell>
          <cell r="D992" t="str">
            <v>M.15</v>
          </cell>
          <cell r="E992">
            <v>7</v>
          </cell>
          <cell r="F992" t="str">
            <v>G</v>
          </cell>
          <cell r="G992">
            <v>4</v>
          </cell>
          <cell r="H992" t="str">
            <v>Got talang R. 15</v>
          </cell>
          <cell r="I992" t="str">
            <v>bh</v>
          </cell>
          <cell r="J992"/>
        </row>
        <row r="993">
          <cell r="C993" t="str">
            <v>M.15.7.5</v>
          </cell>
          <cell r="D993" t="str">
            <v>M.15</v>
          </cell>
          <cell r="E993">
            <v>7</v>
          </cell>
          <cell r="F993" t="str">
            <v>G</v>
          </cell>
          <cell r="G993">
            <v>5</v>
          </cell>
          <cell r="H993" t="str">
            <v>Got talang R. 15 (1/2 Lingkaran)</v>
          </cell>
          <cell r="I993" t="str">
            <v>bh</v>
          </cell>
          <cell r="J993"/>
        </row>
        <row r="994">
          <cell r="C994" t="str">
            <v>M.15.7.6</v>
          </cell>
          <cell r="D994" t="str">
            <v>M.15</v>
          </cell>
          <cell r="E994">
            <v>7</v>
          </cell>
          <cell r="F994" t="str">
            <v>G</v>
          </cell>
          <cell r="G994">
            <v>6</v>
          </cell>
          <cell r="H994" t="str">
            <v>Got talang R. 25</v>
          </cell>
          <cell r="I994" t="str">
            <v>bh</v>
          </cell>
          <cell r="J994"/>
        </row>
        <row r="995">
          <cell r="C995" t="str">
            <v>M.15.7.7</v>
          </cell>
          <cell r="D995" t="str">
            <v>M.15</v>
          </cell>
          <cell r="E995">
            <v>7</v>
          </cell>
          <cell r="F995" t="str">
            <v>G</v>
          </cell>
          <cell r="G995">
            <v>7</v>
          </cell>
          <cell r="H995" t="str">
            <v>Got talang R. 25 (1/2 Lingkaran)</v>
          </cell>
          <cell r="I995" t="str">
            <v>bh</v>
          </cell>
          <cell r="J995"/>
        </row>
        <row r="996">
          <cell r="C996" t="str">
            <v>M.15.8.1</v>
          </cell>
          <cell r="D996" t="str">
            <v>M.15</v>
          </cell>
          <cell r="E996">
            <v>8</v>
          </cell>
          <cell r="F996" t="str">
            <v>H</v>
          </cell>
          <cell r="G996">
            <v>1</v>
          </cell>
          <cell r="H996" t="str">
            <v>Hand rail</v>
          </cell>
          <cell r="I996" t="str">
            <v>bh</v>
          </cell>
          <cell r="J996"/>
        </row>
        <row r="997">
          <cell r="C997" t="str">
            <v>M.15.10.1</v>
          </cell>
          <cell r="D997" t="str">
            <v>M.15</v>
          </cell>
          <cell r="E997">
            <v>10</v>
          </cell>
          <cell r="F997" t="str">
            <v>J</v>
          </cell>
          <cell r="G997">
            <v>1</v>
          </cell>
          <cell r="H997" t="str">
            <v>Jet washer</v>
          </cell>
          <cell r="I997" t="str">
            <v>bh</v>
          </cell>
          <cell r="J997"/>
        </row>
        <row r="998">
          <cell r="C998" t="str">
            <v>M.15.11.1</v>
          </cell>
          <cell r="D998" t="str">
            <v>M.15</v>
          </cell>
          <cell r="E998">
            <v>11</v>
          </cell>
          <cell r="F998" t="str">
            <v>K</v>
          </cell>
          <cell r="G998">
            <v>1</v>
          </cell>
          <cell r="H998" t="str">
            <v>Kran air</v>
          </cell>
          <cell r="I998" t="str">
            <v>bh</v>
          </cell>
          <cell r="J998"/>
        </row>
        <row r="999">
          <cell r="C999" t="str">
            <v>M.15.16.1</v>
          </cell>
          <cell r="D999" t="str">
            <v>M.15</v>
          </cell>
          <cell r="E999">
            <v>16</v>
          </cell>
          <cell r="F999" t="str">
            <v>P</v>
          </cell>
          <cell r="G999">
            <v>1</v>
          </cell>
          <cell r="H999" t="str">
            <v>Perlengkapan</v>
          </cell>
          <cell r="I999" t="str">
            <v>ls</v>
          </cell>
          <cell r="J999"/>
        </row>
        <row r="1000">
          <cell r="C1000" t="str">
            <v>M.15.16.2</v>
          </cell>
          <cell r="D1000" t="str">
            <v>M.15</v>
          </cell>
          <cell r="E1000">
            <v>16</v>
          </cell>
          <cell r="F1000" t="str">
            <v>P</v>
          </cell>
          <cell r="G1000">
            <v>2</v>
          </cell>
          <cell r="H1000" t="str">
            <v>Perlengkapan</v>
          </cell>
          <cell r="I1000" t="str">
            <v>%</v>
          </cell>
          <cell r="J1000"/>
        </row>
        <row r="1001">
          <cell r="C1001" t="str">
            <v>M.15.18.1</v>
          </cell>
          <cell r="D1001" t="str">
            <v>M.15</v>
          </cell>
          <cell r="E1001">
            <v>18</v>
          </cell>
          <cell r="F1001" t="str">
            <v>R</v>
          </cell>
          <cell r="G1001">
            <v>1</v>
          </cell>
          <cell r="H1001" t="str">
            <v>Roof drain</v>
          </cell>
          <cell r="I1001" t="str">
            <v>bh</v>
          </cell>
          <cell r="J1001"/>
        </row>
        <row r="1002">
          <cell r="C1002" t="str">
            <v>M.15.18.2</v>
          </cell>
          <cell r="D1002" t="str">
            <v>M.15</v>
          </cell>
          <cell r="E1002">
            <v>18</v>
          </cell>
          <cell r="F1002" t="str">
            <v>R</v>
          </cell>
          <cell r="G1002">
            <v>2</v>
          </cell>
          <cell r="H1002" t="str">
            <v>Roof drain cast iron 6 inch</v>
          </cell>
          <cell r="I1002" t="str">
            <v>bh</v>
          </cell>
          <cell r="J1002"/>
        </row>
        <row r="1003">
          <cell r="C1003" t="str">
            <v>M.15.21.1</v>
          </cell>
          <cell r="D1003" t="str">
            <v>M.15</v>
          </cell>
          <cell r="E1003">
            <v>21</v>
          </cell>
          <cell r="F1003" t="str">
            <v>U</v>
          </cell>
          <cell r="G1003">
            <v>1</v>
          </cell>
          <cell r="H1003" t="str">
            <v>Urinoir</v>
          </cell>
          <cell r="I1003" t="str">
            <v>bh</v>
          </cell>
          <cell r="J1003"/>
        </row>
        <row r="1004">
          <cell r="C1004" t="str">
            <v>M.15.23.1</v>
          </cell>
          <cell r="D1004" t="str">
            <v>M.15</v>
          </cell>
          <cell r="E1004">
            <v>23</v>
          </cell>
          <cell r="F1004" t="str">
            <v>W</v>
          </cell>
          <cell r="G1004">
            <v>1</v>
          </cell>
          <cell r="H1004" t="str">
            <v>Wastafel</v>
          </cell>
          <cell r="I1004" t="str">
            <v>bh</v>
          </cell>
          <cell r="J1004"/>
        </row>
        <row r="1005">
          <cell r="C1005" t="str">
            <v>M.15.23.2</v>
          </cell>
          <cell r="D1005" t="str">
            <v>M.15</v>
          </cell>
          <cell r="E1005">
            <v>23</v>
          </cell>
          <cell r="F1005" t="str">
            <v>W</v>
          </cell>
          <cell r="G1005">
            <v>2</v>
          </cell>
          <cell r="H1005" t="str">
            <v>Waterdrain</v>
          </cell>
          <cell r="I1005" t="str">
            <v>bh</v>
          </cell>
          <cell r="J1005"/>
        </row>
        <row r="1006">
          <cell r="C1006"/>
          <cell r="D1006"/>
          <cell r="E1006"/>
          <cell r="F1006"/>
          <cell r="G1006"/>
          <cell r="H1006"/>
          <cell r="I1006"/>
          <cell r="J1006"/>
        </row>
        <row r="1007">
          <cell r="C1007" t="str">
            <v>M.16.1.1</v>
          </cell>
          <cell r="D1007" t="str">
            <v>M.16</v>
          </cell>
          <cell r="E1007">
            <v>1</v>
          </cell>
          <cell r="F1007" t="str">
            <v>A</v>
          </cell>
          <cell r="G1007">
            <v>1</v>
          </cell>
          <cell r="H1007" t="str">
            <v>Aralia (Osmoxylum Lineare Gold)
Tinggi : 20 - 25 cm (Overall)
Ø : 1 - 1.5 cm (Tajuk)</v>
          </cell>
          <cell r="I1007" t="str">
            <v>pot</v>
          </cell>
          <cell r="J1007"/>
        </row>
        <row r="1008">
          <cell r="C1008" t="str">
            <v>M.16.2.1</v>
          </cell>
          <cell r="D1008" t="str">
            <v>M.16</v>
          </cell>
          <cell r="E1008">
            <v>2</v>
          </cell>
          <cell r="F1008" t="str">
            <v>B</v>
          </cell>
          <cell r="G1008">
            <v>1</v>
          </cell>
          <cell r="H1008" t="str">
            <v>Bugenvil Bunga
Tinggi : 40 - 50 cm (Overall)
Ø : 2.5 - 3 cm (Tajuk)</v>
          </cell>
          <cell r="I1008" t="str">
            <v>phn</v>
          </cell>
          <cell r="J1008"/>
        </row>
        <row r="1009">
          <cell r="C1009" t="str">
            <v>M.16.4.1</v>
          </cell>
          <cell r="D1009" t="str">
            <v>M.16</v>
          </cell>
          <cell r="E1009">
            <v>4</v>
          </cell>
          <cell r="F1009" t="str">
            <v>D</v>
          </cell>
          <cell r="G1009">
            <v>1</v>
          </cell>
          <cell r="H1009" t="str">
            <v>Dendron Jari (Phylodendron Bipinatifidium)
Tinggi : 25 - 30 cm (Overall)
Ø : 1 - 1.5 cm (Tajuk)</v>
          </cell>
          <cell r="I1009" t="str">
            <v>pot</v>
          </cell>
          <cell r="J1009"/>
        </row>
        <row r="1010">
          <cell r="C1010" t="str">
            <v>M.16.11.1</v>
          </cell>
          <cell r="D1010" t="str">
            <v>M.16</v>
          </cell>
          <cell r="E1010">
            <v>11</v>
          </cell>
          <cell r="F1010" t="str">
            <v>K</v>
          </cell>
          <cell r="G1010">
            <v>1</v>
          </cell>
          <cell r="H1010" t="str">
            <v>Kamboja Bali Kuning(Plumeria Rubra)
Tinggi : 2.5 - 3 cm (overall)
Ø : 8 - 10 cm (Btg)</v>
          </cell>
          <cell r="I1010" t="str">
            <v>phn</v>
          </cell>
          <cell r="J1010"/>
        </row>
        <row r="1011">
          <cell r="C1011" t="str">
            <v>M.16.11.2</v>
          </cell>
          <cell r="D1011" t="str">
            <v>M.16</v>
          </cell>
          <cell r="E1011">
            <v>11</v>
          </cell>
          <cell r="F1011" t="str">
            <v>K</v>
          </cell>
          <cell r="G1011">
            <v>2</v>
          </cell>
          <cell r="H1011" t="str">
            <v>Kamboja Bali Fosil(Plumeria Rubra)
Tinggi : 2.5 - 3 cm (overall)
Ø : 8 - 10 cm (Btg)</v>
          </cell>
          <cell r="I1011" t="str">
            <v>phn</v>
          </cell>
          <cell r="J1011"/>
        </row>
        <row r="1012">
          <cell r="C1012" t="str">
            <v>M.16.11.3</v>
          </cell>
          <cell r="D1012" t="str">
            <v>M.16</v>
          </cell>
          <cell r="E1012">
            <v>11</v>
          </cell>
          <cell r="F1012" t="str">
            <v>K</v>
          </cell>
          <cell r="G1012">
            <v>3</v>
          </cell>
          <cell r="H1012" t="str">
            <v>Ketapang Kencana (Bucida Molinetti)
Tinggi : 2.5 - 3 cm (overall)
Ø : 4 - 5 cm (Btg)</v>
          </cell>
          <cell r="I1012" t="str">
            <v>phn</v>
          </cell>
          <cell r="J1012"/>
        </row>
        <row r="1013">
          <cell r="C1013" t="str">
            <v>M.16.12.1</v>
          </cell>
          <cell r="D1013" t="str">
            <v>M.16</v>
          </cell>
          <cell r="E1013">
            <v>12</v>
          </cell>
          <cell r="F1013" t="str">
            <v>L</v>
          </cell>
          <cell r="G1013">
            <v>1</v>
          </cell>
          <cell r="H1013" t="str">
            <v>Lotus (Nelumbo Facira)
Tinggi : 30 - 40 cm (overall)
Ø : 1 - 1.5 cm (Tajuk)</v>
          </cell>
          <cell r="I1013" t="str">
            <v>pot</v>
          </cell>
          <cell r="J1013"/>
        </row>
        <row r="1014">
          <cell r="C1014" t="str">
            <v>M.16.13.1</v>
          </cell>
          <cell r="D1014" t="str">
            <v>M.16</v>
          </cell>
          <cell r="E1014">
            <v>13</v>
          </cell>
          <cell r="F1014" t="str">
            <v>M</v>
          </cell>
          <cell r="G1014">
            <v>1</v>
          </cell>
          <cell r="H1014" t="str">
            <v>Mindi (Melia Azedarach)
Tinggi : 2.5 - 3 m (overall)
Ø : 8 - 10 cm (Tajuk)</v>
          </cell>
          <cell r="I1014" t="str">
            <v>phn</v>
          </cell>
          <cell r="J1014"/>
        </row>
        <row r="1015">
          <cell r="C1015" t="str">
            <v>M.16.16.1</v>
          </cell>
          <cell r="D1015" t="str">
            <v>M.16</v>
          </cell>
          <cell r="E1015">
            <v>16</v>
          </cell>
          <cell r="F1015" t="str">
            <v>P</v>
          </cell>
          <cell r="G1015">
            <v>1</v>
          </cell>
          <cell r="H1015" t="str">
            <v>Pulai (Alstonia Scholaris)
Tinggi : 4 - 5 m (overall)
Ø : 12 - 15 cm (Btg)</v>
          </cell>
          <cell r="I1015" t="str">
            <v>pot</v>
          </cell>
          <cell r="J1015"/>
        </row>
        <row r="1016">
          <cell r="C1016" t="str">
            <v>M.16.16.2</v>
          </cell>
          <cell r="D1016" t="str">
            <v>M.16</v>
          </cell>
          <cell r="E1016">
            <v>16</v>
          </cell>
          <cell r="F1016" t="str">
            <v>P</v>
          </cell>
          <cell r="G1016">
            <v>2</v>
          </cell>
          <cell r="H1016" t="str">
            <v>Pulai (Alstonia Scholaris)
Tinggi : 4 - 5 m (overall)
Ø : 12 - 15 cm (Btg)</v>
          </cell>
          <cell r="I1016" t="str">
            <v>phn</v>
          </cell>
          <cell r="J1016"/>
        </row>
        <row r="1017">
          <cell r="C1017" t="str">
            <v>M.16.16.3</v>
          </cell>
          <cell r="D1017" t="str">
            <v>M.16</v>
          </cell>
          <cell r="E1017">
            <v>16</v>
          </cell>
          <cell r="F1017" t="str">
            <v>P</v>
          </cell>
          <cell r="G1017">
            <v>3</v>
          </cell>
          <cell r="H1017" t="str">
            <v>Puring Bali (Codiaeum Variegatum)
Tinggi : 35 - 40 cm (overall)
Ø : 1 - 1.5 cm (Tajuk)</v>
          </cell>
          <cell r="I1017" t="str">
            <v>pot</v>
          </cell>
          <cell r="J1017"/>
        </row>
        <row r="1018">
          <cell r="C1018" t="str">
            <v>M.16.18.1</v>
          </cell>
          <cell r="D1018" t="str">
            <v>M.16</v>
          </cell>
          <cell r="E1018">
            <v>18</v>
          </cell>
          <cell r="F1018" t="str">
            <v>R</v>
          </cell>
          <cell r="G1018">
            <v>1</v>
          </cell>
          <cell r="H1018" t="str">
            <v>Rumput gajah mini</v>
          </cell>
          <cell r="I1018" t="str">
            <v>m2</v>
          </cell>
          <cell r="J1018"/>
        </row>
        <row r="1019">
          <cell r="C1019" t="str">
            <v>M.16.20.1</v>
          </cell>
          <cell r="D1019" t="str">
            <v>M.16</v>
          </cell>
          <cell r="E1019">
            <v>20</v>
          </cell>
          <cell r="F1019" t="str">
            <v>T</v>
          </cell>
          <cell r="G1019">
            <v>1</v>
          </cell>
          <cell r="H1019" t="str">
            <v>Tabebuya Bunga Kuning (Tabebuia Argentea)
Tinggi : 2.5 - 3 m (overall)
Ø : 8 - 10 cm (Btg)</v>
          </cell>
          <cell r="I1019" t="str">
            <v>pot</v>
          </cell>
          <cell r="J1019"/>
        </row>
        <row r="1020">
          <cell r="C1020" t="str">
            <v>M.16.20.2</v>
          </cell>
          <cell r="D1020" t="str">
            <v>M.16</v>
          </cell>
          <cell r="E1020">
            <v>20</v>
          </cell>
          <cell r="F1020" t="str">
            <v>T</v>
          </cell>
          <cell r="G1020">
            <v>2</v>
          </cell>
          <cell r="H1020" t="str">
            <v>Trembesi (Samanea Saman)
Tinggi : 2.5 - 3 m (overall)
Ø : 8 - 10 cm (Btg)</v>
          </cell>
          <cell r="I1020" t="str">
            <v>pot</v>
          </cell>
          <cell r="J1020"/>
        </row>
        <row r="1021">
          <cell r="C1021" t="str">
            <v>M.341.11.1</v>
          </cell>
          <cell r="D1021" t="str">
            <v>M.341</v>
          </cell>
          <cell r="E1021">
            <v>11</v>
          </cell>
          <cell r="F1021" t="str">
            <v>K</v>
          </cell>
          <cell r="G1021">
            <v>1</v>
          </cell>
          <cell r="H1021" t="str">
            <v>Kabel</v>
          </cell>
          <cell r="I1021" t="str">
            <v>M</v>
          </cell>
          <cell r="J1021"/>
        </row>
        <row r="1022">
          <cell r="C1022"/>
          <cell r="D1022"/>
          <cell r="E1022"/>
          <cell r="F1022"/>
          <cell r="G1022"/>
          <cell r="H1022"/>
          <cell r="I1022"/>
          <cell r="J1022"/>
        </row>
        <row r="1023">
          <cell r="C1023" t="str">
            <v>M.341.6.1</v>
          </cell>
          <cell r="D1023" t="str">
            <v>M.341</v>
          </cell>
          <cell r="E1023">
            <v>6</v>
          </cell>
          <cell r="F1023" t="str">
            <v>F</v>
          </cell>
          <cell r="G1023">
            <v>1</v>
          </cell>
          <cell r="H1023" t="str">
            <v>Fitiing</v>
          </cell>
          <cell r="I1023" t="str">
            <v>bh</v>
          </cell>
          <cell r="J1023"/>
        </row>
        <row r="1024">
          <cell r="C1024" t="str">
            <v>M.342.6.2</v>
          </cell>
          <cell r="D1024" t="str">
            <v>M.342</v>
          </cell>
          <cell r="E1024">
            <v>6</v>
          </cell>
          <cell r="F1024" t="str">
            <v>F</v>
          </cell>
          <cell r="G1024">
            <v>2</v>
          </cell>
          <cell r="H1024" t="str">
            <v>F</v>
          </cell>
          <cell r="I1024" t="str">
            <v>bh</v>
          </cell>
          <cell r="J1024"/>
        </row>
        <row r="1025">
          <cell r="C1025" t="str">
            <v>M.343.11.3</v>
          </cell>
          <cell r="D1025" t="str">
            <v>M.343</v>
          </cell>
          <cell r="E1025">
            <v>11</v>
          </cell>
          <cell r="F1025" t="str">
            <v>K</v>
          </cell>
          <cell r="G1025">
            <v>3</v>
          </cell>
          <cell r="H1025" t="str">
            <v>Klem</v>
          </cell>
          <cell r="I1025" t="str">
            <v>bh</v>
          </cell>
          <cell r="J1025"/>
        </row>
        <row r="1026">
          <cell r="C1026" t="str">
            <v>M.344.11.4</v>
          </cell>
          <cell r="D1026" t="str">
            <v>M.344</v>
          </cell>
          <cell r="E1026">
            <v>11</v>
          </cell>
          <cell r="F1026" t="str">
            <v>K</v>
          </cell>
          <cell r="G1026">
            <v>4</v>
          </cell>
          <cell r="H1026" t="str">
            <v>Klem biasa</v>
          </cell>
          <cell r="I1026" t="str">
            <v>bh</v>
          </cell>
          <cell r="J1026"/>
        </row>
        <row r="1027">
          <cell r="C1027" t="str">
            <v>M.345.12.5</v>
          </cell>
          <cell r="D1027" t="str">
            <v>M.345</v>
          </cell>
          <cell r="E1027">
            <v>12</v>
          </cell>
          <cell r="F1027" t="str">
            <v>L</v>
          </cell>
          <cell r="G1027">
            <v>5</v>
          </cell>
          <cell r="H1027" t="str">
            <v>L Bow</v>
          </cell>
          <cell r="I1027" t="str">
            <v>bh</v>
          </cell>
          <cell r="J1027"/>
        </row>
        <row r="1028">
          <cell r="C1028" t="str">
            <v>M.346.12.6</v>
          </cell>
          <cell r="D1028" t="str">
            <v>M.346</v>
          </cell>
          <cell r="E1028">
            <v>12</v>
          </cell>
          <cell r="F1028" t="str">
            <v>L</v>
          </cell>
          <cell r="G1028">
            <v>6</v>
          </cell>
          <cell r="H1028" t="str">
            <v>Las dop</v>
          </cell>
          <cell r="I1028" t="str">
            <v>bh</v>
          </cell>
          <cell r="J1028"/>
        </row>
        <row r="1029">
          <cell r="C1029" t="str">
            <v>M.347.13.7</v>
          </cell>
          <cell r="D1029" t="str">
            <v>M.347</v>
          </cell>
          <cell r="E1029">
            <v>13</v>
          </cell>
          <cell r="F1029" t="str">
            <v>M</v>
          </cell>
          <cell r="G1029">
            <v>7</v>
          </cell>
          <cell r="H1029" t="str">
            <v>Mongkok</v>
          </cell>
          <cell r="I1029" t="str">
            <v>bh</v>
          </cell>
          <cell r="J1029"/>
        </row>
        <row r="1030">
          <cell r="C1030" t="str">
            <v>M.348.13.8</v>
          </cell>
          <cell r="D1030" t="str">
            <v>M.348</v>
          </cell>
          <cell r="E1030">
            <v>13</v>
          </cell>
          <cell r="F1030" t="str">
            <v>M</v>
          </cell>
          <cell r="G1030">
            <v>8</v>
          </cell>
          <cell r="H1030" t="str">
            <v>MCB</v>
          </cell>
          <cell r="I1030" t="str">
            <v>bh</v>
          </cell>
          <cell r="J1030"/>
        </row>
        <row r="1031">
          <cell r="C1031" t="str">
            <v>M.349.19.9</v>
          </cell>
          <cell r="D1031" t="str">
            <v>M.349</v>
          </cell>
          <cell r="E1031">
            <v>19</v>
          </cell>
          <cell r="F1031" t="str">
            <v>S</v>
          </cell>
          <cell r="G1031">
            <v>9</v>
          </cell>
          <cell r="H1031" t="str">
            <v>Saklar</v>
          </cell>
          <cell r="I1031" t="str">
            <v>bh</v>
          </cell>
          <cell r="J1031"/>
        </row>
        <row r="1032">
          <cell r="C1032" t="str">
            <v>M.350.19.10</v>
          </cell>
          <cell r="D1032" t="str">
            <v>M.350</v>
          </cell>
          <cell r="E1032">
            <v>19</v>
          </cell>
          <cell r="F1032" t="str">
            <v>S</v>
          </cell>
          <cell r="G1032">
            <v>10</v>
          </cell>
          <cell r="H1032" t="str">
            <v>S</v>
          </cell>
          <cell r="I1032" t="str">
            <v>bh</v>
          </cell>
          <cell r="J1032"/>
        </row>
        <row r="1033">
          <cell r="C1033" t="str">
            <v>M.351.20.11</v>
          </cell>
          <cell r="D1033" t="str">
            <v>M.351</v>
          </cell>
          <cell r="E1033">
            <v>20</v>
          </cell>
          <cell r="F1033" t="str">
            <v>T</v>
          </cell>
          <cell r="G1033">
            <v>11</v>
          </cell>
          <cell r="H1033" t="str">
            <v>T Dus</v>
          </cell>
          <cell r="I1033" t="str">
            <v>bh</v>
          </cell>
          <cell r="J1033"/>
        </row>
        <row r="1034">
          <cell r="C1034" t="str">
            <v>M.352.20.12</v>
          </cell>
          <cell r="D1034" t="str">
            <v>M.352</v>
          </cell>
          <cell r="E1034">
            <v>20</v>
          </cell>
          <cell r="F1034" t="str">
            <v>T</v>
          </cell>
          <cell r="G1034">
            <v>12</v>
          </cell>
          <cell r="H1034" t="str">
            <v>T</v>
          </cell>
          <cell r="I1034" t="str">
            <v>bh</v>
          </cell>
          <cell r="J1034"/>
        </row>
        <row r="1035">
          <cell r="C1035" t="str">
            <v>M.353.20.13</v>
          </cell>
          <cell r="D1035" t="str">
            <v>M.353</v>
          </cell>
          <cell r="E1035">
            <v>20</v>
          </cell>
          <cell r="F1035" t="str">
            <v>T</v>
          </cell>
          <cell r="G1035">
            <v>13</v>
          </cell>
          <cell r="H1035" t="str">
            <v>T</v>
          </cell>
          <cell r="I1035" t="str">
            <v>bh</v>
          </cell>
          <cell r="J1035"/>
        </row>
        <row r="1036">
          <cell r="C1036" t="str">
            <v>M.349.16.9</v>
          </cell>
          <cell r="D1036" t="str">
            <v>M.349</v>
          </cell>
          <cell r="E1036">
            <v>16</v>
          </cell>
          <cell r="F1036" t="str">
            <v>P</v>
          </cell>
          <cell r="G1036">
            <v>9</v>
          </cell>
          <cell r="H1036" t="str">
            <v>Pipa stainless</v>
          </cell>
          <cell r="I1036" t="str">
            <v>m</v>
          </cell>
          <cell r="J1036"/>
        </row>
        <row r="1037">
          <cell r="C1037" t="str">
            <v>M.350.16.10</v>
          </cell>
          <cell r="D1037" t="str">
            <v>M.350</v>
          </cell>
          <cell r="E1037">
            <v>16</v>
          </cell>
          <cell r="F1037" t="str">
            <v>P</v>
          </cell>
          <cell r="G1037">
            <v>10</v>
          </cell>
          <cell r="H1037" t="str">
            <v>Plat stainless steel</v>
          </cell>
          <cell r="I1037" t="str">
            <v>m2</v>
          </cell>
          <cell r="J1037"/>
        </row>
        <row r="1038">
          <cell r="C1038" t="str">
            <v>M.351.16.11</v>
          </cell>
          <cell r="D1038" t="str">
            <v>M.351</v>
          </cell>
          <cell r="E1038">
            <v>16</v>
          </cell>
          <cell r="F1038" t="str">
            <v>P</v>
          </cell>
          <cell r="G1038">
            <v>11</v>
          </cell>
          <cell r="H1038" t="str">
            <v>Pipa stainless steel Dia. 1.5 inch</v>
          </cell>
          <cell r="I1038" t="str">
            <v>m</v>
          </cell>
          <cell r="J1038"/>
        </row>
        <row r="1040">
          <cell r="C1040"/>
          <cell r="D1040"/>
          <cell r="E1040"/>
          <cell r="F1040"/>
          <cell r="H1040"/>
          <cell r="I1040"/>
          <cell r="J1040"/>
        </row>
        <row r="1041">
          <cell r="C1041"/>
          <cell r="D1041"/>
          <cell r="E1041"/>
          <cell r="F1041"/>
          <cell r="H1041"/>
          <cell r="I1041"/>
          <cell r="J1041"/>
        </row>
        <row r="1042">
          <cell r="C1042"/>
          <cell r="D1042"/>
          <cell r="E1042"/>
          <cell r="F1042"/>
          <cell r="H1042"/>
          <cell r="I1042"/>
          <cell r="J1042"/>
        </row>
        <row r="1043">
          <cell r="C1043"/>
          <cell r="D1043"/>
          <cell r="E1043"/>
          <cell r="F1043"/>
          <cell r="H1043"/>
          <cell r="I1043"/>
          <cell r="J1043"/>
        </row>
        <row r="1044">
          <cell r="C1044"/>
          <cell r="D1044"/>
          <cell r="E1044"/>
          <cell r="F1044"/>
          <cell r="H1044"/>
          <cell r="I1044"/>
          <cell r="J1044"/>
        </row>
        <row r="1045">
          <cell r="C1045"/>
          <cell r="D1045"/>
          <cell r="E1045"/>
          <cell r="F1045"/>
          <cell r="H1045"/>
          <cell r="I1045"/>
          <cell r="J1045"/>
        </row>
        <row r="1046">
          <cell r="C1046"/>
          <cell r="D1046"/>
          <cell r="E1046"/>
          <cell r="F1046"/>
          <cell r="H1046"/>
          <cell r="I1046"/>
          <cell r="J1046"/>
        </row>
        <row r="1047">
          <cell r="C1047"/>
          <cell r="D1047"/>
          <cell r="E1047"/>
          <cell r="F1047"/>
          <cell r="H1047"/>
          <cell r="I1047"/>
          <cell r="J1047"/>
        </row>
        <row r="1048">
          <cell r="C1048"/>
          <cell r="D1048"/>
          <cell r="E1048"/>
          <cell r="F1048"/>
          <cell r="H1048"/>
          <cell r="I1048"/>
          <cell r="J1048"/>
        </row>
        <row r="1049">
          <cell r="C1049"/>
          <cell r="D1049"/>
          <cell r="E1049"/>
          <cell r="F1049"/>
          <cell r="H1049"/>
          <cell r="I1049"/>
          <cell r="J1049"/>
        </row>
        <row r="1050">
          <cell r="C1050"/>
          <cell r="D1050"/>
          <cell r="E1050"/>
          <cell r="F1050"/>
          <cell r="H1050"/>
          <cell r="I1050"/>
          <cell r="J1050"/>
        </row>
        <row r="1051">
          <cell r="C1051"/>
          <cell r="D1051"/>
          <cell r="E1051"/>
          <cell r="F1051"/>
          <cell r="H1051"/>
          <cell r="I1051"/>
          <cell r="J1051"/>
        </row>
        <row r="1052">
          <cell r="C1052"/>
          <cell r="D1052"/>
          <cell r="E1052"/>
          <cell r="F1052"/>
          <cell r="H1052"/>
          <cell r="I1052"/>
          <cell r="J1052"/>
        </row>
        <row r="1053">
          <cell r="C1053"/>
          <cell r="D1053"/>
          <cell r="E1053"/>
          <cell r="F1053"/>
          <cell r="H1053"/>
          <cell r="I1053"/>
          <cell r="J1053"/>
        </row>
        <row r="1054">
          <cell r="C1054"/>
          <cell r="D1054"/>
          <cell r="E1054"/>
          <cell r="F1054"/>
          <cell r="H1054"/>
          <cell r="I1054"/>
          <cell r="J1054"/>
        </row>
        <row r="1055">
          <cell r="C1055"/>
          <cell r="D1055"/>
          <cell r="E1055"/>
          <cell r="F1055"/>
          <cell r="H1055"/>
          <cell r="I1055"/>
          <cell r="J1055"/>
        </row>
        <row r="1056">
          <cell r="C1056"/>
          <cell r="D1056"/>
          <cell r="E1056"/>
          <cell r="F1056"/>
          <cell r="H1056"/>
          <cell r="I1056"/>
          <cell r="J1056"/>
        </row>
      </sheetData>
      <sheetData sheetId="2">
        <row r="6">
          <cell r="C6" t="str">
            <v>E.1.1.1</v>
          </cell>
          <cell r="D6" t="str">
            <v>E.1</v>
          </cell>
          <cell r="E6">
            <v>1</v>
          </cell>
          <cell r="F6" t="str">
            <v>A</v>
          </cell>
          <cell r="G6">
            <v>1</v>
          </cell>
          <cell r="H6" t="str">
            <v>Aggregat (chip) spreader</v>
          </cell>
          <cell r="I6"/>
          <cell r="J6"/>
          <cell r="K6"/>
        </row>
        <row r="7">
          <cell r="C7" t="str">
            <v>E.1.1.2</v>
          </cell>
          <cell r="D7" t="str">
            <v>E.1</v>
          </cell>
          <cell r="E7">
            <v>1</v>
          </cell>
          <cell r="F7" t="str">
            <v>A</v>
          </cell>
          <cell r="G7">
            <v>2</v>
          </cell>
          <cell r="H7" t="str">
            <v>Air compressor</v>
          </cell>
          <cell r="I7"/>
          <cell r="J7" t="str">
            <v>jam</v>
          </cell>
          <cell r="K7"/>
        </row>
        <row r="8">
          <cell r="C8" t="str">
            <v>E.1.1.3</v>
          </cell>
          <cell r="D8" t="str">
            <v>E.1</v>
          </cell>
          <cell r="E8">
            <v>1</v>
          </cell>
          <cell r="F8" t="str">
            <v>A</v>
          </cell>
          <cell r="G8">
            <v>3</v>
          </cell>
          <cell r="H8" t="str">
            <v>Alat bantu</v>
          </cell>
          <cell r="I8"/>
          <cell r="J8" t="str">
            <v>ls</v>
          </cell>
          <cell r="K8"/>
        </row>
        <row r="9">
          <cell r="C9" t="str">
            <v>E.1.1.4</v>
          </cell>
          <cell r="D9" t="str">
            <v>E.1</v>
          </cell>
          <cell r="E9">
            <v>1</v>
          </cell>
          <cell r="F9" t="str">
            <v>A</v>
          </cell>
          <cell r="G9">
            <v>4</v>
          </cell>
          <cell r="H9" t="str">
            <v>Alat bantu</v>
          </cell>
          <cell r="I9"/>
          <cell r="J9" t="str">
            <v>ls</v>
          </cell>
          <cell r="K9"/>
        </row>
        <row r="10">
          <cell r="C10" t="str">
            <v>E.1.1.5</v>
          </cell>
          <cell r="D10" t="str">
            <v>E.1</v>
          </cell>
          <cell r="E10">
            <v>1</v>
          </cell>
          <cell r="F10" t="str">
            <v>A</v>
          </cell>
          <cell r="G10">
            <v>5</v>
          </cell>
          <cell r="H10" t="str">
            <v>Alat grouting</v>
          </cell>
          <cell r="I10"/>
          <cell r="J10"/>
          <cell r="K10"/>
        </row>
        <row r="11">
          <cell r="C11" t="str">
            <v>E.1.1.6</v>
          </cell>
          <cell r="D11" t="str">
            <v>E.1</v>
          </cell>
          <cell r="E11">
            <v>1</v>
          </cell>
          <cell r="F11" t="str">
            <v>A</v>
          </cell>
          <cell r="G11">
            <v>6</v>
          </cell>
          <cell r="H11" t="str">
            <v>Alat pemasang rivet</v>
          </cell>
          <cell r="I11"/>
          <cell r="J11"/>
          <cell r="K11"/>
        </row>
        <row r="12">
          <cell r="C12" t="str">
            <v>E.1.1.7</v>
          </cell>
          <cell r="D12" t="str">
            <v>E.1</v>
          </cell>
          <cell r="E12">
            <v>1</v>
          </cell>
          <cell r="F12" t="str">
            <v>A</v>
          </cell>
          <cell r="G12">
            <v>7</v>
          </cell>
          <cell r="H12" t="str">
            <v>Alat tambahan batubara (direct)</v>
          </cell>
          <cell r="I12"/>
          <cell r="J12"/>
          <cell r="K12"/>
        </row>
        <row r="13">
          <cell r="C13" t="str">
            <v>E.1.1.8</v>
          </cell>
          <cell r="D13" t="str">
            <v>E.1</v>
          </cell>
          <cell r="E13">
            <v>1</v>
          </cell>
          <cell r="F13" t="str">
            <v>A</v>
          </cell>
          <cell r="G13">
            <v>8</v>
          </cell>
          <cell r="H13" t="str">
            <v>Alat tambahan gas batubara</v>
          </cell>
          <cell r="I13"/>
          <cell r="J13"/>
          <cell r="K13"/>
        </row>
        <row r="14">
          <cell r="C14" t="str">
            <v>E.1.1.9</v>
          </cell>
          <cell r="D14" t="str">
            <v>E.1</v>
          </cell>
          <cell r="E14">
            <v>1</v>
          </cell>
          <cell r="F14" t="str">
            <v>A</v>
          </cell>
          <cell r="G14">
            <v>9</v>
          </cell>
          <cell r="H14" t="str">
            <v>Aphalt / concrete cutter</v>
          </cell>
          <cell r="I14"/>
          <cell r="J14" t="str">
            <v>jam</v>
          </cell>
          <cell r="K14"/>
        </row>
        <row r="15">
          <cell r="C15" t="str">
            <v>E.1.1.10</v>
          </cell>
          <cell r="D15" t="str">
            <v>E.1</v>
          </cell>
          <cell r="E15">
            <v>1</v>
          </cell>
          <cell r="F15" t="str">
            <v>A</v>
          </cell>
          <cell r="G15">
            <v>10</v>
          </cell>
          <cell r="H15" t="str">
            <v>Asphalt burner</v>
          </cell>
          <cell r="I15"/>
          <cell r="J15" t="str">
            <v>ls</v>
          </cell>
          <cell r="K15"/>
        </row>
        <row r="16">
          <cell r="C16" t="str">
            <v>E.1.1.11</v>
          </cell>
          <cell r="D16" t="str">
            <v>E.1</v>
          </cell>
          <cell r="E16">
            <v>1</v>
          </cell>
          <cell r="F16" t="str">
            <v>A</v>
          </cell>
          <cell r="G16">
            <v>11</v>
          </cell>
          <cell r="H16" t="str">
            <v>Asphalt distributor</v>
          </cell>
          <cell r="I16"/>
          <cell r="J16" t="str">
            <v>jam</v>
          </cell>
          <cell r="K16"/>
        </row>
        <row r="17">
          <cell r="C17" t="str">
            <v>E.1.1.12</v>
          </cell>
          <cell r="D17" t="str">
            <v>E.1</v>
          </cell>
          <cell r="E17">
            <v>1</v>
          </cell>
          <cell r="F17" t="str">
            <v>A</v>
          </cell>
          <cell r="G17">
            <v>12</v>
          </cell>
          <cell r="H17" t="str">
            <v>Asphalt finisher</v>
          </cell>
          <cell r="I17"/>
          <cell r="J17" t="str">
            <v>jam</v>
          </cell>
          <cell r="K17"/>
        </row>
        <row r="18">
          <cell r="C18" t="str">
            <v>E.1.1.13</v>
          </cell>
          <cell r="D18" t="str">
            <v>E.1</v>
          </cell>
          <cell r="E18">
            <v>1</v>
          </cell>
          <cell r="F18" t="str">
            <v>A</v>
          </cell>
          <cell r="G18">
            <v>13</v>
          </cell>
          <cell r="H18" t="str">
            <v>Asphalt liquid mixer</v>
          </cell>
          <cell r="I18"/>
          <cell r="J18"/>
          <cell r="K18"/>
        </row>
        <row r="19">
          <cell r="C19" t="str">
            <v>E.1.1.14</v>
          </cell>
          <cell r="D19" t="str">
            <v>E.1</v>
          </cell>
          <cell r="E19">
            <v>1</v>
          </cell>
          <cell r="F19" t="str">
            <v>A</v>
          </cell>
          <cell r="G19">
            <v>14</v>
          </cell>
          <cell r="H19" t="str">
            <v>Asphalt mixing plant (AMP)</v>
          </cell>
          <cell r="I19"/>
          <cell r="J19" t="str">
            <v>jam</v>
          </cell>
          <cell r="K19"/>
        </row>
        <row r="20">
          <cell r="C20" t="str">
            <v>E.1.1.15</v>
          </cell>
          <cell r="D20" t="str">
            <v>E.1</v>
          </cell>
          <cell r="E20">
            <v>1</v>
          </cell>
          <cell r="F20" t="str">
            <v>A</v>
          </cell>
          <cell r="G20">
            <v>15</v>
          </cell>
          <cell r="H20" t="str">
            <v>Asphalt sprayer</v>
          </cell>
          <cell r="I20"/>
          <cell r="J20" t="str">
            <v>jam</v>
          </cell>
          <cell r="K20"/>
        </row>
        <row r="21">
          <cell r="C21" t="str">
            <v>E.1.1.16</v>
          </cell>
          <cell r="D21" t="str">
            <v>E.1</v>
          </cell>
          <cell r="E21">
            <v>1</v>
          </cell>
          <cell r="F21" t="str">
            <v>A</v>
          </cell>
          <cell r="G21">
            <v>16</v>
          </cell>
          <cell r="H21" t="str">
            <v>Asphalt tanker</v>
          </cell>
          <cell r="I21"/>
          <cell r="J21"/>
          <cell r="K21"/>
        </row>
        <row r="22">
          <cell r="C22" t="str">
            <v>E.1.2.1</v>
          </cell>
          <cell r="D22" t="str">
            <v>E.1</v>
          </cell>
          <cell r="E22">
            <v>2</v>
          </cell>
          <cell r="F22" t="str">
            <v>B</v>
          </cell>
          <cell r="G22">
            <v>1</v>
          </cell>
          <cell r="H22" t="str">
            <v>Baby roller</v>
          </cell>
          <cell r="I22"/>
          <cell r="J22" t="str">
            <v>Jam</v>
          </cell>
          <cell r="K22"/>
        </row>
        <row r="23">
          <cell r="C23" t="str">
            <v>E.1.2.2</v>
          </cell>
          <cell r="D23" t="str">
            <v>E.1</v>
          </cell>
          <cell r="E23">
            <v>2</v>
          </cell>
          <cell r="F23" t="str">
            <v>B</v>
          </cell>
          <cell r="G23">
            <v>2</v>
          </cell>
          <cell r="H23" t="str">
            <v>Bar bender/rebar, bar straightner</v>
          </cell>
          <cell r="I23"/>
          <cell r="J23"/>
          <cell r="K23"/>
        </row>
        <row r="24">
          <cell r="C24" t="str">
            <v>E.1.2.3</v>
          </cell>
          <cell r="D24" t="str">
            <v>E.1</v>
          </cell>
          <cell r="E24">
            <v>2</v>
          </cell>
          <cell r="F24" t="str">
            <v>B</v>
          </cell>
          <cell r="G24">
            <v>3</v>
          </cell>
          <cell r="H24" t="str">
            <v>Bar cutter/rebar cutter</v>
          </cell>
          <cell r="I24"/>
          <cell r="J24"/>
          <cell r="K24"/>
        </row>
        <row r="25">
          <cell r="C25" t="str">
            <v>E.1.2.4</v>
          </cell>
          <cell r="D25" t="str">
            <v>E.1</v>
          </cell>
          <cell r="E25">
            <v>2</v>
          </cell>
          <cell r="F25" t="str">
            <v>B</v>
          </cell>
          <cell r="G25">
            <v>4</v>
          </cell>
          <cell r="H25" t="str">
            <v>Bekisting/acuan tetap untuk jalan beton (pelat baja tebal 5 mm)</v>
          </cell>
          <cell r="I25"/>
          <cell r="J25"/>
          <cell r="K25"/>
        </row>
        <row r="26">
          <cell r="C26" t="str">
            <v>E.1.2.5</v>
          </cell>
          <cell r="D26" t="str">
            <v>E.1</v>
          </cell>
          <cell r="E26">
            <v>2</v>
          </cell>
          <cell r="F26" t="str">
            <v>B</v>
          </cell>
          <cell r="G26">
            <v>5</v>
          </cell>
          <cell r="H26" t="str">
            <v>Blending equipment (pencampur agregat)</v>
          </cell>
          <cell r="I26"/>
          <cell r="J26" t="str">
            <v>jam</v>
          </cell>
          <cell r="K26"/>
        </row>
        <row r="27">
          <cell r="C27" t="str">
            <v>E.1.2.6</v>
          </cell>
          <cell r="D27" t="str">
            <v>E.1</v>
          </cell>
          <cell r="E27">
            <v>2</v>
          </cell>
          <cell r="F27" t="str">
            <v>B</v>
          </cell>
          <cell r="G27">
            <v>6</v>
          </cell>
          <cell r="H27" t="str">
            <v>Blower</v>
          </cell>
          <cell r="I27"/>
          <cell r="J27" t="str">
            <v>jam</v>
          </cell>
          <cell r="K27"/>
        </row>
        <row r="28">
          <cell r="C28" t="str">
            <v>E.1.2.7</v>
          </cell>
          <cell r="D28" t="str">
            <v>E.1</v>
          </cell>
          <cell r="E28">
            <v>2</v>
          </cell>
          <cell r="F28" t="str">
            <v>B</v>
          </cell>
          <cell r="G28">
            <v>7</v>
          </cell>
          <cell r="H28" t="str">
            <v>Boat/speed boat</v>
          </cell>
          <cell r="I28"/>
          <cell r="J28"/>
          <cell r="K28"/>
        </row>
        <row r="29">
          <cell r="C29" t="str">
            <v>E.1.2.8</v>
          </cell>
          <cell r="D29" t="str">
            <v>E.1</v>
          </cell>
          <cell r="E29">
            <v>2</v>
          </cell>
          <cell r="F29" t="str">
            <v>B</v>
          </cell>
          <cell r="G29">
            <v>8</v>
          </cell>
          <cell r="H29" t="str">
            <v>Bor</v>
          </cell>
          <cell r="I29"/>
          <cell r="J29" t="str">
            <v>jam</v>
          </cell>
          <cell r="K29"/>
        </row>
        <row r="30">
          <cell r="C30" t="str">
            <v>E.1.2.9</v>
          </cell>
          <cell r="D30" t="str">
            <v>E.1</v>
          </cell>
          <cell r="E30">
            <v>2</v>
          </cell>
          <cell r="F30" t="str">
            <v>B</v>
          </cell>
          <cell r="G30">
            <v>9</v>
          </cell>
          <cell r="H30" t="str">
            <v>Bor beton</v>
          </cell>
          <cell r="I30"/>
          <cell r="J30"/>
          <cell r="K30"/>
        </row>
        <row r="31">
          <cell r="C31" t="str">
            <v>E.1.2.10</v>
          </cell>
          <cell r="D31" t="str">
            <v>E.1</v>
          </cell>
          <cell r="E31">
            <v>2</v>
          </cell>
          <cell r="F31" t="str">
            <v>B</v>
          </cell>
          <cell r="G31">
            <v>10</v>
          </cell>
          <cell r="H31" t="str">
            <v>Bor kecil</v>
          </cell>
          <cell r="I31"/>
          <cell r="J31" t="str">
            <v>jam</v>
          </cell>
          <cell r="K31"/>
        </row>
        <row r="32">
          <cell r="C32" t="str">
            <v>E.1.2.11</v>
          </cell>
          <cell r="D32" t="str">
            <v>E.1</v>
          </cell>
          <cell r="E32">
            <v>2</v>
          </cell>
          <cell r="F32" t="str">
            <v>B</v>
          </cell>
          <cell r="G32">
            <v>11</v>
          </cell>
          <cell r="H32" t="str">
            <v>Bor kecil</v>
          </cell>
          <cell r="I32"/>
          <cell r="J32" t="str">
            <v>bh</v>
          </cell>
          <cell r="K32"/>
        </row>
        <row r="33">
          <cell r="C33" t="str">
            <v>E.1.2.12</v>
          </cell>
          <cell r="D33" t="str">
            <v>E.1</v>
          </cell>
          <cell r="E33">
            <v>2</v>
          </cell>
          <cell r="F33" t="str">
            <v>B</v>
          </cell>
          <cell r="G33">
            <v>12</v>
          </cell>
          <cell r="H33" t="str">
            <v>Bor sedang</v>
          </cell>
          <cell r="I33"/>
          <cell r="J33" t="str">
            <v>bh</v>
          </cell>
          <cell r="K33"/>
        </row>
        <row r="34">
          <cell r="C34" t="str">
            <v>E.1.2.13</v>
          </cell>
          <cell r="D34" t="str">
            <v>E.1</v>
          </cell>
          <cell r="E34">
            <v>2</v>
          </cell>
          <cell r="F34" t="str">
            <v>B</v>
          </cell>
          <cell r="G34">
            <v>13</v>
          </cell>
          <cell r="H34" t="str">
            <v>Bore pile machine</v>
          </cell>
          <cell r="I34"/>
          <cell r="J34" t="str">
            <v>jam</v>
          </cell>
          <cell r="K34"/>
        </row>
        <row r="35">
          <cell r="C35" t="str">
            <v>E.1.2.14</v>
          </cell>
          <cell r="D35" t="str">
            <v>E.1</v>
          </cell>
          <cell r="E35">
            <v>2</v>
          </cell>
          <cell r="F35" t="str">
            <v>B</v>
          </cell>
          <cell r="G35">
            <v>14</v>
          </cell>
          <cell r="H35" t="str">
            <v>Breaker</v>
          </cell>
          <cell r="I35"/>
          <cell r="J35"/>
          <cell r="K35"/>
        </row>
        <row r="36">
          <cell r="C36" t="str">
            <v>E.1.2.15</v>
          </cell>
          <cell r="D36" t="str">
            <v>E.1</v>
          </cell>
          <cell r="E36">
            <v>2</v>
          </cell>
          <cell r="F36" t="str">
            <v>B</v>
          </cell>
          <cell r="G36">
            <v>15</v>
          </cell>
          <cell r="H36" t="str">
            <v>Buldozer</v>
          </cell>
          <cell r="I36"/>
          <cell r="J36" t="str">
            <v>hr</v>
          </cell>
          <cell r="K36"/>
        </row>
        <row r="37">
          <cell r="C37" t="str">
            <v>E.1.2.16</v>
          </cell>
          <cell r="D37" t="str">
            <v>E.1</v>
          </cell>
          <cell r="E37">
            <v>2</v>
          </cell>
          <cell r="F37" t="str">
            <v>B</v>
          </cell>
          <cell r="G37">
            <v>16</v>
          </cell>
          <cell r="H37" t="str">
            <v>Bulldozer</v>
          </cell>
          <cell r="I37"/>
          <cell r="J37" t="str">
            <v>jam</v>
          </cell>
          <cell r="K37"/>
        </row>
        <row r="38">
          <cell r="C38" t="str">
            <v>E.1.2.17</v>
          </cell>
          <cell r="D38" t="str">
            <v>E.1</v>
          </cell>
          <cell r="E38">
            <v>2</v>
          </cell>
          <cell r="F38" t="str">
            <v>B</v>
          </cell>
          <cell r="G38">
            <v>17</v>
          </cell>
          <cell r="H38" t="str">
            <v>Bulldozer (&gt;80 HP)</v>
          </cell>
          <cell r="I38"/>
          <cell r="J38" t="str">
            <v>jam</v>
          </cell>
          <cell r="K38"/>
        </row>
        <row r="39">
          <cell r="C39" t="str">
            <v>E.1.3.1</v>
          </cell>
          <cell r="D39" t="str">
            <v>E.1</v>
          </cell>
          <cell r="E39">
            <v>3</v>
          </cell>
          <cell r="F39" t="str">
            <v>C</v>
          </cell>
          <cell r="G39">
            <v>1</v>
          </cell>
          <cell r="H39" t="str">
            <v>Cement tanker</v>
          </cell>
          <cell r="I39"/>
          <cell r="J39"/>
          <cell r="K39"/>
        </row>
        <row r="40">
          <cell r="C40" t="str">
            <v>E.1.3.2</v>
          </cell>
          <cell r="D40" t="str">
            <v>E.1</v>
          </cell>
          <cell r="E40">
            <v>3</v>
          </cell>
          <cell r="F40" t="str">
            <v>C</v>
          </cell>
          <cell r="G40">
            <v>2</v>
          </cell>
          <cell r="H40" t="str">
            <v>Cetakan armor</v>
          </cell>
          <cell r="I40"/>
          <cell r="J40"/>
          <cell r="K40"/>
        </row>
        <row r="41">
          <cell r="C41" t="str">
            <v>E.1.3.3</v>
          </cell>
          <cell r="D41" t="str">
            <v>E.1</v>
          </cell>
          <cell r="E41">
            <v>3</v>
          </cell>
          <cell r="F41" t="str">
            <v>C</v>
          </cell>
          <cell r="G41">
            <v>3</v>
          </cell>
          <cell r="H41" t="str">
            <v>Chain saw</v>
          </cell>
          <cell r="I41"/>
          <cell r="J41" t="str">
            <v>Jam</v>
          </cell>
          <cell r="K41"/>
        </row>
        <row r="42">
          <cell r="C42" t="str">
            <v>E.1.3.4</v>
          </cell>
          <cell r="D42" t="str">
            <v>E.1</v>
          </cell>
          <cell r="E42">
            <v>3</v>
          </cell>
          <cell r="F42" t="str">
            <v>C</v>
          </cell>
          <cell r="G42">
            <v>4</v>
          </cell>
          <cell r="H42" t="str">
            <v>Cold milling lebar 2 m</v>
          </cell>
          <cell r="I42"/>
          <cell r="J42" t="str">
            <v>jam</v>
          </cell>
          <cell r="K42"/>
        </row>
        <row r="43">
          <cell r="C43" t="str">
            <v>E.1.3.5</v>
          </cell>
          <cell r="D43" t="str">
            <v>E.1</v>
          </cell>
          <cell r="E43">
            <v>3</v>
          </cell>
          <cell r="F43" t="str">
            <v>C</v>
          </cell>
          <cell r="G43">
            <v>5</v>
          </cell>
          <cell r="H43" t="str">
            <v>Compressor</v>
          </cell>
          <cell r="I43"/>
          <cell r="J43" t="str">
            <v>jam</v>
          </cell>
          <cell r="K43"/>
        </row>
        <row r="44">
          <cell r="C44" t="str">
            <v>E.1.3.6</v>
          </cell>
          <cell r="D44" t="str">
            <v>E.1</v>
          </cell>
          <cell r="E44">
            <v>3</v>
          </cell>
          <cell r="F44" t="str">
            <v>C</v>
          </cell>
          <cell r="G44">
            <v>6</v>
          </cell>
          <cell r="H44" t="str">
            <v>Compressor cat</v>
          </cell>
          <cell r="I44"/>
          <cell r="J44" t="str">
            <v>jam</v>
          </cell>
          <cell r="K44"/>
        </row>
        <row r="45">
          <cell r="C45" t="str">
            <v>E.1.3.7</v>
          </cell>
          <cell r="D45" t="str">
            <v>E.1</v>
          </cell>
          <cell r="E45">
            <v>3</v>
          </cell>
          <cell r="F45" t="str">
            <v>C</v>
          </cell>
          <cell r="G45">
            <v>7</v>
          </cell>
          <cell r="H45" t="str">
            <v>Compressor (4000-6500) L/menit</v>
          </cell>
          <cell r="I45"/>
          <cell r="J45"/>
          <cell r="K45"/>
        </row>
        <row r="46">
          <cell r="C46" t="str">
            <v>E.1.3.8</v>
          </cell>
          <cell r="D46" t="str">
            <v>E.1</v>
          </cell>
          <cell r="E46">
            <v>3</v>
          </cell>
          <cell r="F46" t="str">
            <v>C</v>
          </cell>
          <cell r="G46">
            <v>8</v>
          </cell>
          <cell r="H46" t="str">
            <v>Concrete cutter</v>
          </cell>
          <cell r="I46"/>
          <cell r="J46" t="str">
            <v>jam</v>
          </cell>
          <cell r="K46"/>
        </row>
        <row r="47">
          <cell r="C47" t="str">
            <v>E.1.3.9</v>
          </cell>
          <cell r="D47" t="str">
            <v>E.1</v>
          </cell>
          <cell r="E47">
            <v>3</v>
          </cell>
          <cell r="F47" t="str">
            <v>C</v>
          </cell>
          <cell r="G47">
            <v>9</v>
          </cell>
          <cell r="H47" t="str">
            <v>Concrete mixer (200)</v>
          </cell>
          <cell r="I47"/>
          <cell r="J47" t="str">
            <v>jam</v>
          </cell>
          <cell r="K47"/>
        </row>
        <row r="48">
          <cell r="C48" t="str">
            <v>E.1.3.10</v>
          </cell>
          <cell r="D48" t="str">
            <v>E.1</v>
          </cell>
          <cell r="E48">
            <v>3</v>
          </cell>
          <cell r="F48" t="str">
            <v>C</v>
          </cell>
          <cell r="G48">
            <v>10</v>
          </cell>
          <cell r="H48" t="str">
            <v>Concrete mixer (300-600) L</v>
          </cell>
          <cell r="I48"/>
          <cell r="J48"/>
          <cell r="K48"/>
        </row>
        <row r="49">
          <cell r="C49" t="str">
            <v>E.1.3.11</v>
          </cell>
          <cell r="D49" t="str">
            <v>E.1</v>
          </cell>
          <cell r="E49">
            <v>3</v>
          </cell>
          <cell r="F49" t="str">
            <v>C</v>
          </cell>
          <cell r="G49">
            <v>11</v>
          </cell>
          <cell r="H49" t="str">
            <v>Concrete pan mixer</v>
          </cell>
          <cell r="I49"/>
          <cell r="J49" t="str">
            <v>jam</v>
          </cell>
          <cell r="K49"/>
        </row>
        <row r="50">
          <cell r="C50" t="str">
            <v>E.1.3.12</v>
          </cell>
          <cell r="D50" t="str">
            <v>E.1</v>
          </cell>
          <cell r="E50">
            <v>3</v>
          </cell>
          <cell r="F50" t="str">
            <v>C</v>
          </cell>
          <cell r="G50">
            <v>12</v>
          </cell>
          <cell r="H50" t="str">
            <v>Concrete pump</v>
          </cell>
          <cell r="I50"/>
          <cell r="J50" t="str">
            <v>jam</v>
          </cell>
          <cell r="K50"/>
        </row>
        <row r="51">
          <cell r="C51" t="str">
            <v>E.1.3.13</v>
          </cell>
          <cell r="D51" t="str">
            <v>E.1</v>
          </cell>
          <cell r="E51">
            <v>3</v>
          </cell>
          <cell r="F51" t="str">
            <v>C</v>
          </cell>
          <cell r="G51">
            <v>13</v>
          </cell>
          <cell r="H51" t="str">
            <v>Concrete vibrator</v>
          </cell>
          <cell r="I51"/>
          <cell r="J51" t="str">
            <v>jam</v>
          </cell>
          <cell r="K51"/>
        </row>
        <row r="52">
          <cell r="C52" t="str">
            <v>E.1.3.14</v>
          </cell>
          <cell r="D52" t="str">
            <v>E.1</v>
          </cell>
          <cell r="E52">
            <v>3</v>
          </cell>
          <cell r="F52" t="str">
            <v>C</v>
          </cell>
          <cell r="G52">
            <v>14</v>
          </cell>
          <cell r="H52" t="str">
            <v>Concrete vibrator</v>
          </cell>
          <cell r="I52"/>
          <cell r="J52" t="str">
            <v>jam</v>
          </cell>
          <cell r="K52"/>
        </row>
        <row r="53">
          <cell r="C53" t="str">
            <v>E.1.3.15</v>
          </cell>
          <cell r="D53" t="str">
            <v>E.1</v>
          </cell>
          <cell r="E53">
            <v>3</v>
          </cell>
          <cell r="F53" t="str">
            <v>C</v>
          </cell>
          <cell r="G53">
            <v>15</v>
          </cell>
          <cell r="H53" t="str">
            <v>Cpld recycler</v>
          </cell>
          <cell r="I53"/>
          <cell r="J53"/>
          <cell r="K53"/>
        </row>
        <row r="54">
          <cell r="C54" t="str">
            <v>E.1.3.16</v>
          </cell>
          <cell r="D54" t="str">
            <v>E.1</v>
          </cell>
          <cell r="E54">
            <v>3</v>
          </cell>
          <cell r="F54" t="str">
            <v>C</v>
          </cell>
          <cell r="G54">
            <v>16</v>
          </cell>
          <cell r="H54" t="str">
            <v>Crane 30 ton Min. 8 Jam</v>
          </cell>
          <cell r="I54"/>
          <cell r="J54" t="str">
            <v>jam</v>
          </cell>
          <cell r="K54"/>
        </row>
        <row r="55">
          <cell r="C55" t="str">
            <v>E.1.3.17</v>
          </cell>
          <cell r="D55" t="str">
            <v>E.1</v>
          </cell>
          <cell r="E55">
            <v>3</v>
          </cell>
          <cell r="F55" t="str">
            <v>C</v>
          </cell>
          <cell r="G55">
            <v>17</v>
          </cell>
          <cell r="H55" t="str">
            <v>Crane 20 ton Min. 8 Jam</v>
          </cell>
          <cell r="I55"/>
          <cell r="J55" t="str">
            <v>jam</v>
          </cell>
          <cell r="K55"/>
        </row>
        <row r="56">
          <cell r="C56" t="str">
            <v>E.1.3.18</v>
          </cell>
          <cell r="D56" t="str">
            <v>E.1</v>
          </cell>
          <cell r="E56">
            <v>3</v>
          </cell>
          <cell r="F56" t="str">
            <v>C</v>
          </cell>
          <cell r="G56">
            <v>18</v>
          </cell>
          <cell r="H56" t="str">
            <v>Crane 10 ton Min. 8 Jam</v>
          </cell>
          <cell r="I56"/>
          <cell r="J56" t="str">
            <v>jam</v>
          </cell>
          <cell r="K56"/>
        </row>
        <row r="57">
          <cell r="C57" t="str">
            <v>E.1.4.1</v>
          </cell>
          <cell r="D57" t="str">
            <v>E.1</v>
          </cell>
          <cell r="E57">
            <v>4</v>
          </cell>
          <cell r="F57" t="str">
            <v>D</v>
          </cell>
          <cell r="G57">
            <v>1</v>
          </cell>
          <cell r="H57" t="str">
            <v>Diamond grinding machine (untuk beton)</v>
          </cell>
          <cell r="I57"/>
          <cell r="J57"/>
          <cell r="K57"/>
        </row>
        <row r="58">
          <cell r="C58" t="str">
            <v>E.1.4.2</v>
          </cell>
          <cell r="D58" t="str">
            <v>E.1</v>
          </cell>
          <cell r="E58">
            <v>4</v>
          </cell>
          <cell r="F58" t="str">
            <v>D</v>
          </cell>
          <cell r="G58">
            <v>2</v>
          </cell>
          <cell r="H58" t="str">
            <v>Drill</v>
          </cell>
          <cell r="I58"/>
          <cell r="J58" t="str">
            <v>jam</v>
          </cell>
          <cell r="K58"/>
        </row>
        <row r="59">
          <cell r="C59" t="str">
            <v>E.1.4.3</v>
          </cell>
          <cell r="D59" t="str">
            <v>E.1</v>
          </cell>
          <cell r="E59">
            <v>4</v>
          </cell>
          <cell r="F59" t="str">
            <v>D</v>
          </cell>
          <cell r="G59">
            <v>3</v>
          </cell>
          <cell r="H59" t="str">
            <v>Drilling rig</v>
          </cell>
          <cell r="I59"/>
          <cell r="J59"/>
          <cell r="K59"/>
        </row>
        <row r="60">
          <cell r="C60" t="str">
            <v>E.1.4.4</v>
          </cell>
          <cell r="D60" t="str">
            <v>E.1</v>
          </cell>
          <cell r="E60">
            <v>4</v>
          </cell>
          <cell r="F60" t="str">
            <v>D</v>
          </cell>
          <cell r="G60">
            <v>4</v>
          </cell>
          <cell r="H60" t="str">
            <v>Dump truck</v>
          </cell>
          <cell r="I60"/>
          <cell r="J60" t="str">
            <v>jam</v>
          </cell>
          <cell r="K60"/>
        </row>
        <row r="61">
          <cell r="C61" t="str">
            <v>E.1.4.5</v>
          </cell>
          <cell r="D61" t="str">
            <v>E.1</v>
          </cell>
          <cell r="E61">
            <v>4</v>
          </cell>
          <cell r="F61" t="str">
            <v>D</v>
          </cell>
          <cell r="G61">
            <v>5</v>
          </cell>
          <cell r="H61" t="str">
            <v>Dump truck</v>
          </cell>
          <cell r="I61"/>
          <cell r="J61" t="str">
            <v>unit/hr</v>
          </cell>
          <cell r="K61"/>
        </row>
        <row r="62">
          <cell r="C62" t="str">
            <v>E.1.4.6</v>
          </cell>
          <cell r="D62" t="str">
            <v>E.1</v>
          </cell>
          <cell r="E62">
            <v>4</v>
          </cell>
          <cell r="F62" t="str">
            <v>D</v>
          </cell>
          <cell r="G62">
            <v>6</v>
          </cell>
          <cell r="H62" t="str">
            <v>Dump truck 5 ton</v>
          </cell>
          <cell r="I62"/>
          <cell r="J62" t="str">
            <v>jam</v>
          </cell>
          <cell r="K62"/>
        </row>
        <row r="63">
          <cell r="C63" t="str">
            <v>E.1.4.7</v>
          </cell>
          <cell r="D63" t="str">
            <v>E.1</v>
          </cell>
          <cell r="E63">
            <v>4</v>
          </cell>
          <cell r="F63" t="str">
            <v>D</v>
          </cell>
          <cell r="G63">
            <v>7</v>
          </cell>
          <cell r="H63" t="str">
            <v>Dump truck 8-10 Ton</v>
          </cell>
          <cell r="I63"/>
          <cell r="J63" t="str">
            <v>jam</v>
          </cell>
          <cell r="K63"/>
        </row>
        <row r="64">
          <cell r="C64" t="str">
            <v>E.1.4.8</v>
          </cell>
          <cell r="D64" t="str">
            <v>E.1</v>
          </cell>
          <cell r="E64">
            <v>4</v>
          </cell>
          <cell r="F64" t="str">
            <v>D</v>
          </cell>
          <cell r="G64">
            <v>8</v>
          </cell>
          <cell r="H64" t="str">
            <v>Dumper</v>
          </cell>
          <cell r="I64"/>
          <cell r="J64" t="str">
            <v>jam</v>
          </cell>
          <cell r="K64"/>
        </row>
        <row r="65">
          <cell r="C65" t="str">
            <v>E.1.5.1</v>
          </cell>
          <cell r="D65" t="str">
            <v>E.1</v>
          </cell>
          <cell r="E65">
            <v>5</v>
          </cell>
          <cell r="F65" t="str">
            <v>E</v>
          </cell>
          <cell r="G65">
            <v>1</v>
          </cell>
          <cell r="H65" t="str">
            <v>Excavator</v>
          </cell>
          <cell r="I65"/>
          <cell r="J65" t="str">
            <v>jam</v>
          </cell>
          <cell r="K65"/>
        </row>
        <row r="66">
          <cell r="C66" t="str">
            <v>E.1.5.2</v>
          </cell>
          <cell r="D66" t="str">
            <v>E.1</v>
          </cell>
          <cell r="E66">
            <v>5</v>
          </cell>
          <cell r="F66" t="str">
            <v>E</v>
          </cell>
          <cell r="G66">
            <v>2</v>
          </cell>
          <cell r="H66" t="str">
            <v xml:space="preserve">Excavator </v>
          </cell>
          <cell r="I66"/>
          <cell r="J66" t="str">
            <v>hr</v>
          </cell>
          <cell r="K66"/>
        </row>
        <row r="67">
          <cell r="C67" t="str">
            <v>E.1.5.3</v>
          </cell>
          <cell r="D67" t="str">
            <v>E.1</v>
          </cell>
          <cell r="E67">
            <v>5</v>
          </cell>
          <cell r="F67" t="str">
            <v>E</v>
          </cell>
          <cell r="G67">
            <v>3</v>
          </cell>
          <cell r="H67" t="str">
            <v>Excavator 6 m3</v>
          </cell>
          <cell r="I67"/>
          <cell r="J67" t="str">
            <v>jam</v>
          </cell>
          <cell r="K67"/>
        </row>
        <row r="68">
          <cell r="C68" t="str">
            <v>E.1.5.4</v>
          </cell>
          <cell r="D68" t="str">
            <v>E.1</v>
          </cell>
          <cell r="E68">
            <v>5</v>
          </cell>
          <cell r="F68" t="str">
            <v>E</v>
          </cell>
          <cell r="G68">
            <v>4</v>
          </cell>
          <cell r="H68" t="str">
            <v>Excavator long arm</v>
          </cell>
          <cell r="I68"/>
          <cell r="J68" t="str">
            <v>jam</v>
          </cell>
          <cell r="K68"/>
        </row>
        <row r="69">
          <cell r="C69" t="str">
            <v>E.1.5.5</v>
          </cell>
          <cell r="D69" t="str">
            <v>E.1</v>
          </cell>
          <cell r="E69">
            <v>5</v>
          </cell>
          <cell r="F69" t="str">
            <v>E</v>
          </cell>
          <cell r="G69">
            <v>5</v>
          </cell>
          <cell r="H69" t="str">
            <v>Excavator PC 75</v>
          </cell>
          <cell r="I69"/>
          <cell r="J69" t="str">
            <v>jam</v>
          </cell>
          <cell r="K69"/>
        </row>
        <row r="70">
          <cell r="C70" t="str">
            <v>E.1.5.6</v>
          </cell>
          <cell r="D70" t="str">
            <v>E.1</v>
          </cell>
          <cell r="E70">
            <v>5</v>
          </cell>
          <cell r="F70" t="str">
            <v>E</v>
          </cell>
          <cell r="G70">
            <v>6</v>
          </cell>
          <cell r="H70" t="str">
            <v>Excavator PC 150</v>
          </cell>
          <cell r="I70"/>
          <cell r="J70" t="str">
            <v>jam</v>
          </cell>
          <cell r="K70"/>
        </row>
        <row r="71">
          <cell r="C71" t="str">
            <v>E.1.5.7</v>
          </cell>
          <cell r="D71" t="str">
            <v>E.1</v>
          </cell>
          <cell r="E71">
            <v>5</v>
          </cell>
          <cell r="F71" t="str">
            <v>E</v>
          </cell>
          <cell r="G71">
            <v>7</v>
          </cell>
          <cell r="H71" t="str">
            <v>Excavator PC 200</v>
          </cell>
          <cell r="I71"/>
          <cell r="J71" t="str">
            <v>jam</v>
          </cell>
          <cell r="K71"/>
        </row>
        <row r="72">
          <cell r="C72" t="str">
            <v>E.1.5.8</v>
          </cell>
          <cell r="D72" t="str">
            <v>E.1</v>
          </cell>
          <cell r="E72">
            <v>5</v>
          </cell>
          <cell r="F72" t="str">
            <v>E</v>
          </cell>
          <cell r="G72">
            <v>8</v>
          </cell>
          <cell r="H72" t="str">
            <v>Excavator std</v>
          </cell>
          <cell r="I72"/>
          <cell r="J72" t="str">
            <v>jam</v>
          </cell>
          <cell r="K72"/>
        </row>
        <row r="73">
          <cell r="C73" t="str">
            <v>E.1.6.1</v>
          </cell>
          <cell r="D73" t="str">
            <v>E.1</v>
          </cell>
          <cell r="E73">
            <v>6</v>
          </cell>
          <cell r="F73" t="str">
            <v>F</v>
          </cell>
          <cell r="G73">
            <v>1</v>
          </cell>
          <cell r="H73" t="str">
            <v>Fixed form paver</v>
          </cell>
          <cell r="I73"/>
          <cell r="J73"/>
          <cell r="K73"/>
        </row>
        <row r="74">
          <cell r="C74" t="str">
            <v>E.1.6.2</v>
          </cell>
          <cell r="D74" t="str">
            <v>E.1</v>
          </cell>
          <cell r="E74">
            <v>6</v>
          </cell>
          <cell r="F74" t="str">
            <v>F</v>
          </cell>
          <cell r="G74">
            <v>2</v>
          </cell>
          <cell r="H74" t="str">
            <v>Flat bed truck (3-4) m³</v>
          </cell>
          <cell r="I74"/>
          <cell r="J74"/>
          <cell r="K74"/>
        </row>
        <row r="75">
          <cell r="C75" t="str">
            <v>E.1.6.3</v>
          </cell>
          <cell r="D75" t="str">
            <v>E.1</v>
          </cell>
          <cell r="E75">
            <v>6</v>
          </cell>
          <cell r="F75" t="str">
            <v>F</v>
          </cell>
          <cell r="G75">
            <v>3</v>
          </cell>
          <cell r="H75" t="str">
            <v>Forklift</v>
          </cell>
          <cell r="I75"/>
          <cell r="J75"/>
          <cell r="K75"/>
        </row>
        <row r="76">
          <cell r="C76" t="str">
            <v>E.1.7.1</v>
          </cell>
          <cell r="D76" t="str">
            <v>E.1</v>
          </cell>
          <cell r="E76">
            <v>7</v>
          </cell>
          <cell r="F76" t="str">
            <v>G</v>
          </cell>
          <cell r="G76">
            <v>1</v>
          </cell>
          <cell r="H76" t="str">
            <v>Generator set (Genset)</v>
          </cell>
          <cell r="I76"/>
          <cell r="J76" t="str">
            <v>jam</v>
          </cell>
          <cell r="K76"/>
        </row>
        <row r="77">
          <cell r="C77" t="str">
            <v>E.1.7.2</v>
          </cell>
          <cell r="D77" t="str">
            <v>E.1</v>
          </cell>
          <cell r="E77">
            <v>7</v>
          </cell>
          <cell r="F77" t="str">
            <v>G</v>
          </cell>
          <cell r="G77">
            <v>2</v>
          </cell>
          <cell r="H77" t="str">
            <v>Generator set (Genset)</v>
          </cell>
          <cell r="I77"/>
          <cell r="J77" t="str">
            <v>hr</v>
          </cell>
          <cell r="K77"/>
        </row>
        <row r="78">
          <cell r="C78" t="str">
            <v>E.1.7.3</v>
          </cell>
          <cell r="D78" t="str">
            <v>E.1</v>
          </cell>
          <cell r="E78">
            <v>7</v>
          </cell>
          <cell r="F78" t="str">
            <v>G</v>
          </cell>
          <cell r="G78">
            <v>3</v>
          </cell>
          <cell r="H78" t="str">
            <v>Gerinda</v>
          </cell>
          <cell r="I78"/>
          <cell r="J78" t="str">
            <v>jam</v>
          </cell>
          <cell r="K78"/>
        </row>
        <row r="79">
          <cell r="C79" t="str">
            <v>E.1.7.4</v>
          </cell>
          <cell r="D79" t="str">
            <v>E.1</v>
          </cell>
          <cell r="E79">
            <v>7</v>
          </cell>
          <cell r="F79" t="str">
            <v>G</v>
          </cell>
          <cell r="G79">
            <v>4</v>
          </cell>
          <cell r="H79" t="str">
            <v>Gerinda amplas</v>
          </cell>
          <cell r="I79"/>
          <cell r="J79" t="str">
            <v>bh</v>
          </cell>
          <cell r="K79"/>
        </row>
        <row r="80">
          <cell r="C80" t="str">
            <v>E.1.7.5</v>
          </cell>
          <cell r="D80" t="str">
            <v>E.1</v>
          </cell>
          <cell r="E80">
            <v>7</v>
          </cell>
          <cell r="F80" t="str">
            <v>G</v>
          </cell>
          <cell r="G80">
            <v>5</v>
          </cell>
          <cell r="H80" t="str">
            <v>Gerinda potong</v>
          </cell>
          <cell r="I80"/>
          <cell r="J80" t="str">
            <v>jam</v>
          </cell>
          <cell r="K80"/>
        </row>
        <row r="81">
          <cell r="C81" t="str">
            <v>E.1.7.6</v>
          </cell>
          <cell r="D81" t="str">
            <v>E.1</v>
          </cell>
          <cell r="E81">
            <v>7</v>
          </cell>
          <cell r="F81" t="str">
            <v>G</v>
          </cell>
          <cell r="G81">
            <v>6</v>
          </cell>
          <cell r="H81" t="str">
            <v>Gondola</v>
          </cell>
          <cell r="I81"/>
          <cell r="J81"/>
          <cell r="K81"/>
        </row>
        <row r="82">
          <cell r="C82" t="str">
            <v>E.1.7.7</v>
          </cell>
          <cell r="D82" t="str">
            <v>E.1</v>
          </cell>
          <cell r="E82">
            <v>7</v>
          </cell>
          <cell r="F82" t="str">
            <v>G</v>
          </cell>
          <cell r="G82">
            <v>7</v>
          </cell>
          <cell r="H82" t="str">
            <v>Grass cutter</v>
          </cell>
          <cell r="I82"/>
          <cell r="J82" t="str">
            <v>Jam</v>
          </cell>
          <cell r="K82"/>
        </row>
        <row r="83">
          <cell r="C83" t="str">
            <v>E.1.8.1</v>
          </cell>
          <cell r="D83" t="str">
            <v>E.1</v>
          </cell>
          <cell r="E83">
            <v>8</v>
          </cell>
          <cell r="F83" t="str">
            <v>H</v>
          </cell>
          <cell r="G83">
            <v>1</v>
          </cell>
          <cell r="H83" t="str">
            <v>Hot recycler</v>
          </cell>
          <cell r="I83"/>
          <cell r="J83"/>
          <cell r="K83"/>
        </row>
        <row r="84">
          <cell r="C84" t="str">
            <v>E.1.9.1</v>
          </cell>
          <cell r="D84" t="str">
            <v>E.1</v>
          </cell>
          <cell r="E84">
            <v>9</v>
          </cell>
          <cell r="F84" t="str">
            <v>I</v>
          </cell>
          <cell r="G84">
            <v>1</v>
          </cell>
          <cell r="H84" t="str">
            <v>Injection machine single component</v>
          </cell>
          <cell r="I84"/>
          <cell r="J84" t="str">
            <v>jam</v>
          </cell>
          <cell r="K84"/>
        </row>
        <row r="85">
          <cell r="C85" t="str">
            <v>E.1.10.2</v>
          </cell>
          <cell r="D85" t="str">
            <v>E.1</v>
          </cell>
          <cell r="E85">
            <v>10</v>
          </cell>
          <cell r="F85" t="str">
            <v>J</v>
          </cell>
          <cell r="G85">
            <v>2</v>
          </cell>
          <cell r="H85" t="str">
            <v>Jack hammer</v>
          </cell>
          <cell r="I85"/>
          <cell r="J85" t="str">
            <v>jam</v>
          </cell>
          <cell r="K85"/>
        </row>
        <row r="86">
          <cell r="C86" t="str">
            <v>E.1.10.3</v>
          </cell>
          <cell r="D86" t="str">
            <v>E.1</v>
          </cell>
          <cell r="E86">
            <v>10</v>
          </cell>
          <cell r="F86" t="str">
            <v>J</v>
          </cell>
          <cell r="G86">
            <v>3</v>
          </cell>
          <cell r="H86" t="str">
            <v>Jack hidraulic</v>
          </cell>
          <cell r="I86"/>
          <cell r="J86" t="str">
            <v>jam</v>
          </cell>
          <cell r="K86"/>
        </row>
        <row r="87">
          <cell r="C87" t="str">
            <v>E.1.11.1</v>
          </cell>
          <cell r="D87" t="str">
            <v>E.1</v>
          </cell>
          <cell r="E87">
            <v>11</v>
          </cell>
          <cell r="F87" t="str">
            <v>K</v>
          </cell>
          <cell r="G87">
            <v>1</v>
          </cell>
          <cell r="H87" t="str">
            <v>Kapal keruk (dredger Ship)</v>
          </cell>
          <cell r="I87"/>
          <cell r="J87"/>
          <cell r="K87"/>
        </row>
        <row r="88">
          <cell r="C88" t="str">
            <v>E.1.11.2</v>
          </cell>
          <cell r="D88" t="str">
            <v>E.1</v>
          </cell>
          <cell r="E88">
            <v>11</v>
          </cell>
          <cell r="F88" t="str">
            <v>K</v>
          </cell>
          <cell r="G88">
            <v>2</v>
          </cell>
          <cell r="H88" t="str">
            <v>Kendaraan operasional</v>
          </cell>
          <cell r="I88"/>
          <cell r="J88" t="str">
            <v>jam</v>
          </cell>
          <cell r="K88"/>
        </row>
        <row r="89">
          <cell r="C89" t="str">
            <v>E.1.11.3</v>
          </cell>
          <cell r="D89" t="str">
            <v>E.1</v>
          </cell>
          <cell r="E89">
            <v>11</v>
          </cell>
          <cell r="F89" t="str">
            <v>K</v>
          </cell>
          <cell r="G89">
            <v>3</v>
          </cell>
          <cell r="H89" t="str">
            <v>Kompresor</v>
          </cell>
          <cell r="I89"/>
          <cell r="J89" t="str">
            <v>jam</v>
          </cell>
          <cell r="K89"/>
        </row>
        <row r="90">
          <cell r="C90" t="str">
            <v>E.1.11.4</v>
          </cell>
          <cell r="D90" t="str">
            <v>E.1</v>
          </cell>
          <cell r="E90">
            <v>11</v>
          </cell>
          <cell r="F90" t="str">
            <v>K</v>
          </cell>
          <cell r="G90">
            <v>4</v>
          </cell>
          <cell r="H90" t="str">
            <v>Kompresor cat</v>
          </cell>
          <cell r="I90"/>
          <cell r="J90" t="str">
            <v>jam</v>
          </cell>
          <cell r="K90"/>
        </row>
        <row r="91">
          <cell r="C91" t="str">
            <v>E.1.12.1</v>
          </cell>
          <cell r="D91" t="str">
            <v>E.1</v>
          </cell>
          <cell r="E91">
            <v>12</v>
          </cell>
          <cell r="F91" t="str">
            <v>L</v>
          </cell>
          <cell r="G91">
            <v>1</v>
          </cell>
          <cell r="H91" t="str">
            <v>Las Listrik 250 A Diesel</v>
          </cell>
          <cell r="I91"/>
          <cell r="J91" t="str">
            <v>jam</v>
          </cell>
          <cell r="K91"/>
        </row>
        <row r="92">
          <cell r="C92" t="str">
            <v>E.1.12.2</v>
          </cell>
          <cell r="D92" t="str">
            <v>E.1</v>
          </cell>
          <cell r="E92">
            <v>12</v>
          </cell>
          <cell r="F92" t="str">
            <v>L</v>
          </cell>
          <cell r="G92">
            <v>2</v>
          </cell>
          <cell r="H92" t="str">
            <v>Lift kerja</v>
          </cell>
          <cell r="I92"/>
          <cell r="J92"/>
          <cell r="K92"/>
        </row>
        <row r="93">
          <cell r="C93" t="str">
            <v>E.1.13.1</v>
          </cell>
          <cell r="D93" t="str">
            <v>E.1</v>
          </cell>
          <cell r="E93">
            <v>13</v>
          </cell>
          <cell r="F93" t="str">
            <v>M</v>
          </cell>
          <cell r="G93">
            <v>1</v>
          </cell>
          <cell r="H93" t="str">
            <v>Mata bobok besar</v>
          </cell>
          <cell r="I93"/>
          <cell r="J93" t="str">
            <v>bh</v>
          </cell>
          <cell r="K93"/>
        </row>
        <row r="94">
          <cell r="C94" t="str">
            <v>E.1.13.2</v>
          </cell>
          <cell r="D94" t="str">
            <v>E.1</v>
          </cell>
          <cell r="E94">
            <v>13</v>
          </cell>
          <cell r="F94" t="str">
            <v>M</v>
          </cell>
          <cell r="G94">
            <v>2</v>
          </cell>
          <cell r="H94" t="str">
            <v>Mata bobok tanggung</v>
          </cell>
          <cell r="I94"/>
          <cell r="J94" t="str">
            <v>bh</v>
          </cell>
          <cell r="K94"/>
        </row>
        <row r="95">
          <cell r="C95" t="str">
            <v>E.1.13.3</v>
          </cell>
          <cell r="D95" t="str">
            <v>E.1</v>
          </cell>
          <cell r="E95">
            <v>13</v>
          </cell>
          <cell r="F95" t="str">
            <v>M</v>
          </cell>
          <cell r="G95">
            <v>3</v>
          </cell>
          <cell r="H95" t="str">
            <v>Mata bor kecil</v>
          </cell>
          <cell r="I95"/>
          <cell r="J95" t="str">
            <v>bh</v>
          </cell>
          <cell r="K95"/>
        </row>
        <row r="96">
          <cell r="C96" t="str">
            <v>E.1.13.4</v>
          </cell>
          <cell r="D96" t="str">
            <v>E.1</v>
          </cell>
          <cell r="E96">
            <v>13</v>
          </cell>
          <cell r="F96" t="str">
            <v>M</v>
          </cell>
          <cell r="G96">
            <v>4</v>
          </cell>
          <cell r="H96" t="str">
            <v>Mata bor sedang</v>
          </cell>
          <cell r="I96"/>
          <cell r="J96" t="str">
            <v>bh</v>
          </cell>
          <cell r="K96"/>
        </row>
        <row r="97">
          <cell r="C97" t="str">
            <v>E.1.13.5</v>
          </cell>
          <cell r="D97" t="str">
            <v>E.1</v>
          </cell>
          <cell r="E97">
            <v>13</v>
          </cell>
          <cell r="F97" t="str">
            <v>M</v>
          </cell>
          <cell r="G97">
            <v>5</v>
          </cell>
          <cell r="H97" t="str">
            <v>Mata gerinda amplas</v>
          </cell>
          <cell r="I97"/>
          <cell r="J97" t="str">
            <v>bh</v>
          </cell>
          <cell r="K97"/>
        </row>
        <row r="98">
          <cell r="C98" t="str">
            <v>E.1.13.6</v>
          </cell>
          <cell r="D98" t="str">
            <v>E.1</v>
          </cell>
          <cell r="E98">
            <v>13</v>
          </cell>
          <cell r="F98" t="str">
            <v>M</v>
          </cell>
          <cell r="G98">
            <v>6</v>
          </cell>
          <cell r="H98" t="str">
            <v>Mata gerinda potong</v>
          </cell>
          <cell r="I98"/>
          <cell r="J98" t="str">
            <v>bh</v>
          </cell>
          <cell r="K98"/>
        </row>
        <row r="99">
          <cell r="C99" t="str">
            <v>E.1.13.7</v>
          </cell>
          <cell r="D99" t="str">
            <v>E.1</v>
          </cell>
          <cell r="E99">
            <v>13</v>
          </cell>
          <cell r="F99" t="str">
            <v>M</v>
          </cell>
          <cell r="G99">
            <v>7</v>
          </cell>
          <cell r="H99" t="str">
            <v>Mesin bobok besar kompresor</v>
          </cell>
          <cell r="I99"/>
          <cell r="J99" t="str">
            <v>jam</v>
          </cell>
          <cell r="K99"/>
        </row>
        <row r="100">
          <cell r="C100" t="str">
            <v>E.1.13.8</v>
          </cell>
          <cell r="D100" t="str">
            <v>E.1</v>
          </cell>
          <cell r="E100">
            <v>13</v>
          </cell>
          <cell r="F100" t="str">
            <v>M</v>
          </cell>
          <cell r="G100">
            <v>8</v>
          </cell>
          <cell r="H100" t="str">
            <v>Mesin bobok tanggung</v>
          </cell>
          <cell r="I100"/>
          <cell r="J100" t="str">
            <v>jam</v>
          </cell>
          <cell r="K100"/>
        </row>
        <row r="101">
          <cell r="C101" t="str">
            <v>E.1.13.9</v>
          </cell>
          <cell r="D101" t="str">
            <v>E.1</v>
          </cell>
          <cell r="E101">
            <v>13</v>
          </cell>
          <cell r="F101" t="str">
            <v>M</v>
          </cell>
          <cell r="G101">
            <v>9</v>
          </cell>
          <cell r="H101" t="str">
            <v>Mesin cat</v>
          </cell>
          <cell r="I101"/>
          <cell r="J101" t="str">
            <v>jam</v>
          </cell>
          <cell r="K101"/>
        </row>
        <row r="102">
          <cell r="C102" t="str">
            <v>E.1.13.10</v>
          </cell>
          <cell r="D102" t="str">
            <v>E.1</v>
          </cell>
          <cell r="E102">
            <v>13</v>
          </cell>
          <cell r="F102" t="str">
            <v>M</v>
          </cell>
          <cell r="G102">
            <v>10</v>
          </cell>
          <cell r="H102" t="str">
            <v>Mesin gendong</v>
          </cell>
          <cell r="I102"/>
          <cell r="J102" t="str">
            <v>jam</v>
          </cell>
          <cell r="K102"/>
        </row>
        <row r="103">
          <cell r="C103" t="str">
            <v>E.1.13.11</v>
          </cell>
          <cell r="D103" t="str">
            <v>E.1</v>
          </cell>
          <cell r="E103">
            <v>13</v>
          </cell>
          <cell r="F103" t="str">
            <v>M</v>
          </cell>
          <cell r="G103">
            <v>11</v>
          </cell>
          <cell r="H103" t="str">
            <v>Mesin las listrik</v>
          </cell>
          <cell r="I103"/>
          <cell r="J103" t="str">
            <v>jam</v>
          </cell>
          <cell r="K103"/>
        </row>
        <row r="104">
          <cell r="C104" t="str">
            <v>E.1.13.12</v>
          </cell>
          <cell r="D104" t="str">
            <v>E.1</v>
          </cell>
          <cell r="E104">
            <v>13</v>
          </cell>
          <cell r="F104" t="str">
            <v>M</v>
          </cell>
          <cell r="G104">
            <v>12</v>
          </cell>
          <cell r="H104" t="str">
            <v>Mesin marka jalan</v>
          </cell>
          <cell r="I104"/>
          <cell r="J104" t="str">
            <v>Jam</v>
          </cell>
          <cell r="K104"/>
        </row>
        <row r="105">
          <cell r="C105" t="str">
            <v>E.1.13.13</v>
          </cell>
          <cell r="D105" t="str">
            <v>E.1</v>
          </cell>
          <cell r="E105">
            <v>13</v>
          </cell>
          <cell r="F105" t="str">
            <v>M</v>
          </cell>
          <cell r="G105">
            <v>13</v>
          </cell>
          <cell r="H105" t="str">
            <v>Mesin potong pohon</v>
          </cell>
          <cell r="I105"/>
          <cell r="J105" t="str">
            <v>Jam</v>
          </cell>
          <cell r="K105"/>
        </row>
        <row r="106">
          <cell r="C106" t="str">
            <v>E.1.13.14</v>
          </cell>
          <cell r="D106" t="str">
            <v>E.1</v>
          </cell>
          <cell r="E106">
            <v>13</v>
          </cell>
          <cell r="F106" t="str">
            <v>M</v>
          </cell>
          <cell r="G106">
            <v>14</v>
          </cell>
          <cell r="H106" t="str">
            <v>Mesin potong rumput</v>
          </cell>
          <cell r="I106"/>
          <cell r="J106"/>
          <cell r="K106"/>
        </row>
        <row r="107">
          <cell r="C107" t="str">
            <v>E.1.13.15</v>
          </cell>
          <cell r="D107" t="str">
            <v>E.1</v>
          </cell>
          <cell r="E107">
            <v>13</v>
          </cell>
          <cell r="F107" t="str">
            <v>M</v>
          </cell>
          <cell r="G107">
            <v>15</v>
          </cell>
          <cell r="H107" t="str">
            <v>Mesin pre-heat</v>
          </cell>
          <cell r="I107"/>
          <cell r="J107" t="str">
            <v>jam</v>
          </cell>
          <cell r="K107"/>
        </row>
        <row r="108">
          <cell r="C108" t="str">
            <v>E.1.13.16</v>
          </cell>
          <cell r="D108" t="str">
            <v>E.1</v>
          </cell>
          <cell r="E108">
            <v>13</v>
          </cell>
          <cell r="F108" t="str">
            <v>M</v>
          </cell>
          <cell r="G108">
            <v>16</v>
          </cell>
          <cell r="H108" t="str">
            <v>Mixer</v>
          </cell>
          <cell r="I108"/>
          <cell r="J108" t="str">
            <v>jam</v>
          </cell>
          <cell r="K108"/>
        </row>
        <row r="109">
          <cell r="C109" t="str">
            <v>E.1.13.17</v>
          </cell>
          <cell r="D109" t="str">
            <v>E.1</v>
          </cell>
          <cell r="E109">
            <v>13</v>
          </cell>
          <cell r="F109" t="str">
            <v>M</v>
          </cell>
          <cell r="G109">
            <v>17</v>
          </cell>
          <cell r="H109" t="str">
            <v>Mobil (kendaraan roda empat)</v>
          </cell>
          <cell r="I109"/>
          <cell r="J109"/>
          <cell r="K109"/>
        </row>
        <row r="110">
          <cell r="C110" t="str">
            <v>E.1.13.18</v>
          </cell>
          <cell r="D110" t="str">
            <v>E.1</v>
          </cell>
          <cell r="E110">
            <v>13</v>
          </cell>
          <cell r="F110" t="str">
            <v>M</v>
          </cell>
          <cell r="G110">
            <v>18</v>
          </cell>
          <cell r="H110" t="str">
            <v>Mobil sweeper</v>
          </cell>
          <cell r="I110"/>
          <cell r="J110" t="str">
            <v>jam</v>
          </cell>
          <cell r="K110"/>
        </row>
        <row r="111">
          <cell r="C111" t="str">
            <v>E.1.13.19</v>
          </cell>
          <cell r="D111" t="str">
            <v>E.1</v>
          </cell>
          <cell r="E111">
            <v>13</v>
          </cell>
          <cell r="F111" t="str">
            <v>M</v>
          </cell>
          <cell r="G111">
            <v>19</v>
          </cell>
          <cell r="H111" t="str">
            <v>Mobil tinja</v>
          </cell>
          <cell r="I111"/>
          <cell r="J111" t="str">
            <v>unit/hr</v>
          </cell>
          <cell r="K111"/>
        </row>
        <row r="112">
          <cell r="C112" t="str">
            <v>E.1.13.20</v>
          </cell>
          <cell r="D112" t="str">
            <v>E.1</v>
          </cell>
          <cell r="E112">
            <v>13</v>
          </cell>
          <cell r="F112" t="str">
            <v>M</v>
          </cell>
          <cell r="G112">
            <v>20</v>
          </cell>
          <cell r="H112" t="str">
            <v>Mobil tinja angkasa pura</v>
          </cell>
          <cell r="I112"/>
          <cell r="J112" t="str">
            <v>hr</v>
          </cell>
          <cell r="K112"/>
        </row>
        <row r="113">
          <cell r="C113" t="str">
            <v>E.1.13.21</v>
          </cell>
          <cell r="D113" t="str">
            <v>E.1</v>
          </cell>
          <cell r="E113">
            <v>13</v>
          </cell>
          <cell r="F113" t="str">
            <v>M</v>
          </cell>
          <cell r="G113">
            <v>21</v>
          </cell>
          <cell r="H113" t="str">
            <v>Mobile crane ≤ 3 ton</v>
          </cell>
          <cell r="I113"/>
          <cell r="J113" t="str">
            <v>jam</v>
          </cell>
          <cell r="K113"/>
        </row>
        <row r="114">
          <cell r="C114" t="str">
            <v>E.1.13.22</v>
          </cell>
          <cell r="D114" t="str">
            <v>E.1</v>
          </cell>
          <cell r="E114">
            <v>13</v>
          </cell>
          <cell r="F114" t="str">
            <v>M</v>
          </cell>
          <cell r="G114">
            <v>22</v>
          </cell>
          <cell r="H114" t="str">
            <v>Motor grader</v>
          </cell>
          <cell r="I114"/>
          <cell r="J114" t="str">
            <v>jam</v>
          </cell>
          <cell r="K114"/>
        </row>
        <row r="115">
          <cell r="C115" t="str">
            <v>E.1.13.23</v>
          </cell>
          <cell r="D115" t="str">
            <v>E.1</v>
          </cell>
          <cell r="E115">
            <v>13</v>
          </cell>
          <cell r="F115" t="str">
            <v>M</v>
          </cell>
          <cell r="G115">
            <v>23</v>
          </cell>
          <cell r="H115" t="str">
            <v>Motor grader &gt;100 HP</v>
          </cell>
          <cell r="I115"/>
          <cell r="J115"/>
          <cell r="K115"/>
        </row>
        <row r="116">
          <cell r="C116" t="str">
            <v>E.1.13.24</v>
          </cell>
          <cell r="D116" t="str">
            <v>E.1</v>
          </cell>
          <cell r="E116">
            <v>13</v>
          </cell>
          <cell r="F116" t="str">
            <v>M</v>
          </cell>
          <cell r="G116">
            <v>24</v>
          </cell>
          <cell r="H116" t="str">
            <v>Motor grader 125 - 140 PK Min. 5 jam</v>
          </cell>
          <cell r="I116"/>
          <cell r="J116" t="str">
            <v>jam</v>
          </cell>
          <cell r="K116"/>
        </row>
        <row r="117">
          <cell r="C117" t="str">
            <v>E.1.13.25</v>
          </cell>
          <cell r="D117" t="str">
            <v>E.1</v>
          </cell>
          <cell r="E117">
            <v>13</v>
          </cell>
          <cell r="F117" t="str">
            <v>M</v>
          </cell>
          <cell r="G117">
            <v>25</v>
          </cell>
          <cell r="H117" t="str">
            <v>Mud pump</v>
          </cell>
          <cell r="I117"/>
          <cell r="J117"/>
          <cell r="K117"/>
        </row>
        <row r="118">
          <cell r="C118" t="str">
            <v>E.1.16.1</v>
          </cell>
          <cell r="D118" t="str">
            <v>E.1</v>
          </cell>
          <cell r="E118">
            <v>16</v>
          </cell>
          <cell r="F118" t="str">
            <v>P</v>
          </cell>
          <cell r="G118">
            <v>1</v>
          </cell>
          <cell r="H118" t="str">
            <v>Pedestrian roller</v>
          </cell>
          <cell r="I118"/>
          <cell r="J118"/>
          <cell r="K118"/>
        </row>
        <row r="119">
          <cell r="C119" t="str">
            <v>E.1.16.2</v>
          </cell>
          <cell r="D119" t="str">
            <v>E.1</v>
          </cell>
          <cell r="E119">
            <v>16</v>
          </cell>
          <cell r="F119" t="str">
            <v>P</v>
          </cell>
          <cell r="G119">
            <v>2</v>
          </cell>
          <cell r="H119" t="str">
            <v>Penarik kabel</v>
          </cell>
          <cell r="I119"/>
          <cell r="J119"/>
          <cell r="K119"/>
        </row>
        <row r="120">
          <cell r="C120" t="str">
            <v>E.1.16.3</v>
          </cell>
          <cell r="D120" t="str">
            <v>E.1</v>
          </cell>
          <cell r="E120">
            <v>16</v>
          </cell>
          <cell r="F120" t="str">
            <v>P</v>
          </cell>
          <cell r="G120">
            <v>3</v>
          </cell>
          <cell r="H120" t="str">
            <v>Pengelasan</v>
          </cell>
          <cell r="I120"/>
          <cell r="J120" t="str">
            <v>titik</v>
          </cell>
          <cell r="K120"/>
        </row>
        <row r="121">
          <cell r="C121" t="str">
            <v>E.1.16.4</v>
          </cell>
          <cell r="D121" t="str">
            <v>E.1</v>
          </cell>
          <cell r="E121">
            <v>16</v>
          </cell>
          <cell r="F121" t="str">
            <v>P</v>
          </cell>
          <cell r="G121">
            <v>4</v>
          </cell>
          <cell r="H121" t="str">
            <v>Pengelasan</v>
          </cell>
          <cell r="I121"/>
          <cell r="J121" t="str">
            <v>jam</v>
          </cell>
          <cell r="K121"/>
        </row>
        <row r="122">
          <cell r="C122" t="str">
            <v>E.1.16.5</v>
          </cell>
          <cell r="D122" t="str">
            <v>E.1</v>
          </cell>
          <cell r="E122">
            <v>16</v>
          </cell>
          <cell r="F122" t="str">
            <v>P</v>
          </cell>
          <cell r="G122">
            <v>5</v>
          </cell>
          <cell r="H122" t="str">
            <v>Perahu</v>
          </cell>
          <cell r="I122"/>
          <cell r="J122"/>
          <cell r="K122"/>
        </row>
        <row r="123">
          <cell r="C123" t="str">
            <v>E.1.16.6</v>
          </cell>
          <cell r="D123" t="str">
            <v>E.1</v>
          </cell>
          <cell r="E123">
            <v>16</v>
          </cell>
          <cell r="F123" t="str">
            <v>P</v>
          </cell>
          <cell r="G123">
            <v>6</v>
          </cell>
          <cell r="H123" t="str">
            <v>Peralatan</v>
          </cell>
          <cell r="I123"/>
          <cell r="J123" t="str">
            <v>ls</v>
          </cell>
          <cell r="K123"/>
        </row>
        <row r="124">
          <cell r="C124" t="str">
            <v>E.1.16.7</v>
          </cell>
          <cell r="D124" t="str">
            <v>E.1</v>
          </cell>
          <cell r="E124">
            <v>16</v>
          </cell>
          <cell r="F124" t="str">
            <v>P</v>
          </cell>
          <cell r="G124">
            <v>7</v>
          </cell>
          <cell r="H124" t="str">
            <v>Pick up</v>
          </cell>
          <cell r="I124"/>
          <cell r="J124" t="str">
            <v>jam</v>
          </cell>
          <cell r="K124"/>
        </row>
        <row r="125">
          <cell r="C125" t="str">
            <v>E.1.16.8</v>
          </cell>
          <cell r="D125" t="str">
            <v>E.1</v>
          </cell>
          <cell r="E125">
            <v>16</v>
          </cell>
          <cell r="F125" t="str">
            <v>P</v>
          </cell>
          <cell r="G125">
            <v>8</v>
          </cell>
          <cell r="H125" t="str">
            <v>Pick up_Batu hancur</v>
          </cell>
          <cell r="I125"/>
          <cell r="J125" t="str">
            <v>jam</v>
          </cell>
          <cell r="K125"/>
        </row>
        <row r="126">
          <cell r="C126" t="str">
            <v>E.1.16.9</v>
          </cell>
          <cell r="D126" t="str">
            <v>E.1</v>
          </cell>
          <cell r="E126">
            <v>16</v>
          </cell>
          <cell r="F126" t="str">
            <v>P</v>
          </cell>
          <cell r="G126">
            <v>9</v>
          </cell>
          <cell r="H126" t="str">
            <v xml:space="preserve">Pick up_Kayu </v>
          </cell>
          <cell r="I126"/>
          <cell r="J126" t="str">
            <v>jam</v>
          </cell>
          <cell r="K126"/>
        </row>
        <row r="127">
          <cell r="C127" t="str">
            <v>E.1.16.10</v>
          </cell>
          <cell r="D127" t="str">
            <v>E.1</v>
          </cell>
          <cell r="E127">
            <v>16</v>
          </cell>
          <cell r="F127" t="str">
            <v>P</v>
          </cell>
          <cell r="G127">
            <v>10</v>
          </cell>
          <cell r="H127" t="str">
            <v>Pick up_Tanah lempung basah</v>
          </cell>
          <cell r="I127"/>
          <cell r="J127" t="str">
            <v>jam</v>
          </cell>
          <cell r="K127"/>
        </row>
        <row r="128">
          <cell r="C128" t="str">
            <v>E.1.16.11</v>
          </cell>
          <cell r="D128" t="str">
            <v>E.1</v>
          </cell>
          <cell r="E128">
            <v>16</v>
          </cell>
          <cell r="F128" t="str">
            <v>P</v>
          </cell>
          <cell r="G128">
            <v>11</v>
          </cell>
          <cell r="H128" t="str">
            <v>Pick up_Tanah lempung kering</v>
          </cell>
          <cell r="I128"/>
          <cell r="J128" t="str">
            <v>jam</v>
          </cell>
          <cell r="K128"/>
        </row>
        <row r="129">
          <cell r="C129" t="str">
            <v>E.1.16.12</v>
          </cell>
          <cell r="D129" t="str">
            <v>E.1</v>
          </cell>
          <cell r="E129">
            <v>16</v>
          </cell>
          <cell r="F129" t="str">
            <v>P</v>
          </cell>
          <cell r="G129">
            <v>12</v>
          </cell>
          <cell r="H129" t="str">
            <v>Pile driver+hammer</v>
          </cell>
          <cell r="I129"/>
          <cell r="J129" t="str">
            <v>jam</v>
          </cell>
          <cell r="K129"/>
        </row>
        <row r="130">
          <cell r="C130" t="str">
            <v>E.1.16.13</v>
          </cell>
          <cell r="D130" t="str">
            <v>E.1</v>
          </cell>
          <cell r="E130">
            <v>16</v>
          </cell>
          <cell r="F130" t="str">
            <v>P</v>
          </cell>
          <cell r="G130">
            <v>13</v>
          </cell>
          <cell r="H130" t="str">
            <v>Pipe jacking</v>
          </cell>
          <cell r="I130"/>
          <cell r="J130" t="str">
            <v>jam</v>
          </cell>
          <cell r="K130"/>
        </row>
        <row r="131">
          <cell r="C131" t="str">
            <v>E.1.16.14</v>
          </cell>
          <cell r="D131" t="str">
            <v>E.1</v>
          </cell>
          <cell r="E131">
            <v>16</v>
          </cell>
          <cell r="F131" t="str">
            <v>P</v>
          </cell>
          <cell r="G131">
            <v>14</v>
          </cell>
          <cell r="H131" t="str">
            <v>Pipe line cutter</v>
          </cell>
          <cell r="I131"/>
          <cell r="J131"/>
          <cell r="K131"/>
        </row>
        <row r="132">
          <cell r="C132" t="str">
            <v>E.1.16.15</v>
          </cell>
          <cell r="D132" t="str">
            <v>E.1</v>
          </cell>
          <cell r="E132">
            <v>16</v>
          </cell>
          <cell r="F132" t="str">
            <v>P</v>
          </cell>
          <cell r="G132">
            <v>15</v>
          </cell>
          <cell r="H132" t="str">
            <v>Pisau cutter dan mata cutter</v>
          </cell>
          <cell r="I132"/>
          <cell r="J132" t="str">
            <v>bh</v>
          </cell>
          <cell r="K132"/>
        </row>
        <row r="133">
          <cell r="C133" t="str">
            <v>E.1.16.16</v>
          </cell>
          <cell r="D133" t="str">
            <v>E.1</v>
          </cell>
          <cell r="E133">
            <v>16</v>
          </cell>
          <cell r="F133" t="str">
            <v>P</v>
          </cell>
          <cell r="G133">
            <v>16</v>
          </cell>
          <cell r="H133" t="str">
            <v>Pneumatic tire roller</v>
          </cell>
          <cell r="I133"/>
          <cell r="J133" t="str">
            <v>jam</v>
          </cell>
          <cell r="K133"/>
        </row>
        <row r="134">
          <cell r="C134" t="str">
            <v>E.1.16.17</v>
          </cell>
          <cell r="D134" t="str">
            <v>E.1</v>
          </cell>
          <cell r="E134">
            <v>16</v>
          </cell>
          <cell r="F134" t="str">
            <v>P</v>
          </cell>
          <cell r="G134">
            <v>17</v>
          </cell>
          <cell r="H134" t="str">
            <v>Pneumatic tire roller Min. 5 jam</v>
          </cell>
          <cell r="I134"/>
          <cell r="J134" t="str">
            <v>jam</v>
          </cell>
          <cell r="K134"/>
        </row>
        <row r="135">
          <cell r="C135" t="str">
            <v>E.1.16.18</v>
          </cell>
          <cell r="D135" t="str">
            <v>E.1</v>
          </cell>
          <cell r="E135">
            <v>16</v>
          </cell>
          <cell r="F135" t="str">
            <v>P</v>
          </cell>
          <cell r="G135">
            <v>18</v>
          </cell>
          <cell r="H135" t="str">
            <v>Polisher</v>
          </cell>
          <cell r="I135"/>
          <cell r="J135"/>
          <cell r="K135"/>
        </row>
        <row r="136">
          <cell r="C136" t="str">
            <v>E.1.16.19</v>
          </cell>
          <cell r="D136" t="str">
            <v>E.1</v>
          </cell>
          <cell r="E136">
            <v>16</v>
          </cell>
          <cell r="F136" t="str">
            <v>P</v>
          </cell>
          <cell r="G136">
            <v>19</v>
          </cell>
          <cell r="H136" t="str">
            <v>Pompa air</v>
          </cell>
          <cell r="I136"/>
          <cell r="J136" t="str">
            <v>Jam</v>
          </cell>
          <cell r="K136"/>
        </row>
        <row r="137">
          <cell r="C137" t="str">
            <v>E.1.16.20</v>
          </cell>
          <cell r="D137" t="str">
            <v>E.1</v>
          </cell>
          <cell r="E137">
            <v>16</v>
          </cell>
          <cell r="F137" t="str">
            <v>P</v>
          </cell>
          <cell r="G137">
            <v>20</v>
          </cell>
          <cell r="H137" t="str">
            <v>Pompa submersible 3 m³/h</v>
          </cell>
          <cell r="I137"/>
          <cell r="J137"/>
          <cell r="K137"/>
        </row>
        <row r="138">
          <cell r="C138" t="str">
            <v>E.1.16.21</v>
          </cell>
          <cell r="D138" t="str">
            <v>E.1</v>
          </cell>
          <cell r="E138">
            <v>16</v>
          </cell>
          <cell r="F138" t="str">
            <v>P</v>
          </cell>
          <cell r="G138">
            <v>21</v>
          </cell>
          <cell r="H138" t="str">
            <v>Ponton</v>
          </cell>
          <cell r="I138"/>
          <cell r="J138"/>
          <cell r="K138"/>
        </row>
        <row r="139">
          <cell r="C139" t="str">
            <v>E.1.16.22</v>
          </cell>
          <cell r="D139" t="str">
            <v>E.1</v>
          </cell>
          <cell r="E139">
            <v>16</v>
          </cell>
          <cell r="F139" t="str">
            <v>P</v>
          </cell>
          <cell r="G139">
            <v>22</v>
          </cell>
          <cell r="H139" t="str">
            <v>Power rotary sweeper + sikat baja</v>
          </cell>
          <cell r="I139"/>
          <cell r="J139" t="str">
            <v>jam</v>
          </cell>
          <cell r="K139"/>
        </row>
        <row r="140">
          <cell r="C140" t="str">
            <v>E.1.16.23</v>
          </cell>
          <cell r="D140" t="str">
            <v>E.1</v>
          </cell>
          <cell r="E140">
            <v>16</v>
          </cell>
          <cell r="F140" t="str">
            <v>P</v>
          </cell>
          <cell r="G140">
            <v>23</v>
          </cell>
          <cell r="H140" t="str">
            <v>Pulvi mixer</v>
          </cell>
          <cell r="I140"/>
          <cell r="J140"/>
          <cell r="K140"/>
        </row>
        <row r="141">
          <cell r="C141" t="str">
            <v>E.1.18.1</v>
          </cell>
          <cell r="D141" t="str">
            <v>E.1</v>
          </cell>
          <cell r="E141">
            <v>18</v>
          </cell>
          <cell r="F141" t="str">
            <v>R</v>
          </cell>
          <cell r="G141">
            <v>1</v>
          </cell>
          <cell r="H141" t="str">
            <v>Rakit</v>
          </cell>
          <cell r="I141"/>
          <cell r="J141"/>
          <cell r="K141"/>
        </row>
        <row r="142">
          <cell r="C142" t="str">
            <v>E.1.18.2</v>
          </cell>
          <cell r="D142" t="str">
            <v>E.1</v>
          </cell>
          <cell r="E142">
            <v>18</v>
          </cell>
          <cell r="F142" t="str">
            <v>R</v>
          </cell>
          <cell r="G142">
            <v>2</v>
          </cell>
          <cell r="H142" t="str">
            <v>Retribusi</v>
          </cell>
          <cell r="I142"/>
          <cell r="J142" t="str">
            <v>kali</v>
          </cell>
          <cell r="K142"/>
        </row>
        <row r="143">
          <cell r="C143" t="str">
            <v>E.1.18.3</v>
          </cell>
          <cell r="D143" t="str">
            <v>E.1</v>
          </cell>
          <cell r="E143">
            <v>18</v>
          </cell>
          <cell r="F143" t="str">
            <v>R</v>
          </cell>
          <cell r="G143">
            <v>3</v>
          </cell>
          <cell r="H143" t="str">
            <v>Road marking machine</v>
          </cell>
          <cell r="I143"/>
          <cell r="J143" t="str">
            <v>jam</v>
          </cell>
          <cell r="K143"/>
        </row>
        <row r="144">
          <cell r="C144" t="str">
            <v>E.1.18.4</v>
          </cell>
          <cell r="D144" t="str">
            <v>E.1</v>
          </cell>
          <cell r="E144">
            <v>18</v>
          </cell>
          <cell r="F144" t="str">
            <v>R</v>
          </cell>
          <cell r="G144">
            <v>4</v>
          </cell>
          <cell r="H144" t="str">
            <v>Road marking machine</v>
          </cell>
          <cell r="I144"/>
          <cell r="J144" t="str">
            <v>jam</v>
          </cell>
          <cell r="K144"/>
        </row>
        <row r="145">
          <cell r="C145" t="str">
            <v>E.1.18.5</v>
          </cell>
          <cell r="D145" t="str">
            <v>E.1</v>
          </cell>
          <cell r="E145">
            <v>18</v>
          </cell>
          <cell r="F145" t="str">
            <v>R</v>
          </cell>
          <cell r="G145">
            <v>5</v>
          </cell>
          <cell r="H145" t="str">
            <v>Roller Vibro Ped 1 Ton</v>
          </cell>
          <cell r="I145"/>
          <cell r="J145" t="str">
            <v>jam</v>
          </cell>
          <cell r="K145"/>
        </row>
        <row r="146">
          <cell r="C146" t="str">
            <v>E.1.19.1</v>
          </cell>
          <cell r="D146" t="str">
            <v>E.1</v>
          </cell>
          <cell r="E146">
            <v>19</v>
          </cell>
          <cell r="F146" t="str">
            <v>S</v>
          </cell>
          <cell r="G146">
            <v>1</v>
          </cell>
          <cell r="H146" t="str">
            <v>Sand pump/dredger</v>
          </cell>
          <cell r="I146"/>
          <cell r="J146"/>
          <cell r="K146"/>
        </row>
        <row r="147">
          <cell r="C147" t="str">
            <v>E.1.19.2</v>
          </cell>
          <cell r="D147" t="str">
            <v>E.1</v>
          </cell>
          <cell r="E147">
            <v>19</v>
          </cell>
          <cell r="F147" t="str">
            <v>S</v>
          </cell>
          <cell r="G147">
            <v>2</v>
          </cell>
          <cell r="H147" t="str">
            <v>Selling roto rotter (mesin penggetar)</v>
          </cell>
          <cell r="I147"/>
          <cell r="J147" t="str">
            <v>unit/hr</v>
          </cell>
          <cell r="K147"/>
        </row>
        <row r="148">
          <cell r="C148" t="str">
            <v>E.1.19.3</v>
          </cell>
          <cell r="D148" t="str">
            <v>E.1</v>
          </cell>
          <cell r="E148">
            <v>19</v>
          </cell>
          <cell r="F148" t="str">
            <v>S</v>
          </cell>
          <cell r="G148">
            <v>3</v>
          </cell>
          <cell r="H148" t="str">
            <v>Service crane</v>
          </cell>
          <cell r="I148"/>
          <cell r="J148" t="str">
            <v>Jam</v>
          </cell>
          <cell r="K148"/>
        </row>
        <row r="149">
          <cell r="C149" t="str">
            <v>E.1.19.4</v>
          </cell>
          <cell r="D149" t="str">
            <v>E.1</v>
          </cell>
          <cell r="E149">
            <v>19</v>
          </cell>
          <cell r="F149" t="str">
            <v>S</v>
          </cell>
          <cell r="G149">
            <v>4</v>
          </cell>
          <cell r="H149" t="str">
            <v>Sewa mixer</v>
          </cell>
          <cell r="I149"/>
          <cell r="J149" t="str">
            <v>unit</v>
          </cell>
          <cell r="K149"/>
        </row>
        <row r="150">
          <cell r="C150" t="str">
            <v>E.1.19.5</v>
          </cell>
          <cell r="D150" t="str">
            <v>E.1</v>
          </cell>
          <cell r="E150">
            <v>19</v>
          </cell>
          <cell r="F150" t="str">
            <v>S</v>
          </cell>
          <cell r="G150">
            <v>5</v>
          </cell>
          <cell r="H150" t="str">
            <v>Slip form paver</v>
          </cell>
          <cell r="I150"/>
          <cell r="J150"/>
          <cell r="K150"/>
        </row>
        <row r="151">
          <cell r="C151" t="str">
            <v>E.1.19.6</v>
          </cell>
          <cell r="D151" t="str">
            <v>E.1</v>
          </cell>
          <cell r="E151">
            <v>19</v>
          </cell>
          <cell r="F151" t="str">
            <v>S</v>
          </cell>
          <cell r="G151">
            <v>6</v>
          </cell>
          <cell r="H151" t="str">
            <v>Sondir (Dutch cone penetrometer)</v>
          </cell>
          <cell r="I151"/>
          <cell r="J151"/>
          <cell r="K151"/>
        </row>
        <row r="152">
          <cell r="C152" t="str">
            <v>E.1.19.7</v>
          </cell>
          <cell r="D152" t="str">
            <v>E.1</v>
          </cell>
          <cell r="E152">
            <v>19</v>
          </cell>
          <cell r="F152" t="str">
            <v>S</v>
          </cell>
          <cell r="G152">
            <v>7</v>
          </cell>
          <cell r="H152" t="str">
            <v>Stemper</v>
          </cell>
          <cell r="I152"/>
          <cell r="J152" t="str">
            <v>jam</v>
          </cell>
          <cell r="K152"/>
        </row>
        <row r="153">
          <cell r="C153" t="str">
            <v>E.1.19.8</v>
          </cell>
          <cell r="D153" t="str">
            <v>E.1</v>
          </cell>
          <cell r="E153">
            <v>19</v>
          </cell>
          <cell r="F153" t="str">
            <v>S</v>
          </cell>
          <cell r="G153">
            <v>8</v>
          </cell>
          <cell r="H153" t="str">
            <v>Stemper</v>
          </cell>
          <cell r="I153"/>
          <cell r="J153" t="str">
            <v>hr</v>
          </cell>
          <cell r="K153"/>
        </row>
        <row r="154">
          <cell r="C154" t="str">
            <v>E.1.19.9</v>
          </cell>
          <cell r="D154" t="str">
            <v>E.1</v>
          </cell>
          <cell r="E154">
            <v>19</v>
          </cell>
          <cell r="F154" t="str">
            <v>S</v>
          </cell>
          <cell r="G154">
            <v>9</v>
          </cell>
          <cell r="H154" t="str">
            <v>Stone crusher</v>
          </cell>
          <cell r="I154"/>
          <cell r="J154"/>
          <cell r="K154"/>
        </row>
        <row r="155">
          <cell r="C155" t="str">
            <v>E.1.19.10</v>
          </cell>
          <cell r="D155" t="str">
            <v>E.1</v>
          </cell>
          <cell r="E155">
            <v>19</v>
          </cell>
          <cell r="F155" t="str">
            <v>S</v>
          </cell>
          <cell r="G155">
            <v>10</v>
          </cell>
          <cell r="H155" t="str">
            <v>Stressing jack</v>
          </cell>
          <cell r="I155"/>
          <cell r="J155"/>
          <cell r="K155"/>
        </row>
        <row r="156">
          <cell r="C156" t="str">
            <v>E.1.19.11</v>
          </cell>
          <cell r="D156" t="str">
            <v>E.1</v>
          </cell>
          <cell r="E156">
            <v>19</v>
          </cell>
          <cell r="F156" t="str">
            <v>S</v>
          </cell>
          <cell r="G156">
            <v>11</v>
          </cell>
          <cell r="H156" t="str">
            <v>Submersible machine</v>
          </cell>
          <cell r="I156"/>
          <cell r="J156"/>
          <cell r="K156"/>
        </row>
        <row r="157">
          <cell r="C157" t="str">
            <v>E.1.19.12</v>
          </cell>
          <cell r="D157" t="str">
            <v>E.1</v>
          </cell>
          <cell r="E157">
            <v>19</v>
          </cell>
          <cell r="F157" t="str">
            <v>S</v>
          </cell>
          <cell r="G157">
            <v>12</v>
          </cell>
          <cell r="H157" t="str">
            <v>Submersible pump</v>
          </cell>
          <cell r="I157"/>
          <cell r="J157"/>
          <cell r="K157"/>
        </row>
        <row r="158">
          <cell r="C158" t="str">
            <v>E.1.20.1</v>
          </cell>
          <cell r="D158" t="str">
            <v>E.1</v>
          </cell>
          <cell r="E158">
            <v>20</v>
          </cell>
          <cell r="F158" t="str">
            <v>T</v>
          </cell>
          <cell r="G158">
            <v>1</v>
          </cell>
          <cell r="H158" t="str">
            <v>Tam vibro plate 4HP</v>
          </cell>
          <cell r="I158"/>
          <cell r="J158" t="str">
            <v>jam</v>
          </cell>
          <cell r="K158"/>
        </row>
        <row r="159">
          <cell r="C159" t="str">
            <v>E.1.20.2</v>
          </cell>
          <cell r="D159" t="str">
            <v>E.1</v>
          </cell>
          <cell r="E159">
            <v>20</v>
          </cell>
          <cell r="F159" t="str">
            <v>T</v>
          </cell>
          <cell r="G159">
            <v>2</v>
          </cell>
          <cell r="H159" t="str">
            <v>Tamper</v>
          </cell>
          <cell r="I159"/>
          <cell r="J159"/>
          <cell r="K159"/>
        </row>
        <row r="160">
          <cell r="C160" t="str">
            <v>E.1.20.3</v>
          </cell>
          <cell r="D160" t="str">
            <v>E.1</v>
          </cell>
          <cell r="E160">
            <v>20</v>
          </cell>
          <cell r="F160" t="str">
            <v>T</v>
          </cell>
          <cell r="G160">
            <v>3</v>
          </cell>
          <cell r="H160" t="str">
            <v>Tandem roller</v>
          </cell>
          <cell r="I160"/>
          <cell r="J160" t="str">
            <v>jam</v>
          </cell>
          <cell r="K160"/>
        </row>
        <row r="161">
          <cell r="C161" t="str">
            <v>E.1.20.4</v>
          </cell>
          <cell r="D161" t="str">
            <v>E.1</v>
          </cell>
          <cell r="E161">
            <v>20</v>
          </cell>
          <cell r="F161" t="str">
            <v>T</v>
          </cell>
          <cell r="G161">
            <v>4</v>
          </cell>
          <cell r="H161" t="str">
            <v>Tandem roller</v>
          </cell>
          <cell r="I161"/>
          <cell r="J161" t="str">
            <v>jam</v>
          </cell>
          <cell r="K161"/>
        </row>
        <row r="162">
          <cell r="C162" t="str">
            <v>E.1.20.5</v>
          </cell>
          <cell r="D162" t="str">
            <v>E.1</v>
          </cell>
          <cell r="E162">
            <v>20</v>
          </cell>
          <cell r="F162" t="str">
            <v>T</v>
          </cell>
          <cell r="G162">
            <v>5</v>
          </cell>
          <cell r="H162" t="str">
            <v>Tandem roller 3,5 ton</v>
          </cell>
          <cell r="I162"/>
          <cell r="J162" t="str">
            <v>jam</v>
          </cell>
          <cell r="K162"/>
        </row>
        <row r="163">
          <cell r="C163" t="str">
            <v>E.1.20.6</v>
          </cell>
          <cell r="D163" t="str">
            <v>E.1</v>
          </cell>
          <cell r="E163">
            <v>20</v>
          </cell>
          <cell r="F163" t="str">
            <v>T</v>
          </cell>
          <cell r="G163">
            <v>6</v>
          </cell>
          <cell r="H163" t="str">
            <v>Tandem Roller 6 - 8 Ton</v>
          </cell>
          <cell r="I163"/>
          <cell r="J163" t="str">
            <v>jam</v>
          </cell>
          <cell r="K163"/>
        </row>
        <row r="164">
          <cell r="C164" t="str">
            <v>E.1.20.7</v>
          </cell>
          <cell r="D164" t="str">
            <v>E.1</v>
          </cell>
          <cell r="E164">
            <v>20</v>
          </cell>
          <cell r="F164" t="str">
            <v>T</v>
          </cell>
          <cell r="G164">
            <v>7</v>
          </cell>
          <cell r="H164" t="str">
            <v>Tandon air</v>
          </cell>
          <cell r="I164"/>
          <cell r="J164" t="str">
            <v>jam</v>
          </cell>
          <cell r="K164"/>
        </row>
        <row r="165">
          <cell r="C165" t="str">
            <v>E.1.20.8</v>
          </cell>
          <cell r="D165" t="str">
            <v>E.1</v>
          </cell>
          <cell r="E165">
            <v>20</v>
          </cell>
          <cell r="F165" t="str">
            <v>T</v>
          </cell>
          <cell r="G165">
            <v>8</v>
          </cell>
          <cell r="H165" t="str">
            <v>Tandon air Kap. 800 Liter</v>
          </cell>
          <cell r="I165"/>
          <cell r="J165" t="str">
            <v>jam</v>
          </cell>
          <cell r="K165"/>
        </row>
        <row r="166">
          <cell r="C166" t="str">
            <v>E.1.20.9</v>
          </cell>
          <cell r="D166" t="str">
            <v>E.1</v>
          </cell>
          <cell r="E166">
            <v>20</v>
          </cell>
          <cell r="F166" t="str">
            <v>T</v>
          </cell>
          <cell r="G166">
            <v>9</v>
          </cell>
          <cell r="H166" t="str">
            <v>Theodolit/waterpass</v>
          </cell>
          <cell r="I166"/>
          <cell r="J166"/>
          <cell r="K166"/>
        </row>
        <row r="167">
          <cell r="C167" t="str">
            <v>E.1.20.10</v>
          </cell>
          <cell r="D167" t="str">
            <v>E.1</v>
          </cell>
          <cell r="E167">
            <v>20</v>
          </cell>
          <cell r="F167" t="str">
            <v>T</v>
          </cell>
          <cell r="G167">
            <v>10</v>
          </cell>
          <cell r="H167" t="str">
            <v>Three wheel roller (6 - 8) t</v>
          </cell>
          <cell r="I167"/>
          <cell r="J167"/>
          <cell r="K167"/>
        </row>
        <row r="168">
          <cell r="C168" t="str">
            <v>E.1.20.11</v>
          </cell>
          <cell r="D168" t="str">
            <v>E.1</v>
          </cell>
          <cell r="E168">
            <v>20</v>
          </cell>
          <cell r="F168" t="str">
            <v>T</v>
          </cell>
          <cell r="G168">
            <v>11</v>
          </cell>
          <cell r="H168" t="str">
            <v>Tire roller</v>
          </cell>
          <cell r="I168"/>
          <cell r="J168" t="str">
            <v>jam</v>
          </cell>
          <cell r="K168"/>
        </row>
        <row r="169">
          <cell r="C169" t="str">
            <v>E.1.20.12</v>
          </cell>
          <cell r="D169" t="str">
            <v>E.1</v>
          </cell>
          <cell r="E169">
            <v>20</v>
          </cell>
          <cell r="F169" t="str">
            <v>T</v>
          </cell>
          <cell r="G169">
            <v>12</v>
          </cell>
          <cell r="H169" t="str">
            <v>Tire Roller 8 - 10 Ton</v>
          </cell>
          <cell r="I169"/>
          <cell r="J169" t="str">
            <v>jam</v>
          </cell>
          <cell r="K169"/>
        </row>
        <row r="170">
          <cell r="C170" t="str">
            <v>E.1.20.13</v>
          </cell>
          <cell r="D170" t="str">
            <v>E.1</v>
          </cell>
          <cell r="E170">
            <v>20</v>
          </cell>
          <cell r="F170" t="str">
            <v>T</v>
          </cell>
          <cell r="G170">
            <v>13</v>
          </cell>
          <cell r="H170" t="str">
            <v>Torching machine</v>
          </cell>
          <cell r="I170"/>
          <cell r="J170" t="str">
            <v>jam</v>
          </cell>
          <cell r="K170"/>
        </row>
        <row r="171">
          <cell r="C171" t="str">
            <v>E.1.20.14</v>
          </cell>
          <cell r="D171" t="str">
            <v>E.1</v>
          </cell>
          <cell r="E171">
            <v>20</v>
          </cell>
          <cell r="F171" t="str">
            <v>T</v>
          </cell>
          <cell r="G171">
            <v>14</v>
          </cell>
          <cell r="H171" t="str">
            <v>Track loader (75 - 100) HP</v>
          </cell>
          <cell r="I171"/>
          <cell r="J171"/>
          <cell r="K171"/>
        </row>
        <row r="172">
          <cell r="C172" t="str">
            <v>E.1.20.15</v>
          </cell>
          <cell r="D172" t="str">
            <v>E.1</v>
          </cell>
          <cell r="E172">
            <v>20</v>
          </cell>
          <cell r="F172" t="str">
            <v>T</v>
          </cell>
          <cell r="G172">
            <v>15</v>
          </cell>
          <cell r="H172" t="str">
            <v>Trailer 20 ton</v>
          </cell>
          <cell r="I172"/>
          <cell r="J172"/>
          <cell r="K172"/>
        </row>
        <row r="173">
          <cell r="C173" t="str">
            <v>E.1.20.16</v>
          </cell>
          <cell r="D173" t="str">
            <v>E.1</v>
          </cell>
          <cell r="E173">
            <v>20</v>
          </cell>
          <cell r="F173" t="str">
            <v>T</v>
          </cell>
          <cell r="G173">
            <v>16</v>
          </cell>
          <cell r="H173" t="str">
            <v>Trawel</v>
          </cell>
          <cell r="I173"/>
          <cell r="J173"/>
          <cell r="K173"/>
        </row>
        <row r="174">
          <cell r="C174" t="str">
            <v>E.1.20.17</v>
          </cell>
          <cell r="D174" t="str">
            <v>E.1</v>
          </cell>
          <cell r="E174">
            <v>20</v>
          </cell>
          <cell r="F174" t="str">
            <v>T</v>
          </cell>
          <cell r="G174">
            <v>17</v>
          </cell>
          <cell r="H174" t="str">
            <v>Tripod / tackel &amp; handle crane 2 T</v>
          </cell>
          <cell r="I174"/>
          <cell r="J174"/>
          <cell r="K174"/>
        </row>
        <row r="175">
          <cell r="C175" t="str">
            <v>E.1.20.18</v>
          </cell>
          <cell r="D175" t="str">
            <v>E.1</v>
          </cell>
          <cell r="E175">
            <v>20</v>
          </cell>
          <cell r="F175" t="str">
            <v>T</v>
          </cell>
          <cell r="G175">
            <v>18</v>
          </cell>
          <cell r="H175" t="str">
            <v>Tronton</v>
          </cell>
          <cell r="I175"/>
          <cell r="J175"/>
          <cell r="K175"/>
        </row>
        <row r="176">
          <cell r="C176" t="str">
            <v>E.1.20.19</v>
          </cell>
          <cell r="D176" t="str">
            <v>E.1</v>
          </cell>
          <cell r="E176">
            <v>20</v>
          </cell>
          <cell r="F176" t="str">
            <v>T</v>
          </cell>
          <cell r="G176">
            <v>19</v>
          </cell>
          <cell r="H176" t="str">
            <v>Truck mixer</v>
          </cell>
          <cell r="I176"/>
          <cell r="J176" t="str">
            <v>jam</v>
          </cell>
          <cell r="K176"/>
        </row>
        <row r="177">
          <cell r="C177" t="str">
            <v>E.1.20.20</v>
          </cell>
          <cell r="D177" t="str">
            <v>E.1</v>
          </cell>
          <cell r="E177">
            <v>20</v>
          </cell>
          <cell r="F177" t="str">
            <v>T</v>
          </cell>
          <cell r="G177">
            <v>20</v>
          </cell>
          <cell r="H177" t="str">
            <v>Truck tangki air</v>
          </cell>
          <cell r="I177"/>
          <cell r="J177" t="str">
            <v>jam</v>
          </cell>
          <cell r="K177"/>
        </row>
        <row r="178">
          <cell r="C178" t="str">
            <v>E.1.20.21</v>
          </cell>
          <cell r="D178" t="str">
            <v>E.1</v>
          </cell>
          <cell r="E178">
            <v>20</v>
          </cell>
          <cell r="F178" t="str">
            <v>T</v>
          </cell>
          <cell r="G178">
            <v>21</v>
          </cell>
          <cell r="H178" t="str">
            <v>Truck tangki air Min. 5 jam</v>
          </cell>
          <cell r="I178"/>
          <cell r="J178" t="str">
            <v>jam</v>
          </cell>
          <cell r="K178"/>
        </row>
        <row r="179">
          <cell r="C179" t="str">
            <v>E.1.20.22</v>
          </cell>
          <cell r="D179" t="str">
            <v>E.1</v>
          </cell>
          <cell r="E179">
            <v>20</v>
          </cell>
          <cell r="F179" t="str">
            <v>T</v>
          </cell>
          <cell r="G179">
            <v>22</v>
          </cell>
          <cell r="H179" t="str">
            <v>Tunneling Boring Machine</v>
          </cell>
          <cell r="I179"/>
          <cell r="J179"/>
          <cell r="K179"/>
        </row>
        <row r="180">
          <cell r="C180" t="str">
            <v>E.1.22.1</v>
          </cell>
          <cell r="D180" t="str">
            <v>E.1</v>
          </cell>
          <cell r="E180">
            <v>22</v>
          </cell>
          <cell r="F180" t="str">
            <v>V</v>
          </cell>
          <cell r="G180">
            <v>1</v>
          </cell>
          <cell r="H180" t="str">
            <v>Vibrating rammer</v>
          </cell>
          <cell r="I180"/>
          <cell r="J180"/>
          <cell r="K180"/>
        </row>
        <row r="181">
          <cell r="C181" t="str">
            <v>E.1.22.2</v>
          </cell>
          <cell r="D181" t="str">
            <v>E.1</v>
          </cell>
          <cell r="E181">
            <v>22</v>
          </cell>
          <cell r="F181" t="str">
            <v>V</v>
          </cell>
          <cell r="G181">
            <v>2</v>
          </cell>
          <cell r="H181" t="str">
            <v>Vibrator roller</v>
          </cell>
          <cell r="I181"/>
          <cell r="J181" t="str">
            <v>jam</v>
          </cell>
          <cell r="K181"/>
        </row>
        <row r="182">
          <cell r="C182" t="str">
            <v>E.1.22.3</v>
          </cell>
          <cell r="D182" t="str">
            <v>E.1</v>
          </cell>
          <cell r="E182">
            <v>22</v>
          </cell>
          <cell r="F182" t="str">
            <v>V</v>
          </cell>
          <cell r="G182">
            <v>3</v>
          </cell>
          <cell r="H182" t="str">
            <v>Vibrator roller Min. 5 jam</v>
          </cell>
          <cell r="I182"/>
          <cell r="J182" t="str">
            <v>jam</v>
          </cell>
          <cell r="K182"/>
        </row>
        <row r="183">
          <cell r="C183" t="str">
            <v>E.1.22.4</v>
          </cell>
          <cell r="D183" t="str">
            <v>E.1</v>
          </cell>
          <cell r="E183">
            <v>22</v>
          </cell>
          <cell r="F183" t="str">
            <v>V</v>
          </cell>
          <cell r="G183">
            <v>4</v>
          </cell>
          <cell r="H183" t="str">
            <v>Vibratory roller (5 - 8) t</v>
          </cell>
          <cell r="I183"/>
          <cell r="J183"/>
          <cell r="K183"/>
        </row>
        <row r="184">
          <cell r="C184" t="str">
            <v>E.1.23.1</v>
          </cell>
          <cell r="D184" t="str">
            <v>E.1</v>
          </cell>
          <cell r="E184">
            <v>23</v>
          </cell>
          <cell r="F184" t="str">
            <v>W</v>
          </cell>
          <cell r="G184">
            <v>1</v>
          </cell>
          <cell r="H184" t="str">
            <v>Water Blasting</v>
          </cell>
          <cell r="I184"/>
          <cell r="J184" t="str">
            <v>jam</v>
          </cell>
          <cell r="K184"/>
        </row>
        <row r="185">
          <cell r="C185" t="str">
            <v>E.1.23.2</v>
          </cell>
          <cell r="D185" t="str">
            <v>E.1</v>
          </cell>
          <cell r="E185">
            <v>23</v>
          </cell>
          <cell r="F185" t="str">
            <v>W</v>
          </cell>
          <cell r="G185">
            <v>2</v>
          </cell>
          <cell r="H185" t="str">
            <v>Water jet</v>
          </cell>
          <cell r="I185"/>
          <cell r="J185"/>
          <cell r="K185"/>
        </row>
        <row r="186">
          <cell r="C186" t="str">
            <v>E.1.23.3</v>
          </cell>
          <cell r="D186" t="str">
            <v>E.1</v>
          </cell>
          <cell r="E186">
            <v>23</v>
          </cell>
          <cell r="F186" t="str">
            <v>W</v>
          </cell>
          <cell r="G186">
            <v>3</v>
          </cell>
          <cell r="H186" t="str">
            <v>Water pump (70 100) mm</v>
          </cell>
          <cell r="I186"/>
          <cell r="J186"/>
          <cell r="K186"/>
        </row>
        <row r="187">
          <cell r="C187" t="str">
            <v>E.1.23.4</v>
          </cell>
          <cell r="D187" t="str">
            <v>E.1</v>
          </cell>
          <cell r="E187">
            <v>23</v>
          </cell>
          <cell r="F187" t="str">
            <v>W</v>
          </cell>
          <cell r="G187">
            <v>4</v>
          </cell>
          <cell r="H187" t="str">
            <v>Water tank</v>
          </cell>
          <cell r="I187"/>
          <cell r="J187" t="str">
            <v>jam</v>
          </cell>
          <cell r="K187"/>
        </row>
        <row r="188">
          <cell r="C188" t="str">
            <v>E.1.23.5</v>
          </cell>
          <cell r="D188" t="str">
            <v>E.1</v>
          </cell>
          <cell r="E188">
            <v>23</v>
          </cell>
          <cell r="F188" t="str">
            <v>W</v>
          </cell>
          <cell r="G188">
            <v>5</v>
          </cell>
          <cell r="H188" t="str">
            <v>Water tank truck</v>
          </cell>
          <cell r="I188"/>
          <cell r="J188" t="str">
            <v>jam</v>
          </cell>
          <cell r="K188"/>
        </row>
        <row r="189">
          <cell r="C189" t="str">
            <v>E.1.23.6</v>
          </cell>
          <cell r="D189" t="str">
            <v>E.1</v>
          </cell>
          <cell r="E189">
            <v>23</v>
          </cell>
          <cell r="F189" t="str">
            <v>W</v>
          </cell>
          <cell r="G189">
            <v>6</v>
          </cell>
          <cell r="H189" t="str">
            <v>Welding set (Min. 5 jam)</v>
          </cell>
          <cell r="I189"/>
          <cell r="J189" t="str">
            <v>hr</v>
          </cell>
          <cell r="K189"/>
        </row>
        <row r="190">
          <cell r="C190" t="str">
            <v>E.1.23.7</v>
          </cell>
          <cell r="D190" t="str">
            <v>E.1</v>
          </cell>
          <cell r="E190">
            <v>23</v>
          </cell>
          <cell r="F190" t="str">
            <v>W</v>
          </cell>
          <cell r="G190">
            <v>7</v>
          </cell>
          <cell r="H190" t="str">
            <v>Wheel loader</v>
          </cell>
          <cell r="I190"/>
          <cell r="J190" t="str">
            <v>jam</v>
          </cell>
          <cell r="K190"/>
        </row>
        <row r="191">
          <cell r="C191" t="str">
            <v>E.1.23.8</v>
          </cell>
          <cell r="D191" t="str">
            <v>E.1</v>
          </cell>
          <cell r="E191">
            <v>23</v>
          </cell>
          <cell r="F191" t="str">
            <v>W</v>
          </cell>
          <cell r="G191">
            <v>8</v>
          </cell>
          <cell r="H191" t="str">
            <v>Wheel loader (1,0 - 1,6) m³</v>
          </cell>
          <cell r="I191"/>
          <cell r="J191"/>
          <cell r="K191"/>
        </row>
        <row r="192">
          <cell r="C192" t="str">
            <v>E.1.23.9</v>
          </cell>
          <cell r="D192" t="str">
            <v>E.1</v>
          </cell>
          <cell r="E192">
            <v>23</v>
          </cell>
          <cell r="F192" t="str">
            <v>W</v>
          </cell>
          <cell r="G192">
            <v>9</v>
          </cell>
          <cell r="H192" t="str">
            <v>Wheel loader (1,7 - 2) m³ Min. 5 jam</v>
          </cell>
          <cell r="I192"/>
          <cell r="J192" t="str">
            <v>jam</v>
          </cell>
          <cell r="K192"/>
        </row>
        <row r="193">
          <cell r="C193" t="str">
            <v>E.1.23.10</v>
          </cell>
          <cell r="D193" t="str">
            <v>E.1</v>
          </cell>
          <cell r="E193">
            <v>23</v>
          </cell>
          <cell r="F193" t="str">
            <v>W</v>
          </cell>
          <cell r="G193">
            <v>10</v>
          </cell>
          <cell r="H193" t="str">
            <v>Wheel Loader 10-15 HP</v>
          </cell>
          <cell r="I193"/>
          <cell r="J193" t="str">
            <v>jam</v>
          </cell>
          <cell r="K193"/>
        </row>
        <row r="194">
          <cell r="C194"/>
          <cell r="D194"/>
          <cell r="E194"/>
          <cell r="F194"/>
          <cell r="G194"/>
          <cell r="H194"/>
          <cell r="I194"/>
          <cell r="J194"/>
          <cell r="K194"/>
        </row>
        <row r="195">
          <cell r="C195" t="str">
            <v>E.2.1.1</v>
          </cell>
          <cell r="D195" t="str">
            <v>E.2</v>
          </cell>
          <cell r="E195">
            <v>1</v>
          </cell>
          <cell r="F195" t="str">
            <v>A</v>
          </cell>
          <cell r="G195">
            <v>1</v>
          </cell>
          <cell r="H195" t="str">
            <v>Alat sifat datar/waterpass/nipo</v>
          </cell>
          <cell r="I195"/>
          <cell r="J195"/>
          <cell r="K195"/>
        </row>
        <row r="196">
          <cell r="C196" t="str">
            <v>E.2.1.2</v>
          </cell>
          <cell r="D196" t="str">
            <v>E.2</v>
          </cell>
          <cell r="E196">
            <v>1</v>
          </cell>
          <cell r="F196" t="str">
            <v>A</v>
          </cell>
          <cell r="G196">
            <v>2</v>
          </cell>
          <cell r="H196" t="str">
            <v>Ampelas</v>
          </cell>
          <cell r="I196"/>
          <cell r="J196"/>
          <cell r="K196"/>
        </row>
        <row r="197">
          <cell r="C197" t="str">
            <v>E.2.3.1</v>
          </cell>
          <cell r="D197" t="str">
            <v>E.2</v>
          </cell>
          <cell r="E197">
            <v>3</v>
          </cell>
          <cell r="F197" t="str">
            <v>C</v>
          </cell>
          <cell r="G197">
            <v>1</v>
          </cell>
          <cell r="H197" t="str">
            <v>Cangkul</v>
          </cell>
          <cell r="I197"/>
          <cell r="J197"/>
          <cell r="K197"/>
        </row>
        <row r="198">
          <cell r="C198" t="str">
            <v>E.2.3.2</v>
          </cell>
          <cell r="D198" t="str">
            <v>E.2</v>
          </cell>
          <cell r="E198">
            <v>3</v>
          </cell>
          <cell r="F198" t="str">
            <v>C</v>
          </cell>
          <cell r="G198">
            <v>2</v>
          </cell>
          <cell r="H198" t="str">
            <v>Cetok/sendok tembok</v>
          </cell>
          <cell r="I198"/>
          <cell r="J198"/>
          <cell r="K198"/>
        </row>
        <row r="199">
          <cell r="C199" t="str">
            <v>E.2.5.1</v>
          </cell>
          <cell r="D199" t="str">
            <v>E.2</v>
          </cell>
          <cell r="E199">
            <v>5</v>
          </cell>
          <cell r="F199" t="str">
            <v>E</v>
          </cell>
          <cell r="G199">
            <v>1</v>
          </cell>
          <cell r="H199" t="str">
            <v>Ekrak/pengki</v>
          </cell>
          <cell r="I199"/>
          <cell r="J199"/>
          <cell r="K199"/>
        </row>
        <row r="200">
          <cell r="C200" t="str">
            <v>E.2.5.2</v>
          </cell>
          <cell r="D200" t="str">
            <v>E.2</v>
          </cell>
          <cell r="E200">
            <v>5</v>
          </cell>
          <cell r="F200" t="str">
            <v>E</v>
          </cell>
          <cell r="G200">
            <v>2</v>
          </cell>
          <cell r="H200" t="str">
            <v>Ember/timba</v>
          </cell>
          <cell r="I200"/>
          <cell r="J200"/>
          <cell r="K200"/>
        </row>
        <row r="201">
          <cell r="C201" t="str">
            <v>E.2.7.1</v>
          </cell>
          <cell r="D201" t="str">
            <v>E.2</v>
          </cell>
          <cell r="E201">
            <v>7</v>
          </cell>
          <cell r="F201" t="str">
            <v>G</v>
          </cell>
          <cell r="G201">
            <v>1</v>
          </cell>
          <cell r="H201" t="str">
            <v>Ganco/balincong</v>
          </cell>
          <cell r="I201"/>
          <cell r="J201"/>
          <cell r="K201"/>
        </row>
        <row r="202">
          <cell r="C202" t="str">
            <v>E.2.7.2</v>
          </cell>
          <cell r="D202" t="str">
            <v>E.2</v>
          </cell>
          <cell r="E202">
            <v>7</v>
          </cell>
          <cell r="F202" t="str">
            <v>G</v>
          </cell>
          <cell r="G202">
            <v>2</v>
          </cell>
          <cell r="H202" t="str">
            <v>Garu</v>
          </cell>
          <cell r="I202"/>
          <cell r="J202"/>
          <cell r="K202"/>
        </row>
        <row r="203">
          <cell r="C203" t="str">
            <v>E.2.7.3</v>
          </cell>
          <cell r="D203" t="str">
            <v>E.2</v>
          </cell>
          <cell r="E203">
            <v>7</v>
          </cell>
          <cell r="F203" t="str">
            <v>G</v>
          </cell>
          <cell r="G203">
            <v>3</v>
          </cell>
          <cell r="H203" t="str">
            <v>Gas LPG</v>
          </cell>
          <cell r="I203"/>
          <cell r="J203" t="str">
            <v>kg</v>
          </cell>
          <cell r="K203"/>
        </row>
        <row r="204">
          <cell r="C204" t="str">
            <v>E.2.7.4</v>
          </cell>
          <cell r="D204" t="str">
            <v>E.2</v>
          </cell>
          <cell r="E204">
            <v>7</v>
          </cell>
          <cell r="F204" t="str">
            <v>G</v>
          </cell>
          <cell r="G204">
            <v>4</v>
          </cell>
          <cell r="H204" t="str">
            <v>Gergaji besi</v>
          </cell>
          <cell r="I204"/>
          <cell r="J204" t="str">
            <v>bh</v>
          </cell>
          <cell r="K204"/>
        </row>
        <row r="205">
          <cell r="C205" t="str">
            <v>E.2.7.5</v>
          </cell>
          <cell r="D205" t="str">
            <v>E.2</v>
          </cell>
          <cell r="E205">
            <v>7</v>
          </cell>
          <cell r="F205" t="str">
            <v>G</v>
          </cell>
          <cell r="G205">
            <v>5</v>
          </cell>
          <cell r="H205" t="str">
            <v>Gunting potong baja</v>
          </cell>
          <cell r="I205"/>
          <cell r="J205"/>
          <cell r="K205"/>
        </row>
        <row r="206">
          <cell r="C206" t="str">
            <v>E.2.8.1</v>
          </cell>
          <cell r="D206" t="str">
            <v>E.2</v>
          </cell>
          <cell r="E206">
            <v>8</v>
          </cell>
          <cell r="F206" t="str">
            <v>H</v>
          </cell>
          <cell r="G206">
            <v>1</v>
          </cell>
          <cell r="H206" t="str">
            <v>Hammer/martil</v>
          </cell>
          <cell r="I206"/>
          <cell r="J206"/>
          <cell r="K206"/>
        </row>
        <row r="207">
          <cell r="C207" t="str">
            <v>E.2.11.1</v>
          </cell>
          <cell r="D207" t="str">
            <v>E.2</v>
          </cell>
          <cell r="E207">
            <v>11</v>
          </cell>
          <cell r="F207" t="str">
            <v>K</v>
          </cell>
          <cell r="G207">
            <v>1</v>
          </cell>
          <cell r="H207" t="str">
            <v>Karung Kap.25 Kg</v>
          </cell>
          <cell r="I207"/>
          <cell r="J207" t="str">
            <v>bh</v>
          </cell>
          <cell r="K207"/>
        </row>
        <row r="208">
          <cell r="C208" t="str">
            <v>E.2.11.2</v>
          </cell>
          <cell r="D208" t="str">
            <v>E.2</v>
          </cell>
          <cell r="E208">
            <v>11</v>
          </cell>
          <cell r="F208" t="str">
            <v>K</v>
          </cell>
          <cell r="G208">
            <v>2</v>
          </cell>
          <cell r="H208" t="str">
            <v>Kereta dorong</v>
          </cell>
          <cell r="I208"/>
          <cell r="J208"/>
          <cell r="K208"/>
        </row>
        <row r="209">
          <cell r="C209" t="str">
            <v>E.2.11.3</v>
          </cell>
          <cell r="D209" t="str">
            <v>E.2</v>
          </cell>
          <cell r="E209">
            <v>11</v>
          </cell>
          <cell r="F209" t="str">
            <v>K</v>
          </cell>
          <cell r="G209">
            <v>3</v>
          </cell>
          <cell r="H209" t="str">
            <v>Kereta dorong besar</v>
          </cell>
          <cell r="I209"/>
          <cell r="J209"/>
          <cell r="K209"/>
        </row>
        <row r="210">
          <cell r="C210" t="str">
            <v>E.2.11.4</v>
          </cell>
          <cell r="D210" t="str">
            <v>E.2</v>
          </cell>
          <cell r="E210">
            <v>11</v>
          </cell>
          <cell r="F210" t="str">
            <v>K</v>
          </cell>
          <cell r="G210">
            <v>4</v>
          </cell>
          <cell r="H210" t="str">
            <v>Kuas</v>
          </cell>
          <cell r="I210"/>
          <cell r="J210" t="str">
            <v>bh</v>
          </cell>
          <cell r="K210"/>
        </row>
        <row r="211">
          <cell r="C211" t="str">
            <v>E.2.11.5</v>
          </cell>
          <cell r="D211" t="str">
            <v>E.2</v>
          </cell>
          <cell r="E211">
            <v>11</v>
          </cell>
          <cell r="F211" t="str">
            <v>K</v>
          </cell>
          <cell r="G211">
            <v>5</v>
          </cell>
          <cell r="H211" t="str">
            <v>Kuas 4"</v>
          </cell>
          <cell r="I211"/>
          <cell r="J211" t="str">
            <v>bh</v>
          </cell>
          <cell r="K211"/>
        </row>
        <row r="212">
          <cell r="C212" t="str">
            <v>E.2.11.6</v>
          </cell>
          <cell r="D212" t="str">
            <v>E.2</v>
          </cell>
          <cell r="E212">
            <v>11</v>
          </cell>
          <cell r="F212" t="str">
            <v>K</v>
          </cell>
          <cell r="G212">
            <v>6</v>
          </cell>
          <cell r="H212" t="str">
            <v>Kuas roll + bak cat</v>
          </cell>
          <cell r="I212"/>
          <cell r="J212" t="str">
            <v>bh</v>
          </cell>
          <cell r="K212"/>
        </row>
        <row r="213">
          <cell r="C213" t="str">
            <v>E.2.11.7</v>
          </cell>
          <cell r="D213" t="str">
            <v>E.2</v>
          </cell>
          <cell r="E213">
            <v>11</v>
          </cell>
          <cell r="F213" t="str">
            <v>K</v>
          </cell>
          <cell r="G213">
            <v>7</v>
          </cell>
          <cell r="H213" t="str">
            <v>Kunci pembengkok</v>
          </cell>
          <cell r="I213"/>
          <cell r="J213"/>
          <cell r="K213"/>
        </row>
        <row r="214">
          <cell r="C214" t="str">
            <v>E.2.12.1</v>
          </cell>
          <cell r="D214" t="str">
            <v>E.2</v>
          </cell>
          <cell r="E214">
            <v>12</v>
          </cell>
          <cell r="F214" t="str">
            <v>L</v>
          </cell>
          <cell r="G214">
            <v>1</v>
          </cell>
          <cell r="H214" t="str">
            <v>Lampu-lampu penerangan lengkap</v>
          </cell>
          <cell r="I214"/>
          <cell r="J214" t="str">
            <v>jam</v>
          </cell>
          <cell r="K214"/>
        </row>
        <row r="215">
          <cell r="C215" t="str">
            <v>E.2.12.2</v>
          </cell>
          <cell r="D215" t="str">
            <v>E.2</v>
          </cell>
          <cell r="E215">
            <v>12</v>
          </cell>
          <cell r="F215" t="str">
            <v>L</v>
          </cell>
          <cell r="G215">
            <v>2</v>
          </cell>
          <cell r="H215" t="str">
            <v>Linggis</v>
          </cell>
          <cell r="I215"/>
          <cell r="J215" t="str">
            <v>bh</v>
          </cell>
          <cell r="K215"/>
        </row>
        <row r="216">
          <cell r="C216" t="str">
            <v>E.2.13.1</v>
          </cell>
          <cell r="D216" t="str">
            <v>E.2</v>
          </cell>
          <cell r="E216">
            <v>13</v>
          </cell>
          <cell r="F216" t="str">
            <v>M</v>
          </cell>
          <cell r="G216">
            <v>1</v>
          </cell>
          <cell r="H216" t="str">
            <v>Masker</v>
          </cell>
          <cell r="I216"/>
          <cell r="J216" t="str">
            <v>bh</v>
          </cell>
          <cell r="K216"/>
        </row>
        <row r="217">
          <cell r="C217" t="str">
            <v>E.2.13.2</v>
          </cell>
          <cell r="D217" t="str">
            <v>E.2</v>
          </cell>
          <cell r="E217">
            <v>13</v>
          </cell>
          <cell r="F217" t="str">
            <v>M</v>
          </cell>
          <cell r="G217">
            <v>2</v>
          </cell>
          <cell r="H217" t="str">
            <v>Masker</v>
          </cell>
          <cell r="I217"/>
          <cell r="J217" t="str">
            <v>bln</v>
          </cell>
          <cell r="K217"/>
        </row>
        <row r="218">
          <cell r="C218" t="str">
            <v>E.2.16.1</v>
          </cell>
          <cell r="D218" t="str">
            <v>E.2</v>
          </cell>
          <cell r="E218">
            <v>16</v>
          </cell>
          <cell r="F218" t="str">
            <v>P</v>
          </cell>
          <cell r="G218">
            <v>1</v>
          </cell>
          <cell r="H218" t="str">
            <v>Pahat</v>
          </cell>
          <cell r="I218"/>
          <cell r="J218" t="str">
            <v>bh</v>
          </cell>
          <cell r="K218"/>
        </row>
        <row r="219">
          <cell r="C219" t="str">
            <v>E.2.16.2</v>
          </cell>
          <cell r="D219" t="str">
            <v>E.2</v>
          </cell>
          <cell r="E219">
            <v>16</v>
          </cell>
          <cell r="F219" t="str">
            <v>P</v>
          </cell>
          <cell r="G219">
            <v>2</v>
          </cell>
          <cell r="H219" t="str">
            <v>Palu</v>
          </cell>
          <cell r="I219"/>
          <cell r="J219" t="str">
            <v>bh</v>
          </cell>
          <cell r="K219"/>
        </row>
        <row r="220">
          <cell r="C220" t="str">
            <v>E.2.16.3</v>
          </cell>
          <cell r="D220" t="str">
            <v>E.2</v>
          </cell>
          <cell r="E220">
            <v>16</v>
          </cell>
          <cell r="F220" t="str">
            <v>P</v>
          </cell>
          <cell r="G220">
            <v>3</v>
          </cell>
          <cell r="H220" t="str">
            <v>Parang</v>
          </cell>
          <cell r="I220"/>
          <cell r="J220"/>
          <cell r="K220"/>
        </row>
        <row r="221">
          <cell r="C221" t="str">
            <v>E.2.16.4</v>
          </cell>
          <cell r="D221" t="str">
            <v>E.2</v>
          </cell>
          <cell r="E221">
            <v>16</v>
          </cell>
          <cell r="F221" t="str">
            <v>P</v>
          </cell>
          <cell r="G221">
            <v>4</v>
          </cell>
          <cell r="H221" t="str">
            <v>Perancah seteger</v>
          </cell>
          <cell r="I221"/>
          <cell r="J221" t="str">
            <v>m2</v>
          </cell>
          <cell r="K221"/>
        </row>
        <row r="222">
          <cell r="C222" t="str">
            <v>E.2.16.5</v>
          </cell>
          <cell r="D222" t="str">
            <v>E.2</v>
          </cell>
          <cell r="E222">
            <v>16</v>
          </cell>
          <cell r="F222" t="str">
            <v>P</v>
          </cell>
          <cell r="G222">
            <v>5</v>
          </cell>
          <cell r="H222" t="str">
            <v>Perlengkapan K3</v>
          </cell>
          <cell r="I222"/>
          <cell r="J222" t="str">
            <v>ls</v>
          </cell>
          <cell r="K222"/>
        </row>
        <row r="223">
          <cell r="C223" t="str">
            <v>E.2.18.1</v>
          </cell>
          <cell r="D223" t="str">
            <v>E.2</v>
          </cell>
          <cell r="E223">
            <v>18</v>
          </cell>
          <cell r="F223" t="str">
            <v>R</v>
          </cell>
          <cell r="G223">
            <v>1</v>
          </cell>
          <cell r="H223" t="str">
            <v>Regulator</v>
          </cell>
          <cell r="I223"/>
          <cell r="J223" t="str">
            <v>bh</v>
          </cell>
          <cell r="K223"/>
        </row>
        <row r="224">
          <cell r="C224" t="str">
            <v>E.2.18.2</v>
          </cell>
          <cell r="D224" t="str">
            <v>E.2</v>
          </cell>
          <cell r="E224">
            <v>18</v>
          </cell>
          <cell r="F224" t="str">
            <v>R</v>
          </cell>
          <cell r="G224">
            <v>2</v>
          </cell>
          <cell r="H224" t="str">
            <v>Roll cat</v>
          </cell>
          <cell r="I224"/>
          <cell r="J224" t="str">
            <v>bh</v>
          </cell>
          <cell r="K224"/>
        </row>
        <row r="225">
          <cell r="C225" t="str">
            <v>E.2.18.3</v>
          </cell>
          <cell r="D225" t="str">
            <v>E.2</v>
          </cell>
          <cell r="E225">
            <v>18</v>
          </cell>
          <cell r="F225" t="str">
            <v>R</v>
          </cell>
          <cell r="G225">
            <v>3</v>
          </cell>
          <cell r="H225" t="str">
            <v>Rompi keselamatan</v>
          </cell>
          <cell r="I225"/>
          <cell r="J225" t="str">
            <v>bh</v>
          </cell>
          <cell r="K225"/>
        </row>
        <row r="226">
          <cell r="C226" t="str">
            <v>E.2.18.4</v>
          </cell>
          <cell r="D226" t="str">
            <v>E.2</v>
          </cell>
          <cell r="E226">
            <v>18</v>
          </cell>
          <cell r="F226" t="str">
            <v>R</v>
          </cell>
          <cell r="G226">
            <v>4</v>
          </cell>
          <cell r="H226" t="str">
            <v>Rompi keselamatan</v>
          </cell>
          <cell r="I226"/>
          <cell r="J226" t="str">
            <v>bln</v>
          </cell>
          <cell r="K226"/>
        </row>
        <row r="227">
          <cell r="C227" t="str">
            <v>E.2.18.5</v>
          </cell>
          <cell r="D227" t="str">
            <v>E.2</v>
          </cell>
          <cell r="E227">
            <v>18</v>
          </cell>
          <cell r="F227" t="str">
            <v>R</v>
          </cell>
          <cell r="G227">
            <v>5</v>
          </cell>
          <cell r="H227" t="str">
            <v>Rompi keselamatan</v>
          </cell>
          <cell r="I227"/>
          <cell r="J227" t="str">
            <v>org</v>
          </cell>
          <cell r="K227"/>
        </row>
        <row r="228">
          <cell r="C228" t="str">
            <v>E.2.19.1</v>
          </cell>
          <cell r="D228" t="str">
            <v>E.2</v>
          </cell>
          <cell r="E228">
            <v>19</v>
          </cell>
          <cell r="F228" t="str">
            <v>S</v>
          </cell>
          <cell r="G228">
            <v>1</v>
          </cell>
          <cell r="H228" t="str">
            <v>Sabit</v>
          </cell>
          <cell r="I228"/>
          <cell r="J228"/>
          <cell r="K228"/>
        </row>
        <row r="229">
          <cell r="C229" t="str">
            <v>E.2.19.2</v>
          </cell>
          <cell r="D229" t="str">
            <v>E.2</v>
          </cell>
          <cell r="E229">
            <v>19</v>
          </cell>
          <cell r="F229" t="str">
            <v>S</v>
          </cell>
          <cell r="G229">
            <v>2</v>
          </cell>
          <cell r="H229" t="str">
            <v>Safety helmet</v>
          </cell>
          <cell r="I229"/>
          <cell r="J229" t="str">
            <v>bh</v>
          </cell>
          <cell r="K229"/>
        </row>
        <row r="230">
          <cell r="C230" t="str">
            <v>E.2.19.3</v>
          </cell>
          <cell r="D230" t="str">
            <v>E.2</v>
          </cell>
          <cell r="E230">
            <v>19</v>
          </cell>
          <cell r="F230" t="str">
            <v>S</v>
          </cell>
          <cell r="G230">
            <v>3</v>
          </cell>
          <cell r="H230" t="str">
            <v>Safety shoes</v>
          </cell>
          <cell r="I230"/>
          <cell r="J230" t="str">
            <v>bln</v>
          </cell>
          <cell r="K230"/>
        </row>
        <row r="231">
          <cell r="C231" t="str">
            <v>E.2.19.4</v>
          </cell>
          <cell r="D231" t="str">
            <v>E.2</v>
          </cell>
          <cell r="E231">
            <v>19</v>
          </cell>
          <cell r="F231" t="str">
            <v>S</v>
          </cell>
          <cell r="G231">
            <v>4</v>
          </cell>
          <cell r="H231" t="str">
            <v>Safety shoes</v>
          </cell>
          <cell r="I231"/>
          <cell r="J231" t="str">
            <v>org</v>
          </cell>
          <cell r="K231"/>
        </row>
        <row r="232">
          <cell r="C232" t="str">
            <v>E.2.19.5</v>
          </cell>
          <cell r="D232" t="str">
            <v>E.2</v>
          </cell>
          <cell r="E232">
            <v>19</v>
          </cell>
          <cell r="F232" t="str">
            <v>S</v>
          </cell>
          <cell r="G232">
            <v>5</v>
          </cell>
          <cell r="H232" t="str">
            <v>Safety shoes</v>
          </cell>
          <cell r="I232"/>
          <cell r="J232" t="str">
            <v>bh</v>
          </cell>
          <cell r="K232"/>
        </row>
        <row r="233">
          <cell r="C233" t="str">
            <v>E.2.19.6</v>
          </cell>
          <cell r="D233" t="str">
            <v>E.2</v>
          </cell>
          <cell r="E233">
            <v>19</v>
          </cell>
          <cell r="F233" t="str">
            <v>S</v>
          </cell>
          <cell r="G233">
            <v>6</v>
          </cell>
          <cell r="H233" t="str">
            <v>Sapu lidi</v>
          </cell>
          <cell r="I233"/>
          <cell r="J233"/>
          <cell r="K233"/>
        </row>
        <row r="234">
          <cell r="C234" t="str">
            <v>E.2.19.7</v>
          </cell>
          <cell r="D234" t="str">
            <v>E.2</v>
          </cell>
          <cell r="E234">
            <v>19</v>
          </cell>
          <cell r="F234" t="str">
            <v>S</v>
          </cell>
          <cell r="G234">
            <v>7</v>
          </cell>
          <cell r="H234" t="str">
            <v>Sarung tangan</v>
          </cell>
          <cell r="I234"/>
          <cell r="J234" t="str">
            <v>bh</v>
          </cell>
          <cell r="K234"/>
        </row>
        <row r="235">
          <cell r="C235" t="str">
            <v>E.2.19.8</v>
          </cell>
          <cell r="D235" t="str">
            <v>E.2</v>
          </cell>
          <cell r="E235">
            <v>19</v>
          </cell>
          <cell r="F235" t="str">
            <v>S</v>
          </cell>
          <cell r="G235">
            <v>8</v>
          </cell>
          <cell r="H235" t="str">
            <v>Sarung tangan</v>
          </cell>
          <cell r="I235"/>
          <cell r="J235" t="str">
            <v>bln</v>
          </cell>
          <cell r="K235"/>
        </row>
        <row r="236">
          <cell r="C236" t="str">
            <v>E.2.19.9</v>
          </cell>
          <cell r="D236" t="str">
            <v>E.2</v>
          </cell>
          <cell r="E236">
            <v>19</v>
          </cell>
          <cell r="F236" t="str">
            <v>S</v>
          </cell>
          <cell r="G236">
            <v>9</v>
          </cell>
          <cell r="H236" t="str">
            <v>Scaffolding</v>
          </cell>
          <cell r="I236"/>
          <cell r="J236" t="str">
            <v>set</v>
          </cell>
          <cell r="K236"/>
        </row>
        <row r="237">
          <cell r="C237" t="str">
            <v>E.2.19.10</v>
          </cell>
          <cell r="D237" t="str">
            <v>E.2</v>
          </cell>
          <cell r="E237">
            <v>19</v>
          </cell>
          <cell r="F237" t="str">
            <v>S</v>
          </cell>
          <cell r="G237">
            <v>10</v>
          </cell>
          <cell r="H237" t="str">
            <v>Sekop</v>
          </cell>
          <cell r="I237"/>
          <cell r="J237"/>
          <cell r="K237"/>
        </row>
        <row r="238">
          <cell r="C238" t="str">
            <v>E.2.19.11</v>
          </cell>
          <cell r="D238" t="str">
            <v>E.2</v>
          </cell>
          <cell r="E238">
            <v>19</v>
          </cell>
          <cell r="F238" t="str">
            <v>S</v>
          </cell>
          <cell r="G238">
            <v>11</v>
          </cell>
          <cell r="H238" t="str">
            <v>Selang injeksi</v>
          </cell>
          <cell r="I238"/>
          <cell r="J238" t="str">
            <v>bh</v>
          </cell>
          <cell r="K238"/>
        </row>
        <row r="239">
          <cell r="C239" t="str">
            <v>E.2.19.12</v>
          </cell>
          <cell r="D239" t="str">
            <v>E.2</v>
          </cell>
          <cell r="E239">
            <v>19</v>
          </cell>
          <cell r="F239" t="str">
            <v>S</v>
          </cell>
          <cell r="G239">
            <v>12</v>
          </cell>
          <cell r="H239" t="str">
            <v>Sepatu boot karet</v>
          </cell>
          <cell r="I239"/>
          <cell r="J239" t="str">
            <v>bh</v>
          </cell>
          <cell r="K239"/>
        </row>
        <row r="240">
          <cell r="C240" t="str">
            <v>E.2.19.13</v>
          </cell>
          <cell r="D240" t="str">
            <v>E.2</v>
          </cell>
          <cell r="E240">
            <v>19</v>
          </cell>
          <cell r="F240" t="str">
            <v>S</v>
          </cell>
          <cell r="G240">
            <v>13</v>
          </cell>
          <cell r="H240" t="str">
            <v>Sikat baja</v>
          </cell>
          <cell r="I240"/>
          <cell r="J240"/>
          <cell r="K240"/>
        </row>
        <row r="241">
          <cell r="C241" t="str">
            <v>E.2.19.14</v>
          </cell>
          <cell r="D241" t="str">
            <v>E.2</v>
          </cell>
          <cell r="E241">
            <v>19</v>
          </cell>
          <cell r="F241" t="str">
            <v>S</v>
          </cell>
          <cell r="G241">
            <v>14</v>
          </cell>
          <cell r="H241" t="str">
            <v>Sikat ijuk</v>
          </cell>
          <cell r="I241"/>
          <cell r="J241"/>
          <cell r="K241"/>
        </row>
        <row r="242">
          <cell r="C242" t="str">
            <v>E.2.19.15</v>
          </cell>
          <cell r="D242" t="str">
            <v>E.2</v>
          </cell>
          <cell r="E242">
            <v>19</v>
          </cell>
          <cell r="F242" t="str">
            <v>S</v>
          </cell>
          <cell r="G242">
            <v>15</v>
          </cell>
          <cell r="H242" t="str">
            <v>Steger work</v>
          </cell>
          <cell r="I242"/>
          <cell r="J242" t="str">
            <v>lot</v>
          </cell>
          <cell r="K242"/>
        </row>
        <row r="243">
          <cell r="C243" t="str">
            <v>E.2.20.1</v>
          </cell>
          <cell r="D243" t="str">
            <v>E.2</v>
          </cell>
          <cell r="E243">
            <v>20</v>
          </cell>
          <cell r="F243" t="str">
            <v>T</v>
          </cell>
          <cell r="G243">
            <v>1</v>
          </cell>
          <cell r="H243" t="str">
            <v>Tempat penggorengan aspal</v>
          </cell>
          <cell r="I243"/>
          <cell r="J243"/>
          <cell r="K243"/>
        </row>
        <row r="245">
          <cell r="C245"/>
          <cell r="D245"/>
          <cell r="E245"/>
          <cell r="F245"/>
          <cell r="H245"/>
          <cell r="I245"/>
          <cell r="J245"/>
          <cell r="K245"/>
        </row>
        <row r="246">
          <cell r="C246"/>
          <cell r="D246"/>
          <cell r="E246"/>
          <cell r="F246"/>
          <cell r="H246"/>
          <cell r="I246"/>
          <cell r="J246"/>
          <cell r="K246"/>
        </row>
        <row r="247">
          <cell r="C247"/>
          <cell r="D247"/>
          <cell r="E247"/>
          <cell r="F247"/>
          <cell r="H247"/>
          <cell r="I247"/>
          <cell r="J247"/>
          <cell r="K247"/>
        </row>
        <row r="248">
          <cell r="C248"/>
          <cell r="D248"/>
          <cell r="E248"/>
          <cell r="F248"/>
          <cell r="H248"/>
          <cell r="I248"/>
          <cell r="J248"/>
          <cell r="K248"/>
        </row>
        <row r="249">
          <cell r="C249"/>
          <cell r="D249"/>
          <cell r="E249"/>
          <cell r="F249"/>
          <cell r="H249"/>
          <cell r="I249"/>
          <cell r="J249"/>
          <cell r="K249"/>
        </row>
        <row r="250">
          <cell r="C250"/>
          <cell r="D250"/>
          <cell r="E250"/>
          <cell r="F250"/>
          <cell r="H250"/>
          <cell r="I250"/>
          <cell r="J250"/>
          <cell r="K250"/>
        </row>
        <row r="251">
          <cell r="C251"/>
          <cell r="D251"/>
          <cell r="E251"/>
          <cell r="F251"/>
          <cell r="H251"/>
          <cell r="I251"/>
          <cell r="J251"/>
          <cell r="K251"/>
        </row>
        <row r="252">
          <cell r="C252"/>
          <cell r="D252"/>
          <cell r="E252"/>
          <cell r="F252"/>
          <cell r="H252"/>
          <cell r="I252"/>
          <cell r="J252"/>
          <cell r="K252"/>
        </row>
        <row r="253">
          <cell r="C253"/>
          <cell r="D253"/>
          <cell r="E253"/>
          <cell r="F253"/>
          <cell r="H253"/>
          <cell r="I253"/>
          <cell r="J253"/>
          <cell r="K253"/>
        </row>
        <row r="254">
          <cell r="C254"/>
          <cell r="D254"/>
          <cell r="E254"/>
          <cell r="F254"/>
          <cell r="H254"/>
          <cell r="I254"/>
          <cell r="J254"/>
          <cell r="K254"/>
        </row>
        <row r="255">
          <cell r="C255"/>
          <cell r="D255"/>
          <cell r="E255"/>
          <cell r="F255"/>
          <cell r="H255"/>
          <cell r="I255"/>
          <cell r="J255"/>
          <cell r="K255"/>
        </row>
        <row r="256">
          <cell r="C256"/>
          <cell r="D256"/>
          <cell r="E256"/>
          <cell r="F256"/>
          <cell r="H256"/>
          <cell r="I256"/>
          <cell r="J256"/>
          <cell r="K256"/>
        </row>
        <row r="257">
          <cell r="C257"/>
          <cell r="D257"/>
          <cell r="E257"/>
          <cell r="F257"/>
          <cell r="H257"/>
          <cell r="I257"/>
          <cell r="J257"/>
          <cell r="K257"/>
        </row>
        <row r="258">
          <cell r="C258"/>
          <cell r="D258"/>
          <cell r="E258"/>
          <cell r="F258"/>
          <cell r="H258"/>
          <cell r="I258"/>
          <cell r="J258"/>
          <cell r="K258"/>
        </row>
        <row r="259">
          <cell r="C259"/>
          <cell r="D259"/>
          <cell r="E259"/>
          <cell r="F259"/>
          <cell r="H259"/>
          <cell r="I259"/>
          <cell r="J259"/>
          <cell r="K259"/>
        </row>
        <row r="260">
          <cell r="C260"/>
          <cell r="D260"/>
          <cell r="E260"/>
          <cell r="F260"/>
          <cell r="H260"/>
          <cell r="I260"/>
          <cell r="J260"/>
          <cell r="K260"/>
        </row>
        <row r="261">
          <cell r="C261"/>
          <cell r="D261"/>
          <cell r="E261"/>
          <cell r="F261"/>
          <cell r="H261"/>
          <cell r="I261"/>
          <cell r="J261"/>
          <cell r="K261"/>
        </row>
      </sheetData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Master 1.0"/>
      <sheetName val="H_Satuan1"/>
      <sheetName val="REKAP_1_SECTION"/>
      <sheetName val="DIREC_COST"/>
      <sheetName val="form_besi"/>
      <sheetName val="REKAP_STRUCTURE"/>
      <sheetName val="lamp. 12"/>
      <sheetName val="GRAND REKAP"/>
      <sheetName val="ANALISA GRS TENGAH"/>
      <sheetName val="A-11 Steel Str (2)"/>
      <sheetName val="HARGA ME"/>
      <sheetName val="J"/>
      <sheetName val="4"/>
      <sheetName val="Pipe"/>
      <sheetName val="I-KAMAR"/>
      <sheetName val="ANAL2"/>
      <sheetName val="Analisa Upah &amp; Bahan Plum"/>
      <sheetName val="IPL_SCHEDULE"/>
      <sheetName val="Cover"/>
      <sheetName val="Bill of Qty MEP"/>
      <sheetName val="D-1"/>
      <sheetName val="D4"/>
      <sheetName val="D6"/>
      <sheetName val="D7"/>
      <sheetName val="D8"/>
      <sheetName val="AHS"/>
      <sheetName val="BAHAN &amp; UPAH"/>
      <sheetName val="Basement Estimate"/>
      <sheetName val="bhn "/>
      <sheetName val="basic_price"/>
      <sheetName val="REQDELTA"/>
      <sheetName val="Material"/>
      <sheetName val="Bahan"/>
      <sheetName val="As"/>
      <sheetName val="Analisa &amp; Upah"/>
      <sheetName val="PLUMBING 2"/>
      <sheetName val="Estimate"/>
      <sheetName val="rab me (by owner) "/>
      <sheetName val="BQ (by owner)"/>
      <sheetName val="rab me (fisik)"/>
      <sheetName val="H-BHN"/>
      <sheetName val="HSTANAH.XLS"/>
      <sheetName val="351BQMCN"/>
      <sheetName val="JUDUL"/>
      <sheetName val="ELEVATED SLAB"/>
      <sheetName val="01A- RAB"/>
      <sheetName val="SEX"/>
      <sheetName val="rekap.c"/>
      <sheetName val="EK"/>
      <sheetName val="an el"/>
      <sheetName val="BID_PRC"/>
      <sheetName val="PRC_COMP"/>
      <sheetName val="HARSAT"/>
      <sheetName val="BQ ARS"/>
      <sheetName val="Analisa 2"/>
      <sheetName val="FORM X COST"/>
      <sheetName val="unit rate-b3"/>
      <sheetName val="villa"/>
      <sheetName val="ch"/>
      <sheetName val="induk1"/>
      <sheetName val="rab"/>
      <sheetName val="HARGA MATERIAL"/>
      <sheetName val="HS"/>
      <sheetName val="coeff"/>
      <sheetName val="Pos 4-1"/>
      <sheetName val="Harga "/>
      <sheetName val="vol. ARS"/>
      <sheetName val="anl"/>
      <sheetName val="kusen"/>
      <sheetName val="TOTAL SPK"/>
      <sheetName val="Mobilisasi"/>
      <sheetName val="Summary"/>
      <sheetName val="Cash2"/>
      <sheetName val="Koefisien"/>
      <sheetName val="Instalasi"/>
      <sheetName val="Hrg"/>
      <sheetName val="Memb Schd"/>
      <sheetName val="BQ"/>
      <sheetName val="daftar Upah"/>
      <sheetName val="CV"/>
      <sheetName val="Sheet6"/>
      <sheetName val="RAB_HREZ"/>
      <sheetName val="ANAL_HREZ"/>
      <sheetName val="FORM 3A"/>
      <sheetName val="Master_1_0"/>
      <sheetName val="Perhitungan RAB"/>
      <sheetName val="Elektrikal"/>
      <sheetName val="Hargamat"/>
      <sheetName val="Analisa Harga Satuan"/>
      <sheetName val="INDEKS"/>
      <sheetName val="tknk"/>
      <sheetName val="JABATAN"/>
      <sheetName val="DATA"/>
      <sheetName val="Analisa Upah _ Bahan Plum"/>
      <sheetName val="Analisa"/>
      <sheetName val="upah"/>
      <sheetName val="Pt"/>
      <sheetName val="HB "/>
      <sheetName val="Hrg_Sat"/>
      <sheetName val="rek det 1-3"/>
      <sheetName val="metode"/>
      <sheetName val="Tabel_Bantu"/>
      <sheetName val="Scedule"/>
      <sheetName val="HSTANAH"/>
      <sheetName val="HSBETON"/>
      <sheetName val="gaji"/>
      <sheetName val="Daf 1"/>
      <sheetName val="Supply Agrmnt"/>
      <sheetName val="Bengkel_str"/>
      <sheetName val="Bengkel_fin"/>
      <sheetName val="Pagar_hal"/>
      <sheetName val="Fasilitas"/>
      <sheetName val="AC_C"/>
      <sheetName val="Du_lieu"/>
      <sheetName val="satuan_pek_ars"/>
      <sheetName val="Harga Bahan"/>
      <sheetName val="ISBL-CIV"/>
      <sheetName val="REF.ONLY"/>
      <sheetName val="LIFT DOM"/>
      <sheetName val="daftar harga"/>
      <sheetName val="struktur"/>
      <sheetName val="ESCON"/>
      <sheetName val="APP-9"/>
      <sheetName val="MAP"/>
      <sheetName val="POS-4.1"/>
      <sheetName val="Rekap Dc"/>
      <sheetName val="Rekap"/>
      <sheetName val="PHU 05"/>
      <sheetName val="hsat-SD"/>
      <sheetName val="an-satuan"/>
      <sheetName val="Rekap-SD"/>
      <sheetName val="Informasi"/>
      <sheetName val="MAP-2"/>
      <sheetName val="A"/>
      <sheetName val="NM"/>
      <sheetName val="dboard( asli)"/>
      <sheetName val="RAB STR JETTY &amp; F.PENUNJANG"/>
      <sheetName val="H_Satuan2"/>
      <sheetName val="REKAP_1_SECTION1"/>
      <sheetName val="DIREC_COST1"/>
      <sheetName val="form_besi1"/>
      <sheetName val="REKAP_STRUCTURE1"/>
      <sheetName val="lamp__12"/>
      <sheetName val="prog-mgu"/>
      <sheetName val="NAME"/>
      <sheetName val="Progres"/>
      <sheetName val="Currency Rate"/>
      <sheetName val="Harga satuan"/>
      <sheetName val="Upah Bahan"/>
      <sheetName val="DAF-1"/>
      <sheetName val="Testing"/>
      <sheetName val="BM"/>
      <sheetName val="koef"/>
      <sheetName val="Sheet1"/>
      <sheetName val="HB0703"/>
      <sheetName val="crewlist S"/>
      <sheetName val="Analisa RAB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Anls"/>
      <sheetName val="Hrg-Das"/>
      <sheetName val="Anal-1"/>
      <sheetName val="DAF-2"/>
      <sheetName val="Fill this out first___"/>
      <sheetName val="Harga ME "/>
      <sheetName val="KP1590_E"/>
      <sheetName val="Rkp"/>
      <sheetName val="I_KAMAR"/>
      <sheetName val="Sit1"/>
      <sheetName val="DivX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dia-in"/>
      <sheetName val="견적기준"/>
      <sheetName val="ahas-ins"/>
      <sheetName val="tb"/>
      <sheetName val="PENAWARAN"/>
      <sheetName val="i-j. Pengalaman"/>
      <sheetName val="LO"/>
      <sheetName val="harga2014"/>
      <sheetName val="RAB RIIL kayu"/>
      <sheetName val="B-P"/>
      <sheetName val="HARSAT-lhn"/>
      <sheetName val="Peralatan"/>
      <sheetName val="Unit Rate Indirect"/>
      <sheetName val="Time Schedule"/>
      <sheetName val="bukan PNS"/>
      <sheetName val="Mon Upah"/>
      <sheetName val="BAHAN-2"/>
      <sheetName val="AC"/>
      <sheetName val="HIDRO"/>
      <sheetName val="HRG BHN"/>
      <sheetName val="Sub"/>
      <sheetName val="AnalisaSIPIL RIIL RAP"/>
      <sheetName val="Anal "/>
      <sheetName val="TOEVOER"/>
      <sheetName val="DKH"/>
      <sheetName val="A Paint Jotun Penguard"/>
      <sheetName val="BOQ ori"/>
      <sheetName val="3-DIV5"/>
      <sheetName val="SUB TOTAL___"/>
      <sheetName val="HSA &amp; PAB"/>
      <sheetName val="Harga Upah "/>
      <sheetName val="17.ALS-saluran+BC"/>
      <sheetName val="HARGA UPAH"/>
      <sheetName val="Sewa Alat-1"/>
      <sheetName val="JUML-SDM"/>
      <sheetName val="BE-02"/>
      <sheetName val="anal pipa"/>
      <sheetName val="Harsat Upah"/>
      <sheetName val="Analisa Prov'07"/>
      <sheetName val="Analisa Tekhnis"/>
      <sheetName val="ANALISA GR_x0000__x0000__x0000__x0000__x0000_GAH"/>
      <sheetName val="Analisa RAP"/>
      <sheetName val="Bahan B"/>
      <sheetName val="RAP"/>
      <sheetName val="Telusur"/>
      <sheetName val="Upah B"/>
      <sheetName val="ANALISA GR"/>
      <sheetName val="ANALISA GR?????GAH"/>
      <sheetName val="G_SUMMARY"/>
      <sheetName val="AHS (ci,str,ars)"/>
      <sheetName val="610.04"/>
      <sheetName val="TOTAL"/>
      <sheetName val="BQ PABX"/>
      <sheetName val="rekapan"/>
      <sheetName val="Door &amp; Window Podium"/>
      <sheetName val="San PD"/>
      <sheetName val="4-Basic Price"/>
      <sheetName val="Faktor Konversi"/>
      <sheetName val="DATABASE"/>
      <sheetName val="KWNTY&amp;HARGA"/>
      <sheetName val="BOQ"/>
      <sheetName val="5-ALAT(1)"/>
      <sheetName val="Terbilang"/>
      <sheetName val="PAKET 1"/>
      <sheetName val="2. Informasi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SAT DASAR"/>
      <sheetName val="SBDY Jemb Tayan"/>
      <sheetName val="Uraian Teknis"/>
      <sheetName val="Agregat Halus &amp; Kasar"/>
      <sheetName val="Bill 4.1"/>
      <sheetName val="61004"/>
      <sheetName val="GFA-20-N"/>
      <sheetName val="FORM 7"/>
      <sheetName val="2-AHSP"/>
      <sheetName val="HRG BAHAN &amp; UPAH okk"/>
      <sheetName val="Analis Kusen okk"/>
      <sheetName val="Ana. PU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HB_"/>
      <sheetName val="rek_det_1-3"/>
      <sheetName val="FORM_3A"/>
      <sheetName val="Perhitungan_RAB"/>
      <sheetName val="Harga_ME_"/>
      <sheetName val="crewlist_S"/>
      <sheetName val="anal_pipa"/>
      <sheetName val="Harsat_Upah"/>
      <sheetName val="PAKET_1"/>
      <sheetName val="daftar_harga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REF_ONLY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NP"/>
      <sheetName val="struktur tdk dipakai"/>
      <sheetName val="Evaluasi"/>
      <sheetName val="6-AGREGAT"/>
      <sheetName val="COST"/>
      <sheetName val="D2.4"/>
      <sheetName val="D3-3"/>
      <sheetName val="D4.3 (TE)"/>
      <sheetName val="D5.3 (TF) "/>
      <sheetName val="D8.3 (TJ)"/>
      <sheetName val="KEUANGAN"/>
      <sheetName val="RENCANA KERJA"/>
      <sheetName val="Sheet3"/>
      <sheetName val="Bill of Qty"/>
      <sheetName val="Isolasi Luar Dalam"/>
      <sheetName val="Isolasi Luar"/>
      <sheetName val="Anls Hrg Sat"/>
      <sheetName val="bilangan"/>
      <sheetName val="JobSheet"/>
      <sheetName val="perbhn"/>
      <sheetName val="HARDAS"/>
      <sheetName val="waktu"/>
      <sheetName val="Progress"/>
      <sheetName val="WRItten(2)"/>
      <sheetName val="SITE-E"/>
      <sheetName val="pricing"/>
      <sheetName val="Sum"/>
      <sheetName val="Bill rekap"/>
      <sheetName val="dasar"/>
      <sheetName val="SD (1)"/>
      <sheetName val="Surat Pernyataan"/>
      <sheetName val="Div2"/>
      <sheetName val="112-885"/>
      <sheetName val="UMUM-PU"/>
      <sheetName val="bau"/>
      <sheetName val="Perm. Test"/>
      <sheetName val="Har Sat"/>
      <sheetName val="An-Alat"/>
      <sheetName val="Kuantitas &amp; Harga"/>
      <sheetName val="PRY 03-1 (Amd1)"/>
      <sheetName val="Harga Sat Das"/>
      <sheetName val="Brdw"/>
      <sheetName val="Pricing-2"/>
      <sheetName val="Master"/>
      <sheetName val="SAT-DAS"/>
      <sheetName val="Analisa (ok punya)"/>
      <sheetName val="Evaporator"/>
      <sheetName val="TS"/>
      <sheetName val="Lamp_V"/>
      <sheetName val="Personil"/>
      <sheetName val="Harga Bahan &amp; Upah"/>
      <sheetName val="TABLE"/>
      <sheetName val="h-013211-2"/>
      <sheetName val="???"/>
      <sheetName val="Rumus"/>
      <sheetName val="5-Peralatan"/>
      <sheetName val="Scenario"/>
      <sheetName val="Unit Cost"/>
      <sheetName val="Sec I ML"/>
      <sheetName val="fill in first"/>
      <sheetName val="BAHAN "/>
      <sheetName val="Quantity"/>
      <sheetName val="Harga"/>
      <sheetName val="Mall"/>
      <sheetName val="SP"/>
      <sheetName val="Structure"/>
      <sheetName val="COST SUMM"/>
      <sheetName val="Harsat Bahan"/>
      <sheetName val="Harga bahan-1"/>
      <sheetName val="rekap1"/>
      <sheetName val="DETAIL POS 123"/>
      <sheetName val="___"/>
      <sheetName val="H.SAT"/>
      <sheetName val="ahs1"/>
      <sheetName val="ahs3"/>
      <sheetName val="Str A"/>
      <sheetName val="Analisa Tend"/>
      <sheetName val="HPP TOTAL"/>
      <sheetName val="HPP 3 Tower"/>
      <sheetName val="ANALISA GR_____GAH"/>
      <sheetName val="PileCap"/>
      <sheetName val="Rekap Direct Cost"/>
      <sheetName val="Jabar"/>
      <sheetName val="Jateng"/>
      <sheetName val="Jatim"/>
      <sheetName val="Pusat"/>
      <sheetName val="Sulawesi"/>
      <sheetName val="Sumbagsel"/>
      <sheetName val="DFT_ HRG BHN _ UPAH"/>
      <sheetName val="ANALISA STR _ ARS"/>
      <sheetName val="HSatuan"/>
      <sheetName val="FL-Cl"/>
      <sheetName val="Brick+Finish"/>
      <sheetName val="Concrete"/>
      <sheetName val="PV"/>
      <sheetName val="CB"/>
      <sheetName val="KBL"/>
      <sheetName val="H Satuan Dasar"/>
      <sheetName val="Ana-ALAT"/>
      <sheetName val="ARL"/>
      <sheetName val="TRY"/>
      <sheetName val="SAT EL"/>
      <sheetName val="DRUP (ASLI)"/>
      <sheetName val="Form I"/>
      <sheetName val="sph"/>
      <sheetName val="SP Kapasitas TD"/>
      <sheetName val="BHN1"/>
      <sheetName val="ANALISA GR_x005f_x0000__x005f_x0000__x005f_x0000_"/>
      <sheetName val="ANALISA GR_x005f_x005f_x005f_x0000__x005f_x005f_x"/>
      <sheetName val="NEX24 DB"/>
      <sheetName val="DF-7 (2)"/>
      <sheetName val="DF-7"/>
      <sheetName val="Harsat Pekerjaan"/>
      <sheetName val="hafele"/>
      <sheetName val="RAB REVISI"/>
      <sheetName val="Indirect_Const"/>
      <sheetName val="10 yr val"/>
      <sheetName val="Input"/>
      <sheetName val="Financials"/>
      <sheetName val="faktor"/>
      <sheetName val="ARITMATIK"/>
      <sheetName val="Sheet2"/>
      <sheetName val="ANAL.BOW"/>
      <sheetName val="REGION"/>
      <sheetName val="OFFGRID"/>
      <sheetName val="DHS"/>
      <sheetName val="DIVI6"/>
      <sheetName val="analisa panel"/>
      <sheetName val="FAK"/>
      <sheetName val="bayar_04_fak"/>
      <sheetName val="analisa el"/>
      <sheetName val="Amount"/>
      <sheetName val="Daftar Staff"/>
      <sheetName val="LISTRIK"/>
      <sheetName val="TATA UDARA"/>
      <sheetName val="EurotoolsXRates"/>
      <sheetName val="1.General "/>
      <sheetName val="REKAP  (1)"/>
      <sheetName val="2703.1"/>
      <sheetName val="BQ-E20-02(Rp)"/>
      <sheetName val="Mat"/>
      <sheetName val="tifico"/>
      <sheetName val="PREAM"/>
      <sheetName val="TC"/>
      <sheetName val="Hrg Upah Bhn"/>
      <sheetName val="DAFTAR HARGA BAHAN "/>
      <sheetName val="OP. PERJAM"/>
      <sheetName val="K.Lokal"/>
      <sheetName val="B. PERSONIL"/>
      <sheetName val="RANGE BAHAN"/>
      <sheetName val="Pengujian"/>
      <sheetName val="概総括1"/>
      <sheetName val="電気設備表"/>
      <sheetName val="ANALISA GR_x0000__x0000__x0000_"/>
      <sheetName val="Sumber Daya"/>
      <sheetName val="JALAN"/>
      <sheetName val="Basic Price"/>
      <sheetName val="Unit Price"/>
      <sheetName val="Harga_Sat_Das"/>
      <sheetName val="BAG-2"/>
      <sheetName val="Price"/>
      <sheetName val="dasboard"/>
      <sheetName val="Analisa-Harga"/>
      <sheetName val="B-PRICE"/>
      <sheetName val="HarDas-Ops."/>
      <sheetName val="Assumption &amp; Dashboard."/>
      <sheetName val="Lumpsum"/>
      <sheetName val="Fixset"/>
      <sheetName val="H Sat Jembatan"/>
      <sheetName val="IPA1"/>
      <sheetName val="AHS - Riel"/>
      <sheetName val="Basic"/>
      <sheetName val="H-SATUAN"/>
      <sheetName val="index"/>
      <sheetName val="4  PEK. LUAR"/>
      <sheetName val="Alat"/>
      <sheetName val="Analisa Gabungan"/>
      <sheetName val="ANALISA GR_x005f_x0000__x"/>
      <sheetName val="R"/>
      <sheetName val="BID(RI01)"/>
      <sheetName val="ANALISA-SNI"/>
      <sheetName val="Rekap Total"/>
      <sheetName val="Reference"/>
      <sheetName val="BAP"/>
      <sheetName val="JADUAL"/>
      <sheetName val="KODE"/>
      <sheetName val="Analis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DB_Simplex"/>
      <sheetName val="B - Norelec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u_rates"/>
      <sheetName val=" SAT PL"/>
      <sheetName val="RAB.SEKRETARIAT (1)"/>
      <sheetName val="Sat~Bahu"/>
      <sheetName val="anal"/>
      <sheetName val="Notes"/>
      <sheetName val="Valve PL"/>
      <sheetName val="Peralatan PL"/>
      <sheetName val="TM"/>
      <sheetName val="Fill this out first..."/>
      <sheetName val="an. 1"/>
      <sheetName val="Unit Rate"/>
      <sheetName val="(ANALISA-lain)"/>
      <sheetName val="Tataudara"/>
      <sheetName val="analisa asumsi Me"/>
      <sheetName val="BOM BMS"/>
      <sheetName val="ANALISA GR???"/>
      <sheetName val="komponen"/>
      <sheetName val="BoQ C4"/>
      <sheetName val="FittingPVC"/>
      <sheetName val="SAP"/>
      <sheetName val="NET表"/>
      <sheetName val="BQ表"/>
      <sheetName val="Harga Sat."/>
      <sheetName val="Analis Kusen 1 ESKALASI"/>
      <sheetName val="Harga Kabel"/>
      <sheetName val="DAF_2"/>
      <sheetName val="Har-mat"/>
      <sheetName val="Har_mat"/>
      <sheetName val="ANALISA GR_x005f_x005f_x0"/>
      <sheetName val="DIV.2"/>
      <sheetName val="anls space frame"/>
      <sheetName val="hrg.bhn"/>
      <sheetName val="ISIAN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metod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ANALISA-HST"/>
      <sheetName val="ANALISA railing"/>
      <sheetName val="RAB AR&amp;STR"/>
      <sheetName val="Konfirm"/>
      <sheetName val="Man Power"/>
      <sheetName val="BOQ SNJ 1"/>
      <sheetName val="DKH CCO 1A"/>
      <sheetName val="DKH CCO 1B R-1"/>
      <sheetName val="Anal. Alat"/>
      <sheetName val="antek12a-13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Rate"/>
      <sheetName val="Master Edit"/>
      <sheetName val="UPH,BHN,ALT"/>
      <sheetName val="Analis harga"/>
      <sheetName val="B"/>
      <sheetName val="PNT"/>
      <sheetName val="kalibrasi-Tank"/>
      <sheetName val="HrgUpahBahan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7.1(3)"/>
      <sheetName val="VAC BDWN"/>
      <sheetName val="BQ EXTERN"/>
      <sheetName val="HSLAIN-LAIN"/>
      <sheetName val="ana"/>
      <sheetName val="DIV1"/>
      <sheetName val="prelim"/>
      <sheetName val="tl"/>
      <sheetName val="Tie Beam GN"/>
      <sheetName val="Tangga GN"/>
      <sheetName val="Daf-3.1.2 Pintu, Jendela, TWA"/>
      <sheetName val="Daf-3.1.4 Plafond TWA"/>
      <sheetName val="7_16"/>
      <sheetName val="BASEMENT"/>
      <sheetName val="RABP"/>
      <sheetName val="Bahan&amp;Upah"/>
      <sheetName val="Analisa ME"/>
      <sheetName val="asumsi"/>
      <sheetName val="EE-PROP"/>
      <sheetName val="CASH"/>
      <sheetName val="gi"/>
      <sheetName val="DIVI3"/>
      <sheetName val="SPREAD SHEET"/>
      <sheetName val="D &amp; W sizes"/>
      <sheetName val="ANALISA GR_x005f_x0000__x005f_x005f_x"/>
      <sheetName val="3.ALS-STR-PDS"/>
      <sheetName val="MEBEL1"/>
      <sheetName val="time"/>
      <sheetName val="ANALYS EXTERN"/>
      <sheetName val="Daftar Upah, Hrg Bhn &amp; Pralatan"/>
      <sheetName val="NPV"/>
      <sheetName val="Pro-Base"/>
      <sheetName val="B-Ops-KS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DAFFIN"/>
      <sheetName val="RATE&amp;FCTR"/>
      <sheetName val="data-pendukung"/>
      <sheetName val="MAPDC"/>
      <sheetName val="Bhn"/>
      <sheetName val="Prod 02"/>
      <sheetName val="Stock Material"/>
      <sheetName val="EP-PROD-01"/>
      <sheetName val="W-NAD"/>
      <sheetName val="PriceList"/>
      <sheetName val="AnaSch2"/>
      <sheetName val="FORM BQ TL PRATU 4cct"/>
      <sheetName val="BILL OF QUAN"/>
      <sheetName val="General Intem"/>
      <sheetName val="STR - 2B"/>
      <sheetName val="HRPar"/>
      <sheetName val="Rupiah"/>
      <sheetName val="Sales"/>
      <sheetName val="Material&amp;Alat"/>
      <sheetName val="Resume"/>
      <sheetName val="Kuantitas &amp; Harga Seg.1"/>
      <sheetName val="Daftar Harga Satuan Gaji"/>
      <sheetName val="Daftar Harga Satuan Bahan"/>
      <sheetName val="TJ1Q47"/>
      <sheetName val="Analisa SNI STANDART "/>
      <sheetName val="Eng_Hrs"/>
      <sheetName val="LD calc"/>
      <sheetName val="Formula"/>
      <sheetName val="COSTING Option 1"/>
      <sheetName val="Alat B"/>
      <sheetName val="a.h ars sum"/>
      <sheetName val="a.h ars"/>
      <sheetName val="3"/>
      <sheetName val="FP"/>
      <sheetName val="PLB"/>
      <sheetName val="Rekap Prelim"/>
      <sheetName val="KET"/>
      <sheetName val="prog_mgu"/>
      <sheetName val="Upah&amp;bahan"/>
      <sheetName val="Worksheet"/>
      <sheetName val="TBL_BANTU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bhn FINAL"/>
      <sheetName val="ITB COST"/>
      <sheetName val="Variabel"/>
      <sheetName val="Rekap Biaya"/>
      <sheetName val="own"/>
      <sheetName val="Harga Dasar"/>
      <sheetName val="Harsat-Isal"/>
      <sheetName val="analisa BM"/>
      <sheetName val="rap rinci"/>
      <sheetName val="DIVISI 3"/>
      <sheetName val="4+000"/>
      <sheetName val="Uph&amp;bhn"/>
      <sheetName val="Breakdown"/>
      <sheetName val="HST"/>
      <sheetName val="bill 3.9"/>
      <sheetName val="STR(CANCEL)"/>
      <sheetName val="SOHAR(2nd)"/>
      <sheetName val="#REF!"/>
      <sheetName val="2.1"/>
      <sheetName val="2.2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DIV.9"/>
      <sheetName val="PRIST LIST"/>
      <sheetName val="jobset"/>
      <sheetName val="Prod 15-8 str"/>
      <sheetName val="Prod 15-7"/>
      <sheetName val="Prod 15-6"/>
      <sheetName val="Prod 15-5"/>
      <sheetName val="Assetdb"/>
      <sheetName val="PersList"/>
      <sheetName val="AssetPar"/>
      <sheetName val="Sales Parameter"/>
      <sheetName val="DIV.3"/>
      <sheetName val="MT_an"/>
      <sheetName val="Uba"/>
      <sheetName val="Urai _ Guide Post"/>
      <sheetName val="Urai_Galian Tanah"/>
      <sheetName val="harga sat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Invoice"/>
      <sheetName val="Pek.persiapan"/>
      <sheetName val="Gorong Aramco"/>
      <sheetName val="Meth"/>
      <sheetName val="AN-E"/>
      <sheetName val="sch-KONS"/>
      <sheetName val="LAL - PASAR PAGI "/>
      <sheetName val="DivVII"/>
      <sheetName val="DataTeknis"/>
      <sheetName val="meth hsl nego"/>
      <sheetName val="Rekap "/>
      <sheetName val="Kurva S"/>
      <sheetName val=" "/>
      <sheetName val="dayvol WEDI"/>
      <sheetName val="dayvol adibarat"/>
      <sheetName val="ERET"/>
      <sheetName val="Analisa Quarry"/>
      <sheetName val="DAF-BAHAN"/>
      <sheetName val="DAF-UPAH"/>
      <sheetName val="Volume"/>
      <sheetName val="22"/>
      <sheetName val="Upah &amp; Bahan"/>
      <sheetName val="keb-BHN"/>
      <sheetName val="sche"/>
      <sheetName val="Morang"/>
      <sheetName val="HSPK"/>
      <sheetName val="DB"/>
      <sheetName val="SD"/>
      <sheetName val="AT"/>
      <sheetName val="No Item"/>
      <sheetName val="SK"/>
      <sheetName val="Tunduk Panitia"/>
      <sheetName val="rab - persiapan &amp; lantai-1"/>
      <sheetName val="INPUT AGST"/>
      <sheetName val="rkpm 2003"/>
      <sheetName val="BBM-03"/>
      <sheetName val="DIV7-BM"/>
      <sheetName val="box culvert"/>
      <sheetName val="NP (4)"/>
      <sheetName val="BABY"/>
      <sheetName val="lap-bulan"/>
      <sheetName val="Analisa Harga"/>
      <sheetName val="DK&amp;H"/>
      <sheetName val="Bill Of Quantity"/>
      <sheetName val="Jadwal"/>
      <sheetName val="Biaya"/>
      <sheetName val="Pemindahan Penduduk "/>
      <sheetName val="ESC"/>
      <sheetName val="HSU"/>
      <sheetName val="12CGOU"/>
      <sheetName val="anal_hs"/>
      <sheetName val="대비표"/>
      <sheetName val="div4"/>
      <sheetName val="div71"/>
      <sheetName val="div7"/>
      <sheetName val="div31"/>
      <sheetName val="div3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DAFMAT"/>
      <sheetName val="3.2.2 (Rincian)"/>
      <sheetName val="PHT"/>
      <sheetName val="AN. SCAFOLDING"/>
      <sheetName val="Daftar Alat"/>
      <sheetName val="iNT. Kotak Lt.3"/>
      <sheetName val="Total Harga"/>
      <sheetName val="Hsatbahan"/>
      <sheetName val="HB"/>
      <sheetName val="BQ Pivot utk Analisa &amp; SDBP "/>
      <sheetName val="M+U Pivot"/>
      <sheetName val="Fin Sum"/>
      <sheetName val="BQ All_2"/>
      <sheetName val="SAT"/>
      <sheetName val="P&amp;L98"/>
      <sheetName val="3-DIV4"/>
      <sheetName val="BQ-Arun"/>
      <sheetName val="igp-popno"/>
      <sheetName val="DIV.1"/>
      <sheetName val="HRG- UPAH"/>
      <sheetName val="rekaprab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Pgr Jl.I.Bale"/>
      <sheetName val="Rekap Bill"/>
      <sheetName val="Menu"/>
      <sheetName val="MSTR"/>
      <sheetName val="15.Irr. Struc.Work"/>
      <sheetName val="16.Pipe Inst."/>
      <sheetName val="D Harga"/>
      <sheetName val="Tuk Koef"/>
      <sheetName val="Satuan"/>
      <sheetName val="DIVI5"/>
      <sheetName val="DIVI8"/>
      <sheetName val="DIVI7"/>
      <sheetName val="DIVI2"/>
      <sheetName val="BASC"/>
      <sheetName val="DIVI1"/>
      <sheetName val="STR"/>
      <sheetName val="ANALISA GR_x005f_x005f_x005f_x005f_x005f_x005f_x0"/>
      <sheetName val="Isian Biodata"/>
      <sheetName val="Rincian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BIIL ASLI"/>
      <sheetName val="SNI FIX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D7(1)"/>
      <sheetName val="Anl.+"/>
      <sheetName val="K"/>
      <sheetName val="LCATAL"/>
      <sheetName val="HPS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RD dokter ORNG 3 70"/>
      <sheetName val="Alat (1)"/>
      <sheetName val="Daftar Harga Upah dan Bahan"/>
      <sheetName val="An_Harga"/>
      <sheetName val="LAM 3"/>
      <sheetName val="NP7"/>
      <sheetName val="Daf Alat"/>
      <sheetName val="Jdw Alat"/>
      <sheetName val="list"/>
      <sheetName val="Schedule"/>
      <sheetName val="S Penawar"/>
      <sheetName val="O"/>
      <sheetName val="W"/>
      <sheetName val="Alat R"/>
      <sheetName val="ANALISA_GR_____GAH1"/>
      <sheetName val="Data-Masukan"/>
      <sheetName val="REKAP_2"/>
      <sheetName val="4-Basic_Price"/>
      <sheetName val="Faktor_Konversi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komp"/>
      <sheetName val="Galian 1"/>
      <sheetName val="ANA-HRG"/>
      <sheetName val="3-DIV8"/>
      <sheetName val="Cashflow"/>
      <sheetName val="Budget"/>
      <sheetName val="DATA PROYEK"/>
      <sheetName val="Kuantitas_&amp;_Harga_Seg_1"/>
      <sheetName val="REKAP_TOTAL"/>
      <sheetName val="_REKAP_B_GEDUNG_PRAMUKA"/>
      <sheetName val="A_PENDOPO"/>
      <sheetName val="B__GEDUNG_PRAMUKA"/>
      <sheetName val="SURAT_PENAWARAN"/>
      <sheetName val="_REKAP_A_PENDOPO"/>
      <sheetName val="hrg-sat.pek"/>
      <sheetName val="tgl"/>
      <sheetName val="Harga Alat"/>
      <sheetName val="PENUTUP ATAP"/>
      <sheetName val="WT-LIST"/>
      <sheetName val="Uph+bahan"/>
      <sheetName val="U,B"/>
      <sheetName val="Hrg Satuan"/>
      <sheetName val="Satuan Dasar"/>
      <sheetName val="analisa Harsat"/>
      <sheetName val="URAIAN "/>
      <sheetName val="LS-Rutin"/>
      <sheetName val="hs-str"/>
      <sheetName val="hs_str"/>
      <sheetName val="ANALISA GR_x0000__x"/>
      <sheetName val="ANALISA GR_x0"/>
      <sheetName val="AWAL"/>
      <sheetName val="Schedulle "/>
      <sheetName val="Pengalaman"/>
      <sheetName val="finalj"/>
      <sheetName val="LIST MATERIAL"/>
      <sheetName val="bqmpaloc"/>
      <sheetName val="CODE"/>
      <sheetName val="Irregular Income"/>
      <sheetName val="FE-1770.P1"/>
      <sheetName val="Variables"/>
      <sheetName val="HITUNG-HPP,25"/>
      <sheetName val="Hrn I"/>
      <sheetName val="Hrn II"/>
      <sheetName val="Hrn III"/>
      <sheetName val="BEP"/>
      <sheetName val="Bgn-Ingg PLANTATION"/>
      <sheetName val="Sheet7"/>
      <sheetName val="Surat"/>
      <sheetName val="Surat2"/>
      <sheetName val="skets"/>
      <sheetName val="Data Upah"/>
      <sheetName val="DATA BASE"/>
      <sheetName val="FINISHING"/>
      <sheetName val="an.el"/>
      <sheetName val="An.AC &amp; Plb"/>
      <sheetName val="bau-6"/>
      <sheetName val="prd01-5"/>
      <sheetName val="HS Alat"/>
      <sheetName val="Div 9 - Harian"/>
      <sheetName val="Div 2 - Drainase"/>
      <sheetName val="Input Data"/>
      <sheetName val="h.sat-bbm"/>
      <sheetName val="ANAL-SEC II"/>
      <sheetName val="ANAL-SEC III"/>
      <sheetName val="3-DIV7"/>
      <sheetName val="schtng"/>
      <sheetName val="schbhn"/>
      <sheetName val="schalt"/>
      <sheetName val="DEF"/>
      <sheetName val="H-SAT"/>
      <sheetName val="gvl"/>
      <sheetName val="D.BOARD"/>
      <sheetName val="PERALATAN PROYEK GOL III A"/>
      <sheetName val="Cashflow_ref"/>
      <sheetName val="SUB &amp; mandor"/>
      <sheetName val="alt1"/>
      <sheetName val="7.공정표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Rab-EL-"/>
      <sheetName val="tb. besi"/>
      <sheetName val="Catatan"/>
      <sheetName val="Formulir 7.6"/>
      <sheetName val="sulteng"/>
      <sheetName val="sultra"/>
      <sheetName val="Dash"/>
      <sheetName val="REK S-CURVE"/>
      <sheetName val="S-CURVE"/>
      <sheetName val="ENC.14"/>
      <sheetName val="DIV.8"/>
      <sheetName val="3Div7"/>
      <sheetName val="UP-MAT-ALT"/>
      <sheetName val="12.ANS"/>
      <sheetName val="NC-CM"/>
      <sheetName val="L3-Calculation"/>
      <sheetName val="An_Basic"/>
      <sheetName val="SCDL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H-Upah"/>
      <sheetName val="RAP1"/>
      <sheetName val="XL4Test5"/>
      <sheetName val="MUA"/>
      <sheetName val="PERPUS1"/>
      <sheetName val="AnalisaSIPIL RIIL"/>
      <sheetName val="ALAT1"/>
      <sheetName val="TS (A3)"/>
      <sheetName val="2. Rekap Ars-Struk"/>
      <sheetName val="ANALISA GR___"/>
      <sheetName val="3-DIV2"/>
      <sheetName val="BAHAN 2017"/>
      <sheetName val="Sat JAdi"/>
      <sheetName val="Rate Analysis"/>
      <sheetName val="DATAOKT"/>
      <sheetName val="M+MC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BREAKDOWN(철거설치)"/>
      <sheetName val="Category detail"/>
      <sheetName val="extern"/>
      <sheetName val="SP17"/>
      <sheetName val="SUMBER"/>
      <sheetName val="lampiran"/>
      <sheetName val="SAPON"/>
      <sheetName val="INPUT HARIAN"/>
      <sheetName val="BQ (M&amp;E)"/>
      <sheetName val="IV. Arsitek (MC 0)"/>
      <sheetName val="DAPRO"/>
      <sheetName val="GVL§CT"/>
      <sheetName val="HASIL USAHA 2011"/>
      <sheetName val="RAB-NEGO"/>
      <sheetName val="Peralatan (2)"/>
      <sheetName val="An Biaya.Kons (SNI)"/>
      <sheetName val="Daftar Harga Bahan"/>
      <sheetName val="An Biaya Kons.Pek.Kayu &amp; Atap"/>
      <sheetName val="RAB 1"/>
      <sheetName val="HS BHN&amp;UPAH"/>
      <sheetName val="srtberkas"/>
      <sheetName val="Analisa K"/>
      <sheetName val="Meto"/>
      <sheetName val="KH.L"/>
      <sheetName val="6"/>
      <sheetName val="7.L"/>
      <sheetName val="Harga Satuan Upah &amp; Bahan"/>
      <sheetName val="TE TS FA LAN MATV"/>
      <sheetName val="REKAP BI"/>
      <sheetName val="K'9"/>
      <sheetName val="RAB2"/>
      <sheetName val="Qty"/>
      <sheetName val="AnalisaBOW"/>
      <sheetName val="spl"/>
      <sheetName val="P-3"/>
      <sheetName val="analisa print"/>
      <sheetName val="Har-sat finish"/>
      <sheetName val="D-3 (M)"/>
      <sheetName val="D-7 (M)"/>
      <sheetName val="Harga bahan _ upah"/>
      <sheetName val="IN."/>
      <sheetName val="In"/>
      <sheetName val="Projects"/>
      <sheetName val="unit_rate"/>
      <sheetName val="Up"/>
      <sheetName val="LOADDAT"/>
      <sheetName val="F ALARM"/>
      <sheetName val="2016-405 MR"/>
      <sheetName val="2017-458RAG&amp;MR"/>
      <sheetName val="MAP 1-2"/>
      <sheetName val="Reloc &amp; Living Cost"/>
      <sheetName val="Sal"/>
      <sheetName val="U&amp;B"/>
      <sheetName val="3-DIV3"/>
      <sheetName val="Schedule Master"/>
      <sheetName val="HRG-DASAR"/>
      <sheetName val="310000 CABANG V"/>
      <sheetName val="Anas"/>
      <sheetName val="ANALISA SNI'12 "/>
      <sheetName val="Tsuara"/>
      <sheetName val="Titik kabel"/>
      <sheetName val="Markup"/>
      <sheetName val="Soi 08"/>
      <sheetName val="Generalofact"/>
      <sheetName val="预算"/>
      <sheetName val="TTTram"/>
      <sheetName val="Up &amp; bhn"/>
      <sheetName val="Soi_08"/>
      <sheetName val="calc-2"/>
      <sheetName val="Perhitungan KC ke SUBKON"/>
      <sheetName val="CAT"/>
      <sheetName val="surat "/>
      <sheetName val="Ajuan"/>
      <sheetName val="Hit"/>
      <sheetName val="qc reading"/>
      <sheetName val="Kurs"/>
      <sheetName val="mst_prod_material"/>
      <sheetName val="inventory_stock_movement"/>
      <sheetName val="memory"/>
      <sheetName val="BasicPrice"/>
      <sheetName val="PP"/>
      <sheetName val="AnalAdjust"/>
      <sheetName val="Metod TWR"/>
      <sheetName val="hit str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PM"/>
      <sheetName val="divI"/>
      <sheetName val="TJ.JATI"/>
      <sheetName val="RBP- 2"/>
      <sheetName val="Hst,upah"/>
      <sheetName val="Hst_mat"/>
      <sheetName val="RKP PLUMBING"/>
      <sheetName val="Hua Yang Quarterly"/>
      <sheetName val="Lead Schedule"/>
      <sheetName val="Gal tanah"/>
      <sheetName val="analisa2"/>
      <sheetName val="ANALISA WIKA"/>
      <sheetName val="FA"/>
      <sheetName val="SOUND"/>
      <sheetName val="CCTV"/>
      <sheetName val="ACCESS"/>
      <sheetName val="GPON"/>
      <sheetName val="RACK_EC"/>
      <sheetName val="GR_EC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KAN. LOKAL"/>
      <sheetName val="tulang"/>
      <sheetName val="hit.BKMM"/>
      <sheetName val="INFORMASI UMUM"/>
      <sheetName val="Form 1"/>
      <sheetName val="H SATUAN"/>
      <sheetName val="REKAP A BESAR"/>
      <sheetName val="DAF.HRG"/>
      <sheetName val="Bhn-Lokal"/>
      <sheetName val="DaftarHarga"/>
      <sheetName val="FLANGE"/>
      <sheetName val="VALVE"/>
      <sheetName val="BIAYA ALAT"/>
      <sheetName val="AHSP"/>
      <sheetName val="PSPR"/>
      <sheetName val="Gaji Pokok"/>
      <sheetName val="T. Proyek-Jabatan"/>
      <sheetName val="T. Lokasi"/>
      <sheetName val="T. Rumah"/>
      <sheetName val="T. Transport"/>
      <sheetName val="Master Schedule"/>
      <sheetName val="Permanent info"/>
      <sheetName val="S.BAHAN"/>
      <sheetName val="S.UPAH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81+200"/>
      <sheetName val="1~3"/>
      <sheetName val="Hidden"/>
      <sheetName val="Alat Berat"/>
      <sheetName val="hs_ars"/>
      <sheetName val="TMS Llg"/>
      <sheetName val="Dsr"/>
      <sheetName val="analisa rev"/>
      <sheetName val="MK"/>
      <sheetName val="HRGA SATUAN UPAH-BAHAN"/>
      <sheetName val="Hardas Material"/>
      <sheetName val="Hardas Upah+Subkon"/>
      <sheetName val="Input_hari"/>
      <sheetName val="Input_Cuaca"/>
      <sheetName val="DATA_UMUM"/>
      <sheetName val="갑지"/>
      <sheetName val="SNI 21-3-09"/>
      <sheetName val="HRG DSR APP"/>
      <sheetName val="Hrgdsrupah"/>
      <sheetName val="insentif"/>
      <sheetName val="Volume 1"/>
      <sheetName val="個案9411"/>
      <sheetName val="A+Supl."/>
      <sheetName val="7"/>
      <sheetName val="REKAP_ARSITEKTUR."/>
      <sheetName val="analisa SNI"/>
      <sheetName val="rab lt 2 bo"/>
      <sheetName val="RBP3"/>
      <sheetName val="DC"/>
      <sheetName val="IMPORT"/>
      <sheetName val="ANALISA SNI'07(Bangli)"/>
      <sheetName val="HARGA RAP"/>
      <sheetName val="Berat Vol"/>
      <sheetName val="UPAH DAN BAHAN"/>
      <sheetName val="Analisa STR"/>
      <sheetName val="DHSBU"/>
      <sheetName val="time-scdh"/>
      <sheetName val="milydpp"/>
      <sheetName val="upah bahan "/>
      <sheetName val="pondasi"/>
      <sheetName val="21"/>
      <sheetName val="311"/>
      <sheetName val="715"/>
      <sheetName val="811"/>
      <sheetName val="AK-2004 (2)"/>
      <sheetName val="Bill 2.1 Basement 41 "/>
      <sheetName val="HSU 2016"/>
      <sheetName val="Data-Pdk"/>
      <sheetName val="An-Lat"/>
      <sheetName val="304-06"/>
      <sheetName val="Rekap Anl"/>
      <sheetName val="Pivot Table"/>
      <sheetName val="anal-drainase,tanah&amp;ps batu"/>
      <sheetName val="anal-beton"/>
      <sheetName val="anal-aspal"/>
      <sheetName val="A, B, C, D, E"/>
      <sheetName val="2"/>
      <sheetName val="Info"/>
      <sheetName val="ANALISA OKE"/>
      <sheetName val="Dt"/>
      <sheetName val="Daf Peralatan"/>
      <sheetName val="Daf Upah &amp; Bahan"/>
      <sheetName val="Mercu Bulat"/>
      <sheetName val="Olak USBR"/>
      <sheetName val="DAFTAR ISI"/>
      <sheetName val="AHS Marka"/>
      <sheetName val="DSBDY"/>
      <sheetName val="SALURAN"/>
      <sheetName val="Jurnal"/>
      <sheetName val="Analisa Alat Berat"/>
      <sheetName val="bahan,upah,alat"/>
      <sheetName val="3_Anl_SNI"/>
      <sheetName val="Bayar (2)"/>
      <sheetName val="Bea Op Alat"/>
      <sheetName val="011C101"/>
      <sheetName val="3Div7a"/>
      <sheetName val="B.T"/>
      <sheetName val="Pegawai"/>
      <sheetName val="IMPUT"/>
      <sheetName val="FORM_BQ_TL_PRATU_4cct"/>
      <sheetName val="K-125"/>
      <sheetName val="eqp-rek"/>
      <sheetName val="1. Rekap B"/>
      <sheetName val="CPar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HD Material"/>
      <sheetName val="HPS Sub Upah"/>
      <sheetName val="STRUK"/>
      <sheetName val="lamp2"/>
      <sheetName val="H_Satuan6"/>
      <sheetName val="REKAP_1_SECTION5"/>
      <sheetName val="DIREC_COST5"/>
      <sheetName val="form_besi5"/>
      <sheetName val="REKAP_STRUCTURE5"/>
      <sheetName val="lamp__124"/>
      <sheetName val="Master_1_04"/>
      <sheetName val="GRAND_REKAP4"/>
      <sheetName val="ANALISA_GRS_TENGAH4"/>
      <sheetName val="A-11_Steel_Str_(2)4"/>
      <sheetName val="HARGA_ME4"/>
      <sheetName val="Analisa_Upah_&amp;_Bahan_Plum4"/>
      <sheetName val="Bill_of_Qty_MEP4"/>
      <sheetName val="BAHAN_&amp;_UPAH4"/>
      <sheetName val="Basement_Estimate4"/>
      <sheetName val="bhn_4"/>
      <sheetName val="HSTANAH_XLS4"/>
      <sheetName val="BQ_ARS4"/>
      <sheetName val="FORM_X_COST4"/>
      <sheetName val="Analisa_&amp;_Upah4"/>
      <sheetName val="unit_rate-b34"/>
      <sheetName val="rekap_c4"/>
      <sheetName val="an_el4"/>
      <sheetName val="PLUMBING_24"/>
      <sheetName val="crewlist_S3"/>
      <sheetName val="daftar_Upah4"/>
      <sheetName val="Pos_4-14"/>
      <sheetName val="Harga_4"/>
      <sheetName val="vol__ARS4"/>
      <sheetName val="TOTAL_SPK4"/>
      <sheetName val="rek_det_1-34"/>
      <sheetName val="01A-_RAB4"/>
      <sheetName val="rab_me_(by_owner)_4"/>
      <sheetName val="BQ_(by_owner)4"/>
      <sheetName val="rab_me_(fisik)4"/>
      <sheetName val="ELEVATED_SLAB4"/>
      <sheetName val="Analisa_24"/>
      <sheetName val="HARGA_MATERIAL4"/>
      <sheetName val="Memb_Schd4"/>
      <sheetName val="Analisa_Upah___Bahan_Plum4"/>
      <sheetName val="HB_4"/>
      <sheetName val="Analisa_Harga_Satuan4"/>
      <sheetName val="Harga_Bahan4"/>
      <sheetName val="REF_ONLY4"/>
      <sheetName val="Upah_Bahan3"/>
      <sheetName val="POS-4_14"/>
      <sheetName val="Rekap_Dc4"/>
      <sheetName val="PHU_054"/>
      <sheetName val="LIFT_DOM3"/>
      <sheetName val="daftar_harga4"/>
      <sheetName val="dboard(_asli)3"/>
      <sheetName val="RAB_STR_JETTY_&amp;_F_PENUNJANG3"/>
      <sheetName val="Supply_Agrmnt4"/>
      <sheetName val="Harga_satuan3"/>
      <sheetName val="Currency_Rate3"/>
      <sheetName val="Analisa_RAB3"/>
      <sheetName val="Daf_14"/>
      <sheetName val="FORM_3A3"/>
      <sheetName val="Perhitungan_RAB3"/>
      <sheetName val="RAB_RIIL_kayu3"/>
      <sheetName val="Indirect_Cost3"/>
      <sheetName val="SERVICES_FEE3"/>
      <sheetName val="BD_Cvl3"/>
      <sheetName val="Erection_SS3"/>
      <sheetName val="Harga_ME_3"/>
      <sheetName val="Unit_Rate_Indirect3"/>
      <sheetName val="SUB_TOTAL___3"/>
      <sheetName val="Analisa_Tekhnis3"/>
      <sheetName val="3__KONTRAK(stu)3"/>
      <sheetName val="i-j__Pengalaman3"/>
      <sheetName val="HRG_BHN3"/>
      <sheetName val="AnalisaSIPIL_RIIL_RAP3"/>
      <sheetName val="RENCANA_KERJA3"/>
      <sheetName val="17_ALS-saluran+BC3"/>
      <sheetName val="HARGA_UPAH3"/>
      <sheetName val="Sewa_Alat-13"/>
      <sheetName val="D2_43"/>
      <sheetName val="D4_3_(TE)3"/>
      <sheetName val="D5_3_(TF)_3"/>
      <sheetName val="D8_3_(TJ)3"/>
      <sheetName val="bukan_PNS3"/>
      <sheetName val="A_Paint_Jotun_Penguard3"/>
      <sheetName val="BOQ_ori3"/>
      <sheetName val="Time_Schedule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AKET_13"/>
      <sheetName val="HSA_&amp;_PAB3"/>
      <sheetName val="Harga_Upah_3"/>
      <sheetName val="Mon_Upah3"/>
      <sheetName val="SBDY_Jemb_Tayan3"/>
      <sheetName val="anal_pipa3"/>
      <sheetName val="Harsat_Upah3"/>
      <sheetName val="FORM_73"/>
      <sheetName val="AHS_(ci,str,ars)3"/>
      <sheetName val="Harga_Sat_Das3"/>
      <sheetName val="SD_(1)3"/>
      <sheetName val="Agregat_Halus_&amp;_Kasar3"/>
      <sheetName val="struktur_tdk_dipakai3"/>
      <sheetName val="610_043"/>
      <sheetName val="RANGE_BAHAN1"/>
      <sheetName val="Analisa_RAP3"/>
      <sheetName val="Bahan_B3"/>
      <sheetName val="Upah_B3"/>
      <sheetName val="ANALISA_GR?????GAH3"/>
      <sheetName val="Harsat_Pekerjaan1"/>
      <sheetName val="10_yr_val1"/>
      <sheetName val="Surat_Pernyataan3"/>
      <sheetName val="Pek_persiapan"/>
      <sheetName val="analisa_el1"/>
      <sheetName val="HRG_BAHAN_&amp;_UPAH_okk1"/>
      <sheetName val="Analis_Kusen_okk1"/>
      <sheetName val="Sec_I_ML1"/>
      <sheetName val="Har_Sat1"/>
      <sheetName val="ANALISA_GR_x005f_x0000__x005f_x0000__x00001"/>
      <sheetName val="Daftar_Staff1"/>
      <sheetName val="Ana__PU1"/>
      <sheetName val="ANALISA_GR_x005f_x005f_x005f_x0000__x005f_x005f_1"/>
      <sheetName val="Bill_4_11"/>
      <sheetName val="HarDas-Ops_1"/>
      <sheetName val="analisa_panel1"/>
      <sheetName val="Unit_Price1"/>
      <sheetName val="1_B1"/>
      <sheetName val="TATA_UDARA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alis_Kusen_1_ESKALASI"/>
      <sheetName val="AHS_-_Riel3"/>
      <sheetName val="Fill_this_out_first___4"/>
      <sheetName val="B_-_Norelec"/>
      <sheetName val="BoQ_C4"/>
      <sheetName val="Analisa_Gabungan"/>
      <sheetName val="Harga_Sat_"/>
      <sheetName val="an__1"/>
      <sheetName val="Pjk_Kend_&amp;_Parkir&amp;Tanah1"/>
      <sheetName val="Pak_Din(510)1"/>
      <sheetName val="P_Didik&amp;BinaPeg_1"/>
      <sheetName val="BOQ_SNJ_11"/>
      <sheetName val="DKH_CCO_1A1"/>
      <sheetName val="DKH_CCO_1B_R-11"/>
      <sheetName val="PRY_03-1_(Amd1)1"/>
      <sheetName val="Anal__Alat1"/>
      <sheetName val="PRD_01-6(I-II)1"/>
      <sheetName val="PRD_01-7_alat1"/>
      <sheetName val="7_1(3)1"/>
      <sheetName val="analisa_asumsi_Me1"/>
      <sheetName val="Man_Power1"/>
      <sheetName val="Tie_Beam_GN"/>
      <sheetName val="Tangga_GN"/>
      <sheetName val="ANALISA_GR_x005f_x005f_x0"/>
      <sheetName val="DIV_2"/>
      <sheetName val="anls_space_frame"/>
      <sheetName val="Analisa_ME"/>
      <sheetName val="DIV_91"/>
      <sheetName val="HARGA_DASAR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VAC_BDWN1"/>
      <sheetName val="ANALISA_railing1"/>
      <sheetName val="RAB_AR&amp;STR1"/>
      <sheetName val="Urai___Guide_Post1"/>
      <sheetName val="Urai_Galian_Tanah1"/>
      <sheetName val="harga_sat"/>
      <sheetName val="Formula_Paket_A1"/>
      <sheetName val="inner_pervious_adjust_1"/>
      <sheetName val="outer_pervious_adjust1"/>
      <sheetName val="Agg_Halus_&amp;_Kasar1"/>
      <sheetName val="Analis_Upah1"/>
      <sheetName val="BILL_OF_QUAN1"/>
      <sheetName val="BQ_EXTERN"/>
      <sheetName val="Daftar_Upah,_Hrg_Bhn_&amp;_Pralata1"/>
      <sheetName val="General_Intem1"/>
      <sheetName val="STR_-_2B1"/>
      <sheetName val="Gorong_Aramco"/>
      <sheetName val="SPREAD_SHEET"/>
      <sheetName val="D_&amp;_W_sizes"/>
      <sheetName val="bill_3_9"/>
      <sheetName val="3_ALS-STR-PDS"/>
      <sheetName val="ANALISA_GR_x005f_x0000__x005f_x005f_x"/>
      <sheetName val="Tunduk_Panitia"/>
      <sheetName val="ANALISA_SNI'12_"/>
      <sheetName val="dayvol_WEDI"/>
      <sheetName val="dayvol_adibarat"/>
      <sheetName val="Rekap_Prelim1"/>
      <sheetName val="LIST_MATERIAL"/>
      <sheetName val="LD_calc"/>
      <sheetName val="COSTING_Option_1"/>
      <sheetName val="analisa_BM"/>
      <sheetName val="rap_rinci"/>
      <sheetName val="DIVISI_3"/>
      <sheetName val="LAL_-_PASAR_PAGI_"/>
      <sheetName val="meth_hsl_nego"/>
      <sheetName val="Rekap_"/>
      <sheetName val="Kurva_S"/>
      <sheetName val="Prod_02"/>
      <sheetName val="Stock_Material"/>
      <sheetName val="ANALISA_GR_x"/>
      <sheetName val="ANALISA_GR_x0"/>
      <sheetName val="Bill_Of_Quantity"/>
      <sheetName val="BQ_All_2"/>
      <sheetName val="No_Item"/>
      <sheetName val="rab_-_persiapan_&amp;_lantai-1"/>
      <sheetName val="ANALISA_GR___"/>
      <sheetName val="Titik_kabel"/>
      <sheetName val="Upah_&amp;_Bahan"/>
      <sheetName val="2_1"/>
      <sheetName val="2_2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Pivot_utk_Analisa_&amp;_SDBP_"/>
      <sheetName val="M+U_Pivot"/>
      <sheetName val="Fin_Sum"/>
      <sheetName val="Analisa_SNI_STANDART_"/>
      <sheetName val="ANALYS_EXTERN"/>
      <sheetName val="Daftar_Harga_Satuan_Gaji"/>
      <sheetName val="Daftar_Harga_Satuan_Bahan"/>
      <sheetName val="Soi_081"/>
      <sheetName val="DATA_BASE"/>
      <sheetName val="Up_&amp;_bhn"/>
      <sheetName val="an_el5"/>
      <sheetName val="An_AC_&amp;_Plb"/>
      <sheetName val="h_sat-bbm"/>
      <sheetName val="ANAL-SEC_II"/>
      <sheetName val="ANAL-SEC_III"/>
      <sheetName val="bhn_FINAL"/>
      <sheetName val="ANALISA_GR_x005f_x005f_x005f_x005f_x005f_x005f_x0"/>
      <sheetName val="Perhitungan_KC_ke_SUBKON"/>
      <sheetName val="surat_"/>
      <sheetName val="Alat_(1)"/>
      <sheetName val="Daftar_Harga_Upah_dan_Bahan"/>
      <sheetName val="LAM_3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ITB_COST"/>
      <sheetName val="analisa_rev"/>
      <sheetName val="CPP"/>
      <sheetName val="TRNS-C1"/>
      <sheetName val="I-ME"/>
      <sheetName val="Finishing Warehouse"/>
      <sheetName val="Inputdata"/>
      <sheetName val="L-Mechanical"/>
      <sheetName val="Rincian Biaya RKM I"/>
      <sheetName val="kriteria sgl"/>
      <sheetName val="Install Time+Cost"/>
      <sheetName val="적용환율"/>
      <sheetName val="EARTH WORKS"/>
      <sheetName val="eq_data"/>
      <sheetName val="CUACA"/>
      <sheetName val="DHS AC"/>
      <sheetName val="Config"/>
      <sheetName val="Grand summary"/>
      <sheetName val="Plumbing"/>
      <sheetName val="TABEL"/>
      <sheetName val="Contents"/>
      <sheetName val="Report detil kondisi"/>
      <sheetName val="CONTRIBUSI"/>
      <sheetName val="ANALIS WIL 1"/>
      <sheetName val="PLATE bataco"/>
      <sheetName val="Analisa "/>
      <sheetName val="RAB ME"/>
      <sheetName val="analis RSUD"/>
      <sheetName val="Urugan Pasir"/>
      <sheetName val="Dashboard"/>
      <sheetName val="ANA-TOOLS-KKA"/>
      <sheetName val="4-MVAC"/>
      <sheetName val="telp"/>
      <sheetName val="DAF-4"/>
      <sheetName val="見積計算2005年 "/>
      <sheetName val="41_9_36_3"/>
      <sheetName val="Daftar upah &amp; material"/>
      <sheetName val="OFF"/>
      <sheetName val="NP (2)"/>
      <sheetName val="RAB &amp; RCO OWNER VERS."/>
      <sheetName val="3-DIV1"/>
      <sheetName val="An.1"/>
      <sheetName val="An.3"/>
      <sheetName val="An.2"/>
      <sheetName val="Irregular_Income"/>
      <sheetName val="FE-1770_P1"/>
      <sheetName val="Hrn_I"/>
      <sheetName val="Hrn_II"/>
      <sheetName val="Hrn_III"/>
      <sheetName val="Bgn-Ingg_PLANTATION"/>
      <sheetName val="Marshal"/>
      <sheetName val="Harsat Alat"/>
      <sheetName val="BP1_23"/>
      <sheetName val="311208"/>
      <sheetName val="jpr"/>
      <sheetName val="REG TOTAL"/>
      <sheetName val="SKKP_1"/>
      <sheetName val="Bastille"/>
      <sheetName val="2703_11"/>
      <sheetName val="Assumption_&amp;_Dashboard_1"/>
      <sheetName val="bhn_FINAL1"/>
      <sheetName val="4__PEK__LUAR1"/>
      <sheetName val="Analisa_Gabungan1"/>
      <sheetName val="1_General_1"/>
      <sheetName val="REKAP__(1)1"/>
      <sheetName val="Fill_this_out_first___5"/>
      <sheetName val="Valve_PL1"/>
      <sheetName val="Peralatan_PL1"/>
      <sheetName val="Irregular_Income1"/>
      <sheetName val="FE-1770_P11"/>
      <sheetName val="B_-_Norelec1"/>
      <sheetName val="_SAT_PL1"/>
      <sheetName val="RAB_SEKRETARIAT_(1)1"/>
      <sheetName val="an__1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gn-Ingg_PLANTATION1"/>
      <sheetName val="ANALISA_GR_x005f_x0000__x1"/>
      <sheetName val="ANALISA_GR_x005f_x005f_x01"/>
      <sheetName val="DIV_21"/>
      <sheetName val="Daftar Harga Satuan"/>
      <sheetName val=" AnaBah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BAOP"/>
      <sheetName val="Inkindo 2015"/>
      <sheetName val="BQ_Pipeline Eva_pek"/>
      <sheetName val="BID"/>
      <sheetName val="WF "/>
      <sheetName val="総括表"/>
      <sheetName val="Sicamec + Insulator"/>
      <sheetName val="ITS"/>
      <sheetName val="ANALISA_GR_____GAH3"/>
      <sheetName val="Harga_Kabel1"/>
      <sheetName val="ANALISA_GR???1"/>
      <sheetName val="BOM_BMS1"/>
      <sheetName val="Daf-3_1_2_Pintu,_Jendela,_TWA1"/>
      <sheetName val="Daf-3_1_4_Plafond_TWA1"/>
      <sheetName val="Unit_Rate1"/>
      <sheetName val="Rekap_Total1"/>
      <sheetName val="Rekap_Biaya1"/>
      <sheetName val="DLAT_(2)1"/>
      <sheetName val="An_1"/>
      <sheetName val="An_3"/>
      <sheetName val="An_2"/>
      <sheetName val="Daftar_Alat1"/>
      <sheetName val="Pemindahan_Penduduk_1"/>
      <sheetName val="3_2_2_(Rincian)1"/>
      <sheetName val="AN__SCAFOLDING1"/>
      <sheetName val="INPUT_AGST"/>
      <sheetName val="rkpm_2003"/>
      <sheetName val="box_culvert"/>
      <sheetName val="NP_(4)"/>
      <sheetName val="Alat_B"/>
      <sheetName val="a_h_ars_sum"/>
      <sheetName val="a_h_ars"/>
      <sheetName val="Harsat_Alat"/>
      <sheetName val="Tuk_Koef"/>
      <sheetName val="REG_TOTAL"/>
      <sheetName val="_"/>
      <sheetName val="Analisa_Quarry"/>
      <sheetName val="Data_Upah"/>
      <sheetName val="DIV_1"/>
      <sheetName val="IN_"/>
      <sheetName val="iNT__Kotak_Lt_3"/>
      <sheetName val="TJ_JATI"/>
      <sheetName val="RBP-_2"/>
      <sheetName val="HRG-_UPAH"/>
      <sheetName val="Total_Harga"/>
      <sheetName val="Anl_+"/>
      <sheetName val="Form_I"/>
      <sheetName val="SP_Kapasitas_TD"/>
      <sheetName val="D_BOARD"/>
      <sheetName val="PERALATAN_PROYEK_GOL_III_A"/>
      <sheetName val="SUB_&amp;_mandor"/>
      <sheetName val="HS_Alat"/>
      <sheetName val="Div_9_-_Harian"/>
      <sheetName val="Div_2_-_Drainase"/>
      <sheetName val="Input_Data"/>
      <sheetName val="7_공정표1"/>
      <sheetName val="HRG_DSR_APP"/>
      <sheetName val="ANALISA_WIKA"/>
      <sheetName val="Schedulle_"/>
      <sheetName val="adukan_"/>
      <sheetName val="Vol_K_225"/>
      <sheetName val="Rekap_Anl"/>
      <sheetName val="Category_detail"/>
      <sheetName val="RKP_PLUMBING"/>
      <sheetName val="Hua_Yang_Quarterly"/>
      <sheetName val="Lead_Schedule"/>
      <sheetName val="Gal_tanah"/>
      <sheetName val="Galian_11"/>
      <sheetName val="Schedule_Master"/>
      <sheetName val="Isian_Biodata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ate_Analysis"/>
      <sheetName val="C_S_A"/>
      <sheetName val="RAB_(A)_(2)"/>
      <sheetName val="Pay_Items"/>
      <sheetName val="FIRE_FIGHTING"/>
      <sheetName val="REKAP_A_BESAR"/>
      <sheetName val="DIV_81"/>
      <sheetName val="AnalisaSIPIL_RIIL1"/>
      <sheetName val="ENC_14"/>
      <sheetName val="qc_reading"/>
      <sheetName val="Pivot_Table"/>
      <sheetName val="anal-drainase,tanah&amp;ps_batu"/>
      <sheetName val="Gaji_Pokok"/>
      <sheetName val="T__Proyek-Jabatan"/>
      <sheetName val="T__Lokasi"/>
      <sheetName val="T__Rumah"/>
      <sheetName val="T__Transport"/>
      <sheetName val="F_ALARM"/>
      <sheetName val="Hardas_Material"/>
      <sheetName val="Hardas_Upah+Subkon"/>
      <sheetName val="Satuan_Dasar"/>
      <sheetName val="TE_TS_FA_LAN_MATV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Grand_summary"/>
      <sheetName val="REK_S-CURVE"/>
      <sheetName val="Formulir_7_6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INPUT_HARIAN"/>
      <sheetName val="BQ_(M&amp;E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Sensitive"/>
      <sheetName val="BQ Arsit"/>
      <sheetName val="An HarSatPek"/>
      <sheetName val="Sat Bah &amp; Up"/>
      <sheetName val="ahs_utama"/>
      <sheetName val="2-Genset print"/>
      <sheetName val="Parameter"/>
      <sheetName val="BQ_Arsit"/>
      <sheetName val="An_HarSatPek"/>
      <sheetName val="Sat_Bah_&amp;_Up"/>
      <sheetName val="2-Genset_print"/>
      <sheetName val="B_T"/>
      <sheetName val="BQ29"/>
      <sheetName val="Hsatuan-OK"/>
      <sheetName val="EXTERNAL WORK"/>
      <sheetName val="STOK MAT"/>
      <sheetName val="MAP GAB"/>
      <sheetName val="GP-WB"/>
      <sheetName val="tetrapod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TOTAL UPAH"/>
      <sheetName val="PRY 01-8"/>
      <sheetName val="T.material"/>
      <sheetName val="quarry"/>
      <sheetName val="Student"/>
      <sheetName val="Analisa  (2)"/>
      <sheetName val="Tracking Schedule R-1"/>
      <sheetName val="Cash Flow bulanan"/>
      <sheetName val="harga-alat"/>
      <sheetName val="hrg-dsr"/>
      <sheetName val="Meth "/>
      <sheetName val="Consumable"/>
      <sheetName val="Equipment"/>
      <sheetName val="Labor"/>
      <sheetName val="sleksi"/>
      <sheetName val="TS MINGGUAN rev (2)"/>
      <sheetName val="LIST ANHARSAT"/>
      <sheetName val="320000 CABANG VI"/>
      <sheetName val="PConsCS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5"/>
      <sheetName val="Harga Satuan Bahan"/>
      <sheetName val="lh"/>
      <sheetName val="Bill 2.3"/>
      <sheetName val="Bill 2.5B"/>
      <sheetName val="Bill 2.1"/>
      <sheetName val="ANEX1"/>
      <sheetName val="Input Jurnal."/>
      <sheetName val="Rp Banten"/>
      <sheetName val="Penyusutan Kendaraan"/>
      <sheetName val="DDJAN05"/>
      <sheetName val="Blk-Mnl"/>
      <sheetName val="Klm-Mnl"/>
      <sheetName val="D2(Final)"/>
      <sheetName val="pipa porusc(6&quot;)"/>
      <sheetName val="SAT-UP"/>
      <sheetName val="bahan SNI"/>
      <sheetName val="DUTCH CONE"/>
      <sheetName val="ANALISA SNI'07rootsREV"/>
      <sheetName val="Bill.2. PL - SUPPLY A"/>
      <sheetName val="SAT PL"/>
      <sheetName val="DU&amp;B"/>
      <sheetName val="Rincian ME"/>
      <sheetName val="After LoI"/>
      <sheetName val="uph bhn"/>
      <sheetName val="main summary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Break Down Alat"/>
      <sheetName val="1.2"/>
      <sheetName val="HARVEST02"/>
      <sheetName val="RANGE"/>
      <sheetName val="ITEM"/>
      <sheetName val="BL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Sheet9"/>
      <sheetName val="Vibro_Roller"/>
      <sheetName val="Pekerjaan "/>
      <sheetName val="K210"/>
      <sheetName val="P3"/>
      <sheetName val="MA035"/>
      <sheetName val="Mk Marka"/>
      <sheetName val="Mk Base"/>
      <sheetName val="Por"/>
      <sheetName val="Tabel Bantu &amp; Lembar Soal"/>
      <sheetName val="1.1.Barrette pile"/>
      <sheetName val="Qty_pile"/>
      <sheetName val="Steel_slab"/>
      <sheetName val="Steel_tank"/>
      <sheetName val="Steel_wall"/>
      <sheetName val="D2.2"/>
      <sheetName val="ANALHASA"/>
      <sheetName val="anal.alat"/>
      <sheetName val="TPI"/>
      <sheetName val="Mob (2)"/>
      <sheetName val="NerSubsis"/>
      <sheetName val="HPSI-Portion"/>
      <sheetName val="4SM00369 &amp; 4SM00370 "/>
      <sheetName val="L_23"/>
      <sheetName val="TSS"/>
      <sheetName val="A.STUAN"/>
      <sheetName val="S Curve Renc. RAP"/>
      <sheetName val="Rencana Anggaran Biaya"/>
      <sheetName val="hitungan"/>
      <sheetName val="schalat"/>
      <sheetName val="schman"/>
      <sheetName val="schmat"/>
      <sheetName val="BQ Detail"/>
      <sheetName val="di2"/>
      <sheetName val="Harga S Dasar"/>
      <sheetName val="EQ"/>
      <sheetName val="Engine"/>
      <sheetName val="BQNSC"/>
      <sheetName val="HSBU ANA"/>
      <sheetName val="AHS_Kusen"/>
      <sheetName val="Rekapitulasi"/>
      <sheetName val="A.HARSAT ARS"/>
      <sheetName val="Rekap BQ-Pompong"/>
      <sheetName val="Rekap-L3"/>
      <sheetName val="An Biaya"/>
      <sheetName val="prod"/>
      <sheetName val="ANALISA_GR_x0000__x0000__x0000_"/>
      <sheetName val="ANALISA_GR_x0000__x"/>
      <sheetName val="Vol."/>
      <sheetName val="Hrg.Dasar"/>
      <sheetName val="D.86"/>
      <sheetName val="NP umum"/>
      <sheetName val="pivot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Rekapan Divisi 7.3 (Rev)"/>
      <sheetName val="Pernyataan"/>
      <sheetName val="ph"/>
      <sheetName val="REKAP_PAKEI-1"/>
      <sheetName val="HSD Bahan"/>
      <sheetName val="HSD Alat"/>
      <sheetName val="Sum IF"/>
      <sheetName val="HSD Upah"/>
      <sheetName val="Materials"/>
      <sheetName val="Vol Pek"/>
      <sheetName val="Labour"/>
      <sheetName val="ANAL-"/>
      <sheetName val="8410(Kerb)"/>
      <sheetName val="Input monthly capex"/>
      <sheetName val="EVAL-ANAL"/>
      <sheetName val="div-6"/>
      <sheetName val="div-2"/>
      <sheetName val="MAIN BQ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IV__Arsitek_(MC_0)"/>
      <sheetName val="BQ-Tenis"/>
      <sheetName val="Arsitektur"/>
      <sheetName val="BOQ_Aula"/>
      <sheetName val="DESBT"/>
      <sheetName val="Df-Kuan"/>
      <sheetName val="S_Suramadu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an_el6"/>
      <sheetName val="hit_BKMM"/>
      <sheetName val="INFORMASI_UMUM"/>
      <sheetName val="rab_lt_2_bo"/>
      <sheetName val="hrg-sat_pek"/>
      <sheetName val="Bea_Op_Alat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RD_dokter_ORNG_3_70"/>
      <sheetName val="HASIL_USAHA_2011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Tracking_Schedule_R-1"/>
      <sheetName val="Volume_1"/>
      <sheetName val="analisa_print"/>
      <sheetName val="Har-sat_finish"/>
      <sheetName val="D-3_(M)"/>
      <sheetName val="D-7_(M)"/>
      <sheetName val="Sat_JAdi"/>
      <sheetName val="kalender"/>
      <sheetName val="DaftarHS"/>
      <sheetName val="Enc14"/>
      <sheetName val="Currency"/>
      <sheetName val="1b.bill"/>
      <sheetName val="a.2"/>
      <sheetName val="habis"/>
      <sheetName val="QSS"/>
      <sheetName val="AsumsiDasar"/>
      <sheetName val="Dokumentasi"/>
      <sheetName val="BLOK-BJR"/>
      <sheetName val="BETON"/>
      <sheetName val="SEP"/>
      <sheetName val="JM"/>
      <sheetName val="Daftar Upah,Bhn,&amp; alat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ocean voyage"/>
      <sheetName val="res200"/>
      <sheetName val="HSD(3)"/>
      <sheetName val="1"/>
      <sheetName val="Analisa BOW 07"/>
      <sheetName val="UPAH "/>
      <sheetName val="12mar98 electronic"/>
      <sheetName val="DWTables"/>
      <sheetName val="3.3b"/>
      <sheetName val="HU P BARU"/>
      <sheetName val="HU P LAMA"/>
      <sheetName val="Koordinat"/>
      <sheetName val="Manthos"/>
      <sheetName val="likuiditas"/>
      <sheetName val="progres sub unv"/>
      <sheetName val="CCO"/>
      <sheetName val="RENPEN"/>
      <sheetName val="schedule kurva s"/>
      <sheetName val="기초자료"/>
      <sheetName val="Summary Sheets"/>
      <sheetName val="RAW MATERIALS "/>
      <sheetName val="SPK"/>
      <sheetName val="LEKAT1"/>
      <sheetName val="산출서(HMC)"/>
      <sheetName val="rab me by owner"/>
      <sheetName val="DAF-ALAT-03"/>
      <sheetName val="Agg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Data Pendukung"/>
      <sheetName val="Nama"/>
      <sheetName val="L2"/>
      <sheetName val="LHR"/>
      <sheetName val="10"/>
      <sheetName val="Assumptions"/>
      <sheetName val="DbCost"/>
      <sheetName val="Ind.MP Sch."/>
      <sheetName val="MPEL"/>
      <sheetName val="DPPN"/>
      <sheetName val="FORM_BQ_TL_PRATU_4cct1"/>
      <sheetName val="Sicamec_+_Insulator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UPH-1"/>
      <sheetName val="DHT"/>
      <sheetName val="Cover (x)"/>
      <sheetName val="Cor Apt"/>
      <sheetName val="SBDY"/>
      <sheetName val="Hrg Dsr"/>
      <sheetName val="HDasar"/>
      <sheetName val="3(Prog2)"/>
      <sheetName val="5(Prog3&amp;Escl.stup)"/>
      <sheetName val="6(prog4)"/>
      <sheetName val="7(prog5)"/>
      <sheetName val="L.3"/>
      <sheetName val="REKAP MC 1"/>
      <sheetName val="BILL MC 1"/>
      <sheetName val="PM2-SWGR-01"/>
      <sheetName val="harsat sdy"/>
      <sheetName val="dwa-01"/>
      <sheetName val="MARGIN"/>
      <sheetName val="HS-1"/>
      <sheetName val="610.05"/>
      <sheetName val="610.06"/>
      <sheetName val="610.07"/>
      <sheetName val="610.08"/>
      <sheetName val="HARGA_DASAR2"/>
      <sheetName val="ANALISA_SNI'12_1"/>
      <sheetName val="Titik_kabel1"/>
      <sheetName val="Perhitungan_KC_ke_SUBKON1"/>
      <sheetName val="surat_1"/>
      <sheetName val="analisa_rev1"/>
      <sheetName val="Form_1"/>
      <sheetName val="TMS_Llg"/>
      <sheetName val="RAB_1"/>
      <sheetName val="URAIAN_"/>
      <sheetName val="Install_Time+Cost"/>
      <sheetName val="Alat_R"/>
      <sheetName val="ANALISA_SNI'07(Bangli)"/>
      <sheetName val="HARGA_RAP"/>
      <sheetName val="Berat_Vol"/>
      <sheetName val="H-Dasar"/>
      <sheetName val="Analisa-H"/>
      <sheetName val="tul"/>
      <sheetName val="AN-SNI"/>
      <sheetName val="DHSD"/>
      <sheetName val="PO-2"/>
      <sheetName val="Harga S Dasar UNTUK IDISI"/>
      <sheetName val="An. ang"/>
      <sheetName val="Anal_Pek"/>
      <sheetName val="Appendix 2(SatDas)"/>
      <sheetName val="内訳"/>
      <sheetName val="STD Lanjutan"/>
      <sheetName val="NS Lanjutan"/>
      <sheetName val="Daftar Harga Dasar"/>
      <sheetName val="UpahKerja"/>
      <sheetName val="per span 35"/>
      <sheetName val=" anal hrg sat"/>
      <sheetName val="BoQ(APBN)"/>
      <sheetName val="DivVI"/>
      <sheetName val="LP3,h_dsr"/>
      <sheetName val="an_tek1"/>
      <sheetName val="UBA RAB"/>
      <sheetName val="DAFTAR MATERIAL"/>
      <sheetName val="Progress Tables"/>
      <sheetName val="LAL _ PASAR PAGI "/>
      <sheetName val="RAPI"/>
      <sheetName val="HARDAS-ALAT"/>
      <sheetName val="STA"/>
      <sheetName val="PCG"/>
      <sheetName val="DSN"/>
      <sheetName val="TPT"/>
      <sheetName val="Factor"/>
      <sheetName val="BOX KACAB RM"/>
      <sheetName val="Mark-up"/>
      <sheetName val="Plafond"/>
      <sheetName val="E.Adm"/>
      <sheetName val="Harga-upah"/>
      <sheetName val="Perhit.Alat"/>
      <sheetName val="Kualifikasi"/>
      <sheetName val="DEKAN"/>
      <sheetName val="HSBU"/>
      <sheetName val="EQ_an"/>
      <sheetName val="5-Alt(1)"/>
      <sheetName val="Sat Bah _ Up"/>
      <sheetName val="Bt.Kosong"/>
      <sheetName val="PROCURE"/>
      <sheetName val="KUANTITY"/>
      <sheetName val="system &amp; LOOK_UP_FUNC"/>
      <sheetName val="표지"/>
      <sheetName val="PhaDoMong"/>
      <sheetName val="HaoPhi"/>
      <sheetName val="TOWN"/>
      <sheetName val="a. alat"/>
      <sheetName val="KOR-10"/>
      <sheetName val="KOR-9"/>
      <sheetName val="mat-onsite"/>
      <sheetName val="Penwrn"/>
      <sheetName val="Mingguan"/>
      <sheetName val="Upah,Bahan,Alat"/>
      <sheetName val="Daf.Harga"/>
      <sheetName val="Bahan  SNI"/>
      <sheetName val="OE-8,4(3).A Skampal"/>
      <sheetName val="D5ok"/>
      <sheetName val="B.P"/>
      <sheetName val="urtek mpu"/>
      <sheetName val="Sheet15"/>
      <sheetName val="ALEK"/>
      <sheetName val="c"/>
      <sheetName val="f"/>
      <sheetName val="Data Info"/>
      <sheetName val="Huruf"/>
      <sheetName val="harga pipa dan acc "/>
      <sheetName val="PERHITUNGAN LUMPSUM"/>
      <sheetName val="ANALISA SNI_BOW"/>
      <sheetName val="UB-SNI"/>
      <sheetName val="bialangsung"/>
      <sheetName val="Hitung_Energi"/>
      <sheetName val="TAXRATE"/>
      <sheetName val="Field DCPT"/>
      <sheetName val="rates"/>
      <sheetName val="Calendar05"/>
      <sheetName val="DSP"/>
      <sheetName val="div62"/>
      <sheetName val="Anls K"/>
      <sheetName val="Anls E"/>
      <sheetName val="ANLSA"/>
      <sheetName val="Upah, alat &amp; harsat"/>
      <sheetName val="SKEDUL AV-05"/>
      <sheetName val="bahan-mos"/>
      <sheetName val="AUG02"/>
      <sheetName val="ANALISA GR_x0000_GAH"/>
      <sheetName val="sat-jadi"/>
      <sheetName val="NYATDOK"/>
      <sheetName val="Op.Kusdi"/>
      <sheetName val="ANALISA GR?_x"/>
      <sheetName val="ANALISA_GR_x005f_x0000__x005f_x005f_1"/>
      <sheetName val="ANALISA_GR_x005f_x0000__x005f_x005f_2"/>
      <sheetName val="Harga Mat "/>
      <sheetName val="Panel"/>
      <sheetName val="LAP JUAL"/>
      <sheetName val="ANALISA PEK.UMUM"/>
      <sheetName val="5-daftar Peralatan"/>
      <sheetName val="B.U.A"/>
      <sheetName val="sched pelaks"/>
      <sheetName val="Div-4"/>
      <sheetName val="Div-8"/>
      <sheetName val="Div-7"/>
      <sheetName val="UPAH PEKERJA"/>
      <sheetName val="Bulanan"/>
      <sheetName val="OPNAME COMM-10+825-10+300"/>
      <sheetName val="RAB-JO"/>
      <sheetName val="BAJA TUL"/>
      <sheetName val="ANL.2.1"/>
      <sheetName val="HSUB"/>
      <sheetName val="permohonan"/>
      <sheetName val="Koreksi"/>
      <sheetName val="HGB DUMAI"/>
      <sheetName val="HS_BHN&amp;UPAH"/>
      <sheetName val="K__111"/>
      <sheetName val="K_311A"/>
      <sheetName val="K__810"/>
      <sheetName val="TS_MINGGUAN_rev_(2)"/>
      <sheetName val="B Price"/>
      <sheetName val="VI"/>
      <sheetName val="VII"/>
      <sheetName val="RAB Komposit"/>
      <sheetName val="-----------BOQ 2021"/>
      <sheetName val="x4-Basic Price"/>
      <sheetName val="-----------Rekap 2021"/>
      <sheetName val="Prod.Alat (Cianten-1)"/>
      <sheetName val="Daftar BOQ"/>
      <sheetName val="Unit-P"/>
      <sheetName val="61008"/>
      <sheetName val="BoQ-Gen"/>
      <sheetName val="BREAKSCD"/>
      <sheetName val="BAHAN &amp; ALAT"/>
      <sheetName val="PENUTUP_ATAP"/>
      <sheetName val="UshDeb00"/>
      <sheetName val="Bahan-Upah"/>
      <sheetName val="Instrument"/>
      <sheetName val="MP MOB"/>
      <sheetName val="Eng_Hrs (HO)"/>
      <sheetName val="MINAT"/>
      <sheetName val="Analisa HS"/>
      <sheetName val="HPS PC"/>
      <sheetName val="Pag_hal"/>
      <sheetName val="SKAT"/>
      <sheetName val="bum"/>
      <sheetName val="Production"/>
      <sheetName val="N Tnh"/>
      <sheetName val="Application"/>
      <sheetName val="Inputs"/>
      <sheetName val="DDB"/>
      <sheetName val="Rek.Analisa"/>
      <sheetName val="KIB C GEDUNG &amp; BANGUNAN"/>
      <sheetName val="KITZ"/>
      <sheetName val="analisa ARS"/>
      <sheetName val="U.anal2"/>
      <sheetName val="UpBahAlat"/>
      <sheetName val="H &amp; U"/>
      <sheetName val="PRIMCOAT"/>
      <sheetName val="BIALANG"/>
      <sheetName val="DafHrgSatuan"/>
      <sheetName val="AnBiaya OperasionalAlat"/>
      <sheetName val="brd2"/>
      <sheetName val="Analisa PEMB. UTAMA"/>
      <sheetName val="Rekap ARP"/>
      <sheetName val="10. Harsat Dasar"/>
      <sheetName val="Lamp BAP"/>
      <sheetName val="RAB alternatif (2) mendekati ok"/>
      <sheetName val="labor1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DIV_23"/>
      <sheetName val="ANALISA_GR_x005f_x005f_x03"/>
      <sheetName val="Hrn_I3"/>
      <sheetName val="Hrn_II3"/>
      <sheetName val="Hrn_III3"/>
      <sheetName val="Bgn-Ingg_PLANTATION3"/>
      <sheetName val="An_11"/>
      <sheetName val="An_31"/>
      <sheetName val="An_21"/>
      <sheetName val="Harsat_Alat1"/>
      <sheetName val="REG_TOTAL1"/>
      <sheetName val="INPUT_HARIAN1"/>
      <sheetName val="BQ_(M&amp;E)1"/>
      <sheetName val="IV__Arsitek_(MC_0)1"/>
      <sheetName val="Rate_Analysis1"/>
      <sheetName val="C_S_A1"/>
      <sheetName val="RAB_(A)_(2)1"/>
      <sheetName val="Pay_Items1"/>
      <sheetName val="FIRE_FIGHTING1"/>
      <sheetName val="M.Pekerjaan"/>
      <sheetName val="KontrakPayung3TenagaAhli"/>
      <sheetName val="ELEC STIS"/>
      <sheetName val="compaction"/>
      <sheetName val="RPP01 6"/>
      <sheetName val="41,9&amp;36,3"/>
      <sheetName val="1. BQ"/>
      <sheetName val="Inv_Ind"/>
      <sheetName val="absen mekanik&amp;log"/>
      <sheetName val="HARGA_SATUAN_UPAH_&amp;_BAHAN"/>
      <sheetName val="BIAYA_ALAT"/>
      <sheetName val="Gaji_Pokok1"/>
      <sheetName val="T__Proyek-Jabatan1"/>
      <sheetName val="T__Lokasi1"/>
      <sheetName val="T__Rumah1"/>
      <sheetName val="T__Transport1"/>
      <sheetName val="EXTERNAL_WORK"/>
      <sheetName val="STOK_MAT"/>
      <sheetName val="MAP_GAB"/>
      <sheetName val="Sales_Rental"/>
      <sheetName val="HR_Detail"/>
      <sheetName val="RAB_&amp;_RCO_OWNER_VERS_"/>
      <sheetName val="Bill_2_3"/>
      <sheetName val="Bill_2_5B"/>
      <sheetName val="Bill_2_1"/>
      <sheetName val="1__Rekap_B"/>
      <sheetName val="UPAH_B_KAS__2_"/>
      <sheetName val="TOTAL_UPAH"/>
      <sheetName val="RAB_NEGO_17_01_18"/>
      <sheetName val="Prd_1-01"/>
      <sheetName val="Prd_1-02"/>
      <sheetName val="SPI_GMBH"/>
      <sheetName val="ANAL_BOW"/>
      <sheetName val="Hrg_Satuan"/>
      <sheetName val="PRY_01-8"/>
      <sheetName val="610_05"/>
      <sheetName val="610_06"/>
      <sheetName val="610_07"/>
      <sheetName val="610_08"/>
      <sheetName val="uph_bhn"/>
      <sheetName val="Daftar_Upah,Bhn,&amp;_alat"/>
      <sheetName val="BQ_Arsit1"/>
      <sheetName val="An_HarSatPek1"/>
      <sheetName val="Sat_Bah_&amp;_Up1"/>
      <sheetName val="2-Genset_print1"/>
      <sheetName val="absen_mekanik&amp;log"/>
      <sheetName val="HARGA_DASAR3"/>
      <sheetName val="Master_Schedule1"/>
      <sheetName val="Permanent_info1"/>
      <sheetName val="S_BAHAN1"/>
      <sheetName val="S_UPAH1"/>
      <sheetName val="Rekap_Analisa1"/>
      <sheetName val="PL_SPP_per_ton1"/>
      <sheetName val="Uraian_Upah1"/>
      <sheetName val="input_data_umum1"/>
      <sheetName val="REKAP_A_BESAR1"/>
      <sheetName val="HARGA_SATUAN_UPAH_&amp;_BAHAN1"/>
      <sheetName val="BIAYA_ALAT1"/>
      <sheetName val="Gaji_Pokok2"/>
      <sheetName val="T__Proyek-Jabatan2"/>
      <sheetName val="T__Lokasi2"/>
      <sheetName val="T__Rumah2"/>
      <sheetName val="T__Transport2"/>
      <sheetName val="Rate_Analysis2"/>
      <sheetName val="Alat_Berat1"/>
      <sheetName val="T_material1"/>
      <sheetName val="MAP_1-21"/>
      <sheetName val="Alat_R1"/>
      <sheetName val="HS_BHN&amp;UPAH1"/>
      <sheetName val="Analisa_K1"/>
      <sheetName val="HASIL_USAHA_20111"/>
      <sheetName val="hrg-sat_pek1"/>
      <sheetName val="K__1111"/>
      <sheetName val="K_311A1"/>
      <sheetName val="K__8101"/>
      <sheetName val="EXTERNAL_WORK1"/>
      <sheetName val="STOK_MAT1"/>
      <sheetName val="MAP_GAB1"/>
      <sheetName val="Sales_Rental1"/>
      <sheetName val="HR_Detail1"/>
      <sheetName val="RAB_&amp;_RCO_OWNER_VERS_1"/>
      <sheetName val="REKAP_Package_I1"/>
      <sheetName val="Bill_2_31"/>
      <sheetName val="Bill_2_5B1"/>
      <sheetName val="Bill_2_11"/>
      <sheetName val="HGS_Jan_20071"/>
      <sheetName val="PENYAMBUNGAN_DAYA1"/>
      <sheetName val="M2_SQUARE_(C)1"/>
      <sheetName val="Marka_Jalan1"/>
      <sheetName val="PAGAR_PEMBATAS_JALAN1"/>
      <sheetName val="Rigid_Beton1"/>
      <sheetName val="Separator_1"/>
      <sheetName val="ST_CAROLUS_(C)1"/>
      <sheetName val="Schedule_Master1"/>
      <sheetName val="1__Rekap_B1"/>
      <sheetName val="Hrg_Satuan1"/>
      <sheetName val="PRY_01-81"/>
      <sheetName val="TOTAL_UPAH1"/>
      <sheetName val="610_051"/>
      <sheetName val="610_061"/>
      <sheetName val="610_071"/>
      <sheetName val="610_081"/>
      <sheetName val="UPAH_B_KAS__2_1"/>
      <sheetName val="RAB_NEGO_17_01_181"/>
      <sheetName val="Prd_1-011"/>
      <sheetName val="Prd_1-021"/>
      <sheetName val="SPI_GMBH1"/>
      <sheetName val="ANAL_BOW1"/>
      <sheetName val="tb__besi1"/>
      <sheetName val="F_ALARM1"/>
      <sheetName val="2016-405_MR1"/>
      <sheetName val="Reloc_&amp;_Living_Cost1"/>
      <sheetName val="TS_(A3)1"/>
      <sheetName val="310000_CABANG_V1"/>
      <sheetName val="DIV_11"/>
      <sheetName val="Total_Harga1"/>
      <sheetName val="KH_L1"/>
      <sheetName val="7_L1"/>
      <sheetName val="A+Supl_1"/>
      <sheetName val="HRGA_SATUAN_UPAH-BAHAN1"/>
      <sheetName val="REKAP_ARSITEKTUR_1"/>
      <sheetName val="12_ANS1"/>
      <sheetName val="KAN__LOKAL1"/>
      <sheetName val="rab_lt_2_bo1"/>
      <sheetName val="Form_11"/>
      <sheetName val="HRG-_UPAH1"/>
      <sheetName val="Harga_bahan___upah1"/>
      <sheetName val="SNI_21-3-091"/>
      <sheetName val="Rincian_Biaya_RKM_I1"/>
      <sheetName val="kriteria_sgl1"/>
      <sheetName val="Harga_Alat1"/>
      <sheetName val="PENUTUP_ATAP1"/>
      <sheetName val="Daftar_Upah,Bhn,&amp;_alat1"/>
      <sheetName val="BQ_Arsit2"/>
      <sheetName val="An_HarSatPek2"/>
      <sheetName val="Sat_Bah_&amp;_Up2"/>
      <sheetName val="2-Genset_print2"/>
      <sheetName val="uph_bhn1"/>
      <sheetName val="BIIL_ASLI1"/>
      <sheetName val="ANALISA_A-Persiapan1"/>
      <sheetName val="ANALISA_B-Pek_tanah1"/>
      <sheetName val="ANALISA_C-Pek__pondasi1"/>
      <sheetName val="ANALISA_D-Dinding1"/>
      <sheetName val="ANALISA_E-Plesteran1"/>
      <sheetName val="ANALISA_F-Pek_Kayu1"/>
      <sheetName val="ANALISA_G-Pek__beton1"/>
      <sheetName val="ANALISA_J-Pek__Sanitasi1"/>
      <sheetName val="ANALISA_K-Besi_n_aluminium1"/>
      <sheetName val="ANALISA_N-Pek__pengecatan1"/>
      <sheetName val="ANALISA_Q-Pek__Air_Bersih1"/>
      <sheetName val="hit_BKMM1"/>
      <sheetName val="INFORMASI_UMUM1"/>
      <sheetName val="A,_B,_C,_D,_E1"/>
      <sheetName val="Bea_Op_Alat1"/>
      <sheetName val="absen_mekanik&amp;log1"/>
      <sheetName val="Harga_Satuan_Bahan"/>
      <sheetName val="LIST_ANHARSAT"/>
      <sheetName val="Mark_UP"/>
      <sheetName val="Jdw_A_M_T"/>
      <sheetName val="Lamp_-5"/>
      <sheetName val="Pivot_1"/>
      <sheetName val="Pivot_1_(2)"/>
      <sheetName val="Pivot_1_(3)"/>
      <sheetName val="Pivot_1_(4)"/>
      <sheetName val="Analisa_Tehnik_Alat"/>
      <sheetName val="ANAL_PROD_ALAT"/>
      <sheetName val="Earth,_Concrete,_Pile"/>
      <sheetName val="Soil_factor"/>
      <sheetName val="Price_Persiapan_dan_Penunjang"/>
      <sheetName val="rincian_A"/>
      <sheetName val="BAHAN_2017"/>
      <sheetName val="Anls_K"/>
      <sheetName val="Anls_E"/>
      <sheetName val="upah_bahan_"/>
      <sheetName val="RinciBab1_Seksi1"/>
      <sheetName val="EXTERNAL  (revisi 1)"/>
      <sheetName val="HS1b"/>
      <sheetName val="DATA 2009"/>
      <sheetName val="TARGET RAKER "/>
      <sheetName val="target raker 1"/>
      <sheetName val="HS KALIJATI"/>
      <sheetName val="Galian"/>
      <sheetName val="TIE-INS"/>
      <sheetName val="HargaSat"/>
      <sheetName val="JUNI"/>
      <sheetName val="Hargasatuan"/>
      <sheetName val="PAD-F"/>
      <sheetName val="sheet"/>
      <sheetName val="610.03a 15-7"/>
      <sheetName val="SCH12"/>
      <sheetName val="DB-PU"/>
      <sheetName val="Alat tanah dan Struktur (10-05)"/>
      <sheetName val="Alat tanah dan Struktur (03-09)"/>
      <sheetName val="HPP_20_"/>
      <sheetName val="841"/>
      <sheetName val="cons workpapers"/>
      <sheetName val="equity of abacus"/>
      <sheetName val="PERS"/>
      <sheetName val="ANALISA TENDER"/>
      <sheetName val="Marshal -1"/>
      <sheetName val="trf-d-w"/>
      <sheetName val="trf d-i"/>
      <sheetName val="HS Dasar "/>
      <sheetName val="DKH-S3"/>
      <sheetName val="details"/>
      <sheetName val="RINC"/>
      <sheetName val="kontak"/>
      <sheetName val="ED-Prod-02-2015"/>
      <sheetName val="DATA2015"/>
      <sheetName val="DATA2016"/>
      <sheetName val="SEC-6"/>
      <sheetName val="old"/>
      <sheetName val="AnaAlat"/>
      <sheetName val="anaUTama"/>
      <sheetName val="rms remunerasi"/>
      <sheetName val="GLP-DISCOUNT"/>
      <sheetName val="Piping Cost"/>
      <sheetName val="PipWT"/>
      <sheetName val="hrgsat"/>
      <sheetName val="Rekanan"/>
      <sheetName val="URUTAN BUKA"/>
      <sheetName val="Project - Info"/>
      <sheetName val="LEMBAR4"/>
      <sheetName val="Ven"/>
      <sheetName val="Harga Sat Dasar"/>
      <sheetName val="REKAP K3"/>
      <sheetName val="Hrg_APD"/>
      <sheetName val="Anal HPS"/>
      <sheetName val="5-1"/>
      <sheetName val="7.2"/>
      <sheetName val="GeneralInfo"/>
      <sheetName val="MC1,2 fd"/>
      <sheetName val="MU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TabelBantu"/>
      <sheetName val="DatabaseBuilding"/>
      <sheetName val="DatabaseDeliveryOrder"/>
      <sheetName val="DatabaseDokumen"/>
      <sheetName val="DatabaseTransmittal"/>
      <sheetName val="DatabaseHargaSatuan"/>
      <sheetName val="DatabaseInvoice"/>
      <sheetName val="DatabaseJobOrder"/>
      <sheetName val="DatabaseLOC"/>
      <sheetName val="DatabaseLOP"/>
      <sheetName val="DatabaseLevelAuthority"/>
      <sheetName val="DatabaseMaterial"/>
      <sheetName val="DatabaseNesting"/>
      <sheetName val="DatabaseProject"/>
      <sheetName val="DatabaseUser"/>
      <sheetName val="DatabaseWorkOrder"/>
      <sheetName val="Plotting"/>
      <sheetName val="HSDRAIN.XLS"/>
      <sheetName val="HSBASE"/>
      <sheetName val="HSASPAL"/>
      <sheetName val="HSSTRUK"/>
      <sheetName val="HSMISC.XLS"/>
      <sheetName val="Plan"/>
      <sheetName val="PEK. BETON"/>
      <sheetName val="depan"/>
      <sheetName val="hrg sat1"/>
      <sheetName val="BAG_2"/>
      <sheetName val="Analisa (ok)"/>
      <sheetName val="cetak -Div.7.1 Girder"/>
      <sheetName val="Harga Dasar Material"/>
      <sheetName val="Harga Dasar UpahSubkon"/>
      <sheetName val="Holidays"/>
      <sheetName val="AC WIL SERANG"/>
      <sheetName val="DED CIPA"/>
      <sheetName val="ANA-PEK"/>
      <sheetName val="B7"/>
      <sheetName val="Satuan Pek."/>
      <sheetName val="an. struktur"/>
      <sheetName val="Girder-30"/>
      <sheetName val="PRINT-UAB (2)"/>
      <sheetName val="Daf-Har-Pening"/>
      <sheetName val="An_12"/>
      <sheetName val="An_32"/>
      <sheetName val="An_22"/>
      <sheetName val="ANALISA_GR_____GAH5"/>
      <sheetName val="BoQ_C43"/>
      <sheetName val="BQ_Pivot_utk_Analisa_&amp;_SDBP_3"/>
      <sheetName val="M+U_Pivot3"/>
      <sheetName val="Fin_Sum3"/>
      <sheetName val="analisa_BM3"/>
      <sheetName val="rap_rinci3"/>
      <sheetName val="DIVISI_33"/>
      <sheetName val="Harga_Sat_3"/>
      <sheetName val="ANALYS_EXTERN3"/>
      <sheetName val="BQ_EXTERN3"/>
      <sheetName val="Tunduk_Panitia3"/>
      <sheetName val="rab_-_persiapan_&amp;_lantai-13"/>
      <sheetName val="No_Item3"/>
      <sheetName val="INPUT_AGST3"/>
      <sheetName val="rkpm_20033"/>
      <sheetName val="box_culvert3"/>
      <sheetName val="NP_(4)3"/>
      <sheetName val="_REKAP_B_GEDUNG_PRAMUKA3"/>
      <sheetName val="A_PENDOPO3"/>
      <sheetName val="B__GEDUNG_PRAMUKA3"/>
      <sheetName val="SURAT_PENAWARAN3"/>
      <sheetName val="_REKAP_A_PENDOPO3"/>
      <sheetName val="ANALISA_GR_x03"/>
      <sheetName val="an_el10"/>
      <sheetName val="An_AC_&amp;_Plb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Alat_B3"/>
      <sheetName val="a_h_ars_sum3"/>
      <sheetName val="a_h_ars3"/>
      <sheetName val="An_13"/>
      <sheetName val="An_33"/>
      <sheetName val="An_23"/>
      <sheetName val="H_Satuan9"/>
      <sheetName val="REKAP_1_SECTION8"/>
      <sheetName val="DIREC_COST8"/>
      <sheetName val="form_besi8"/>
      <sheetName val="REKAP_STRUCTURE8"/>
      <sheetName val="Master_1_07"/>
      <sheetName val="lamp__127"/>
      <sheetName val="GRAND_REKAP7"/>
      <sheetName val="ANALISA_GRS_TENGAH7"/>
      <sheetName val="A-11_Steel_Str_(2)7"/>
      <sheetName val="BAHAN_&amp;_UPAH7"/>
      <sheetName val="Analisa_Upah_&amp;_Bahan_Plum7"/>
      <sheetName val="Analisa_&amp;_Upah7"/>
      <sheetName val="PLUMBING_27"/>
      <sheetName val="FORM_X_COST7"/>
      <sheetName val="ELEVATED_SLAB7"/>
      <sheetName val="HARGA_MATERIAL7"/>
      <sheetName val="rekap_c7"/>
      <sheetName val="BQ_ARS7"/>
      <sheetName val="rab_me_(by_owner)_7"/>
      <sheetName val="BQ_(by_owner)7"/>
      <sheetName val="rab_me_(fisik)7"/>
      <sheetName val="Memb_Schd7"/>
      <sheetName val="HSTANAH_XLS7"/>
      <sheetName val="unit_rate-b37"/>
      <sheetName val="Pos_4-17"/>
      <sheetName val="Harga_7"/>
      <sheetName val="vol__ARS7"/>
      <sheetName val="TOTAL_SPK7"/>
      <sheetName val="Bill_of_Qty_MEP7"/>
      <sheetName val="Basement_Estimate7"/>
      <sheetName val="HARGA_ME7"/>
      <sheetName val="01A-_RAB7"/>
      <sheetName val="Analisa_27"/>
      <sheetName val="Daf_17"/>
      <sheetName val="Analisa_Upah___Bahan_Plum7"/>
      <sheetName val="bhn_7"/>
      <sheetName val="daftar_Upah7"/>
      <sheetName val="HB_7"/>
      <sheetName val="rek_det_1-37"/>
      <sheetName val="Analisa_Harga_Satuan7"/>
      <sheetName val="Harga_Bahan7"/>
      <sheetName val="REF_ONLY7"/>
      <sheetName val="Supply_Agrmnt7"/>
      <sheetName val="POS-4_17"/>
      <sheetName val="Rekap_Dc7"/>
      <sheetName val="PHU_057"/>
      <sheetName val="crewlist_S6"/>
      <sheetName val="Harga_satuan6"/>
      <sheetName val="Harga_ME_6"/>
      <sheetName val="Currency_Rate6"/>
      <sheetName val="Indirect_Cost6"/>
      <sheetName val="SERVICES_FEE6"/>
      <sheetName val="BD_Cvl6"/>
      <sheetName val="Erection_SS6"/>
      <sheetName val="Upah_Bahan6"/>
      <sheetName val="daftar_harga7"/>
      <sheetName val="LIFT_DOM6"/>
      <sheetName val="dboard(_asli)6"/>
      <sheetName val="RAB_STR_JETTY_&amp;_F_PENUNJANG6"/>
      <sheetName val="Analisa_RAB6"/>
      <sheetName val="FORM_3A6"/>
      <sheetName val="Perhitungan_RAB6"/>
      <sheetName val="RAB_RIIL_kayu6"/>
      <sheetName val="Unit_Rate_Indirect6"/>
      <sheetName val="3__KONTRAK(stu)6"/>
      <sheetName val="A_Paint_Jotun_Penguard6"/>
      <sheetName val="BOQ_ori6"/>
      <sheetName val="HRG_BHN6"/>
      <sheetName val="AnalisaSIPIL_RIIL_RAP6"/>
      <sheetName val="SUB_TOTAL___6"/>
      <sheetName val="HSA_&amp;_PAB6"/>
      <sheetName val="Harga_Upah_6"/>
      <sheetName val="i-j__Pengalaman6"/>
      <sheetName val="17_ALS-saluran+BC6"/>
      <sheetName val="HARGA_UPAH6"/>
      <sheetName val="Sewa_Alat-16"/>
      <sheetName val="Anal_4"/>
      <sheetName val="Mon_Upah6"/>
      <sheetName val="Analisa_Tekhnis6"/>
      <sheetName val="bukan_PNS6"/>
      <sheetName val="Time_Schedule6"/>
      <sheetName val="anal_pipa6"/>
      <sheetName val="Harsat_Upah6"/>
      <sheetName val="AHS_(ci,str,ars)6"/>
      <sheetName val="610_046"/>
      <sheetName val="Analisa_RAP6"/>
      <sheetName val="Bahan_B6"/>
      <sheetName val="Upah_B6"/>
      <sheetName val="ANALISA_GR?????GAH6"/>
      <sheetName val="Analisa_Prov'074"/>
      <sheetName val="H_Satuan_Dasar4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D2_46"/>
      <sheetName val="D4_3_(TE)6"/>
      <sheetName val="D5_3_(TF)_6"/>
      <sheetName val="D8_3_(TJ)6"/>
      <sheetName val="PAKET_16"/>
      <sheetName val="Bill_of_Qty6"/>
      <sheetName val="SD_(1)6"/>
      <sheetName val="Bill_rekap4"/>
      <sheetName val="RENCANA_KERJA6"/>
      <sheetName val="Agregat_Halus_&amp;_Kasar6"/>
      <sheetName val="Harga_Sat_Das6"/>
      <sheetName val="Isolasi_Luar_Dalam4"/>
      <sheetName val="Isolasi_Luar4"/>
      <sheetName val="ANALISA_GR4"/>
      <sheetName val="BQ_PABX4"/>
      <sheetName val="Unit_Cost4"/>
      <sheetName val="Surat_Pernyataan6"/>
      <sheetName val="H_SAT4"/>
      <sheetName val="BAHAN_4"/>
      <sheetName val="Rekap_Direct_Cost4"/>
      <sheetName val="struktur_tdk_dipakai6"/>
      <sheetName val="SBDY_Jemb_Tayan6"/>
      <sheetName val="FORM_76"/>
      <sheetName val="Harga_Bahan_&amp;_Upah4"/>
      <sheetName val="Perm__Test4"/>
      <sheetName val="Kuantitas_&amp;_Harga4"/>
      <sheetName val="DFT__HRG_BHN___UPAH4"/>
      <sheetName val="ANALISA_STR___ARS4"/>
      <sheetName val="fill_in_first4"/>
      <sheetName val="Harsat_Bahan4"/>
      <sheetName val="COST_SUMM4"/>
      <sheetName val="Harsat_Pekerjaan4"/>
      <sheetName val="RAB_REVISI4"/>
      <sheetName val="Door_&amp;_Window_Podium4"/>
      <sheetName val="San_PD4"/>
      <sheetName val="Str_A4"/>
      <sheetName val="Analisa_Tend4"/>
      <sheetName val="DF-7_(2)4"/>
      <sheetName val="NEX24_DB4"/>
      <sheetName val="2__Informasi5"/>
      <sheetName val="Hrg_Upah_Bhn4"/>
      <sheetName val="DAFTAR_HARGA_BAHAN_4"/>
      <sheetName val="HASAT_DASAR5"/>
      <sheetName val="10_yr_val4"/>
      <sheetName val="Uraian_Teknis5"/>
      <sheetName val="HRG_BAHAN_&amp;_UPAH_okk4"/>
      <sheetName val="Analis_Kusen_okk4"/>
      <sheetName val="Ana__PU4"/>
      <sheetName val="Daftar_Staff4"/>
      <sheetName val="Analisa_(ok_punya)4"/>
      <sheetName val="ANALISA_GR_x005f_x0000__x005f_x0000__x00004"/>
      <sheetName val="OP__PERJAM4"/>
      <sheetName val="K_Lokal4"/>
      <sheetName val="B__PERSONIL4"/>
      <sheetName val="Harga_bahan-14"/>
      <sheetName val="DETAIL_POS_1234"/>
      <sheetName val="HPP_TOTAL4"/>
      <sheetName val="HPP_3_Tower4"/>
      <sheetName val="Bill_4_14"/>
      <sheetName val="Anls_Hrg_Sat4"/>
      <sheetName val="DRUP_(ASLI)4"/>
      <sheetName val="analisa_panel4"/>
      <sheetName val="Har_Sat4"/>
      <sheetName val="Unit_Price4"/>
      <sheetName val="Sumber_Daya4"/>
      <sheetName val="SAT_EL4"/>
      <sheetName val="1_B4"/>
      <sheetName val="Sec_I_ML4"/>
      <sheetName val="AHS_-_Riel6"/>
      <sheetName val="TATA_UDARA4"/>
      <sheetName val="LD_calc3"/>
      <sheetName val="COSTING_Option_13"/>
      <sheetName val="Fill_this_out_first___10"/>
      <sheetName val="Man_Power4"/>
      <sheetName val="Analisa_Harga_Sat4"/>
      <sheetName val="Lamp_-34"/>
      <sheetName val="Lamp_-64"/>
      <sheetName val="PV_Harga_Sat4"/>
      <sheetName val="Analisa_Alat4"/>
      <sheetName val="Analisa_Alat_Dredger4"/>
      <sheetName val="Analisa_Tehnik_14"/>
      <sheetName val="Analisa_Tehnik4"/>
      <sheetName val="Pendukung_14"/>
      <sheetName val="Pek_Tanah4"/>
      <sheetName val="AT_B&amp;B4"/>
      <sheetName val="Daftar_Upah,_Hrg_Bhn_&amp;_Pralata4"/>
      <sheetName val="Pjk_Kend_&amp;_Parkir&amp;Tanah4"/>
      <sheetName val="Pak_Din(510)4"/>
      <sheetName val="P_Didik&amp;BinaPeg_4"/>
      <sheetName val="Rekap_Prelim4"/>
      <sheetName val="Upah_&amp;_Bahan3"/>
      <sheetName val="Analisa_Quarry3"/>
      <sheetName val="ANALISA_GR_x005f_x005f_x005f_x005f_x005f_x005f_x3"/>
      <sheetName val="Tie_Beam_GN3"/>
      <sheetName val="Tangga_GN3"/>
      <sheetName val="Gorong_Aramco3"/>
      <sheetName val="BQ_All_23"/>
      <sheetName val="Analisa_ME3"/>
      <sheetName val="SPREAD_SHEET3"/>
      <sheetName val="D_&amp;_W_sizes3"/>
      <sheetName val="ANALISA_GR_x005f_x0000__x005f_x005f_x3"/>
      <sheetName val="bill_3_93"/>
      <sheetName val="3_ALS-STR-PDS3"/>
      <sheetName val="2_13"/>
      <sheetName val="2_23"/>
      <sheetName val="2_33"/>
      <sheetName val="2_43"/>
      <sheetName val="2_53"/>
      <sheetName val="2_63"/>
      <sheetName val="2_73"/>
      <sheetName val="3_15"/>
      <sheetName val="3_103"/>
      <sheetName val="3_113"/>
      <sheetName val="3_123"/>
      <sheetName val="3_23"/>
      <sheetName val="3_33"/>
      <sheetName val="3_43"/>
      <sheetName val="3_83"/>
      <sheetName val="3_93"/>
      <sheetName val="harga_sat3"/>
      <sheetName val="Pek_persiapan3"/>
      <sheetName val="LAL_-_PASAR_PAGI_3"/>
      <sheetName val="meth_hsl_nego3"/>
      <sheetName val="Rekap_3"/>
      <sheetName val="Kurva_S3"/>
      <sheetName val="ITB_COST3"/>
      <sheetName val="_3"/>
      <sheetName val="dayvol_WEDI3"/>
      <sheetName val="dayvol_adibarat3"/>
      <sheetName val="Bill_Of_Quantity3"/>
      <sheetName val="Prod_023"/>
      <sheetName val="Stock_Material3"/>
      <sheetName val="Kuantitas_&amp;_Harga_Seg_13"/>
      <sheetName val="Formulir_7_63"/>
      <sheetName val="LIST_MATERIAL3"/>
      <sheetName val="H_Satuan10"/>
      <sheetName val="REKAP_1_SECTION9"/>
      <sheetName val="DIREC_COST9"/>
      <sheetName val="form_besi9"/>
      <sheetName val="REKAP_STRUCTURE9"/>
      <sheetName val="Master_1_08"/>
      <sheetName val="lamp__128"/>
      <sheetName val="GRAND_REKAP8"/>
      <sheetName val="ANALISA_GRS_TENGAH8"/>
      <sheetName val="A-11_Steel_Str_(2)8"/>
      <sheetName val="BAHAN_&amp;_UPAH8"/>
      <sheetName val="Analisa_Upah_&amp;_Bahan_Plum8"/>
      <sheetName val="Analisa_&amp;_Upah8"/>
      <sheetName val="PLUMBING_28"/>
      <sheetName val="FORM_X_COST8"/>
      <sheetName val="ELEVATED_SLAB8"/>
      <sheetName val="HARGA_MATERIAL8"/>
      <sheetName val="rekap_c8"/>
      <sheetName val="BQ_ARS8"/>
      <sheetName val="rab_me_(by_owner)_8"/>
      <sheetName val="BQ_(by_owner)8"/>
      <sheetName val="rab_me_(fisik)8"/>
      <sheetName val="Memb_Schd8"/>
      <sheetName val="HSTANAH_XLS8"/>
      <sheetName val="unit_rate-b38"/>
      <sheetName val="Pos_4-18"/>
      <sheetName val="Harga_8"/>
      <sheetName val="vol__ARS8"/>
      <sheetName val="TOTAL_SPK8"/>
      <sheetName val="Bill_of_Qty_MEP8"/>
      <sheetName val="Basement_Estimate8"/>
      <sheetName val="HARGA_ME8"/>
      <sheetName val="01A-_RAB8"/>
      <sheetName val="Analisa_28"/>
      <sheetName val="Daf_18"/>
      <sheetName val="Analisa_Upah___Bahan_Plum8"/>
      <sheetName val="bhn_8"/>
      <sheetName val="daftar_Upah8"/>
      <sheetName val="HB_8"/>
      <sheetName val="rek_det_1-38"/>
      <sheetName val="Analisa_Harga_Satuan8"/>
      <sheetName val="Harga_Bahan8"/>
      <sheetName val="REF_ONLY8"/>
      <sheetName val="Supply_Agrmnt8"/>
      <sheetName val="POS-4_18"/>
      <sheetName val="Rekap_Dc8"/>
      <sheetName val="PHU_058"/>
      <sheetName val="crewlist_S7"/>
      <sheetName val="Harga_satuan7"/>
      <sheetName val="Harga_ME_7"/>
      <sheetName val="Currency_Rate7"/>
      <sheetName val="Indirect_Cost7"/>
      <sheetName val="SERVICES_FEE7"/>
      <sheetName val="BD_Cvl7"/>
      <sheetName val="Erection_SS7"/>
      <sheetName val="Upah_Bahan7"/>
      <sheetName val="daftar_harga8"/>
      <sheetName val="LIFT_DOM7"/>
      <sheetName val="dboard(_asli)7"/>
      <sheetName val="RAB_STR_JETTY_&amp;_F_PENUNJANG7"/>
      <sheetName val="Analisa_RAB7"/>
      <sheetName val="FORM_3A7"/>
      <sheetName val="Perhitungan_RAB7"/>
      <sheetName val="RAB_RIIL_kayu7"/>
      <sheetName val="Unit_Rate_Indirect7"/>
      <sheetName val="3__KONTRAK(stu)7"/>
      <sheetName val="Fill_this_out_first___11"/>
      <sheetName val="A_Paint_Jotun_Penguard7"/>
      <sheetName val="BOQ_ori7"/>
      <sheetName val="HRG_BHN7"/>
      <sheetName val="AnalisaSIPIL_RIIL_RAP7"/>
      <sheetName val="SUB_TOTAL___7"/>
      <sheetName val="HSA_&amp;_PAB7"/>
      <sheetName val="Harga_Upah_7"/>
      <sheetName val="i-j__Pengalaman7"/>
      <sheetName val="17_ALS-saluran+BC7"/>
      <sheetName val="HARGA_UPAH7"/>
      <sheetName val="Sewa_Alat-17"/>
      <sheetName val="Anal_5"/>
      <sheetName val="Mon_Upah7"/>
      <sheetName val="Analisa_Tekhnis7"/>
      <sheetName val="bukan_PNS7"/>
      <sheetName val="Time_Schedule7"/>
      <sheetName val="anal_pipa7"/>
      <sheetName val="Harsat_Upah7"/>
      <sheetName val="AHS_(ci,str,ars)7"/>
      <sheetName val="610_047"/>
      <sheetName val="Analisa_RAP7"/>
      <sheetName val="Bahan_B7"/>
      <sheetName val="Upah_B7"/>
      <sheetName val="ANALISA_GR?????GAH7"/>
      <sheetName val="Analisa_Prov'075"/>
      <sheetName val="H_Satuan_Dasar5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D2_47"/>
      <sheetName val="D4_3_(TE)7"/>
      <sheetName val="D5_3_(TF)_7"/>
      <sheetName val="D8_3_(TJ)7"/>
      <sheetName val="PAKET_17"/>
      <sheetName val="Bill_of_Qty7"/>
      <sheetName val="SD_(1)7"/>
      <sheetName val="Bill_rekap5"/>
      <sheetName val="RENCANA_KERJA7"/>
      <sheetName val="Agregat_Halus_&amp;_Kasar7"/>
      <sheetName val="Harga_Sat_Das7"/>
      <sheetName val="Isolasi_Luar_Dalam5"/>
      <sheetName val="Isolasi_Luar5"/>
      <sheetName val="ANALISA_GR5"/>
      <sheetName val="BQ_PABX5"/>
      <sheetName val="Unit_Cost5"/>
      <sheetName val="Surat_Pernyataan7"/>
      <sheetName val="H_SAT5"/>
      <sheetName val="BAHAN_5"/>
      <sheetName val="Rekap_Direct_Cost5"/>
      <sheetName val="struktur_tdk_dipakai7"/>
      <sheetName val="SBDY_Jemb_Tayan7"/>
      <sheetName val="FORM_77"/>
      <sheetName val="Harga_Bahan_&amp;_Upah5"/>
      <sheetName val="Perm__Test5"/>
      <sheetName val="Kuantitas_&amp;_Harga5"/>
      <sheetName val="DFT__HRG_BHN___UPAH5"/>
      <sheetName val="ANALISA_STR___ARS5"/>
      <sheetName val="fill_in_first5"/>
      <sheetName val="Harsat_Bahan5"/>
      <sheetName val="COST_SUMM5"/>
      <sheetName val="Harsat_Pekerjaan5"/>
      <sheetName val="RAB_REVISI5"/>
      <sheetName val="Door_&amp;_Window_Podium5"/>
      <sheetName val="San_PD5"/>
      <sheetName val="Str_A5"/>
      <sheetName val="Analisa_Tend5"/>
      <sheetName val="DF-7_(2)5"/>
      <sheetName val="NEX24_DB5"/>
      <sheetName val="2__Informasi6"/>
      <sheetName val="Hrg_Upah_Bhn5"/>
      <sheetName val="DAFTAR_HARGA_BAHAN_5"/>
      <sheetName val="HASAT_DASAR6"/>
      <sheetName val="RANGE_BAHAN4"/>
      <sheetName val="10_yr_val5"/>
      <sheetName val="Uraian_Teknis6"/>
      <sheetName val="HRG_BAHAN_&amp;_UPAH_okk5"/>
      <sheetName val="Analis_Kusen_okk5"/>
      <sheetName val="Ana__PU5"/>
      <sheetName val="Daftar_Staff5"/>
      <sheetName val="Analisa_(ok_punya)5"/>
      <sheetName val="ANALISA_GR_x005f_x0000__x005f_x0000__x00005"/>
      <sheetName val="ANALISA_GR_x005f_x005f_x005f_x0000__x005f_x005f_4"/>
      <sheetName val="OP__PERJAM5"/>
      <sheetName val="K_Lokal5"/>
      <sheetName val="B__PERSONIL5"/>
      <sheetName val="Harga_bahan-15"/>
      <sheetName val="DETAIL_POS_1235"/>
      <sheetName val="HPP_TOTAL5"/>
      <sheetName val="HPP_3_Tower5"/>
      <sheetName val="Bill_4_15"/>
      <sheetName val="Anls_Hrg_Sat5"/>
      <sheetName val="DRUP_(ASLI)5"/>
      <sheetName val="analisa_el4"/>
      <sheetName val="analisa_panel5"/>
      <sheetName val="Analisa_SNI_STANDART_4"/>
      <sheetName val="Har_Sat5"/>
      <sheetName val="Unit_Price5"/>
      <sheetName val="Sumber_Daya5"/>
      <sheetName val="SAT_EL5"/>
      <sheetName val="1_B5"/>
      <sheetName val="2703_14"/>
      <sheetName val="Sec_I_ML5"/>
      <sheetName val="ANALISA_railing4"/>
      <sheetName val="RAB_AR&amp;STR4"/>
      <sheetName val="H_Sat_Jembatan4"/>
      <sheetName val="AHS_-_Riel7"/>
      <sheetName val="HarDas-Ops_4"/>
      <sheetName val="TATA_UDARA5"/>
      <sheetName val="1_General_4"/>
      <sheetName val="REKAP__(1)4"/>
      <sheetName val="Assumption_&amp;_Dashboard_4"/>
      <sheetName val="BOM_BMS4"/>
      <sheetName val="LD_calc4"/>
      <sheetName val="COSTING_Option_14"/>
      <sheetName val="4__PEK__LUAR4"/>
      <sheetName val="Analisa_Gabungan4"/>
      <sheetName val="Fill_this_out_first___12"/>
      <sheetName val="Valve_PL4"/>
      <sheetName val="Peralatan_PL4"/>
      <sheetName val="Man_Power5"/>
      <sheetName val="BOQ_SNJ_14"/>
      <sheetName val="DKH_CCO_1A4"/>
      <sheetName val="DKH_CCO_1B_R-14"/>
      <sheetName val="Anal__Alat4"/>
      <sheetName val="PRD_01-6(I-II)4"/>
      <sheetName val="PRD_01-7_alat4"/>
      <sheetName val="Master_Edit4"/>
      <sheetName val="Analis_harga4"/>
      <sheetName val="Analisa_Harga_Sat5"/>
      <sheetName val="Lamp_-35"/>
      <sheetName val="Lamp_-65"/>
      <sheetName val="PV_Harga_Sat5"/>
      <sheetName val="Analisa_Alat5"/>
      <sheetName val="Analisa_Alat_Dredger5"/>
      <sheetName val="Analisa_Tehnik_15"/>
      <sheetName val="Analisa_Tehnik5"/>
      <sheetName val="Pendukung_15"/>
      <sheetName val="Pek_Tanah5"/>
      <sheetName val="AT_B&amp;B5"/>
      <sheetName val="PRY_03-1_(Amd1)4"/>
      <sheetName val="7_1(3)4"/>
      <sheetName val="VAC_BDWN4"/>
      <sheetName val="BQ_EXTERN4"/>
      <sheetName val="Harga_Kabel4"/>
      <sheetName val="ANALISA_GR_x005f_x0000__x4"/>
      <sheetName val="ANALISA_GR_x005f_x005f_x04"/>
      <sheetName val="Daftar_Upah,_Hrg_Bhn_&amp;_Pralata5"/>
      <sheetName val="4-Basic_Price4"/>
      <sheetName val="ANALISA_GR???4"/>
      <sheetName val="_SAT_PL4"/>
      <sheetName val="RAB_SEKRETARIAT_(1)4"/>
      <sheetName val="BoQ_C44"/>
      <sheetName val="Harga_Sat_4"/>
      <sheetName val="Analis_Kusen_1_ESKALASI4"/>
      <sheetName val="Unit_Rate4"/>
      <sheetName val="Rekap_Total4"/>
      <sheetName val="Pjk_Kend_&amp;_Parkir&amp;Tanah5"/>
      <sheetName val="Pak_Din(510)5"/>
      <sheetName val="P_Didik&amp;BinaPeg_5"/>
      <sheetName val="Rekap_Biaya4"/>
      <sheetName val="Rekap_Prelim5"/>
      <sheetName val="DLAT_(2)4"/>
      <sheetName val="ANALYS_EXTERN4"/>
      <sheetName val="analisa_BM4"/>
      <sheetName val="rap_rinci4"/>
      <sheetName val="DIV_24"/>
      <sheetName val="Harga_Dasar4"/>
      <sheetName val="DIVISI_34"/>
      <sheetName val="Daf-3_1_2_Pintu,_Jendela,_TWA4"/>
      <sheetName val="Daf-3_1_4_Plafond_TWA4"/>
      <sheetName val="Upah_&amp;_Bahan4"/>
      <sheetName val="Prod_15-8_str4"/>
      <sheetName val="Prod_15-74"/>
      <sheetName val="Prod_15-64"/>
      <sheetName val="Prod_15-54"/>
      <sheetName val="Urai___Guide_Post4"/>
      <sheetName val="Urai_Galian_Tanah4"/>
      <sheetName val="DIV_94"/>
      <sheetName val="Analisa_Quarry4"/>
      <sheetName val="Faktor_Konversi4"/>
      <sheetName val="General_Intem4"/>
      <sheetName val="STR_-_2B4"/>
      <sheetName val="No_Item4"/>
      <sheetName val="Tunduk_Panitia4"/>
      <sheetName val="rab_-_persiapan_&amp;_lantai-14"/>
      <sheetName val="analisa_asumsi_Me4"/>
      <sheetName val="INPUT_AGST4"/>
      <sheetName val="rkpm_20034"/>
      <sheetName val="box_culvert4"/>
      <sheetName val="NP_(4)4"/>
      <sheetName val="Formula_Paket_A4"/>
      <sheetName val="inner_pervious_adjust_4"/>
      <sheetName val="outer_pervious_adjust4"/>
      <sheetName val="Agg_Halus_&amp;_Kasar4"/>
      <sheetName val="Analis_Upah4"/>
      <sheetName val="PRIST_LIST4"/>
      <sheetName val="Sales_Parameter4"/>
      <sheetName val="DIV_34"/>
      <sheetName val="BILL_OF_QUAN4"/>
      <sheetName val="ANALISA_GR_x005f_x005f_x005f_x005f_x005f_x005f_x4"/>
      <sheetName val="Tie_Beam_GN4"/>
      <sheetName val="Tangga_GN4"/>
      <sheetName val="Gorong_Aramco4"/>
      <sheetName val="BQ_All_24"/>
      <sheetName val="bhn_FINAL4"/>
      <sheetName val="an__14"/>
      <sheetName val="Analisa_ME4"/>
      <sheetName val="SPREAD_SHEET4"/>
      <sheetName val="D_&amp;_W_sizes4"/>
      <sheetName val="ANALISA_GR_x005f_x0000__x005f_x005f_x4"/>
      <sheetName val="bill_3_94"/>
      <sheetName val="anls_space_frame4"/>
      <sheetName val="3_ALS-STR-PDS4"/>
      <sheetName val="B_-_Norelec4"/>
      <sheetName val="2_14"/>
      <sheetName val="2_24"/>
      <sheetName val="2_34"/>
      <sheetName val="2_44"/>
      <sheetName val="2_54"/>
      <sheetName val="2_64"/>
      <sheetName val="2_74"/>
      <sheetName val="3_16"/>
      <sheetName val="3_104"/>
      <sheetName val="3_114"/>
      <sheetName val="3_124"/>
      <sheetName val="3_24"/>
      <sheetName val="3_34"/>
      <sheetName val="3_44"/>
      <sheetName val="3_84"/>
      <sheetName val="3_94"/>
      <sheetName val="harga_sat4"/>
      <sheetName val="Pek_persiapan4"/>
      <sheetName val="LAL_-_PASAR_PAGI_4"/>
      <sheetName val="meth_hsl_nego4"/>
      <sheetName val="Rekap_4"/>
      <sheetName val="Kurva_S4"/>
      <sheetName val="FORM_BQ_TL_PRATU_4cct4"/>
      <sheetName val="ITB_COST4"/>
      <sheetName val="_4"/>
      <sheetName val="dayvol_WEDI4"/>
      <sheetName val="dayvol_adibarat4"/>
      <sheetName val="Analisa_Harga4"/>
      <sheetName val="Bill_Of_Quantity4"/>
      <sheetName val="Prod_024"/>
      <sheetName val="Stock_Material4"/>
      <sheetName val="Kuantitas_&amp;_Harga_Seg_14"/>
      <sheetName val="Formulir_7_64"/>
      <sheetName val="LIST_MATERIAL4"/>
      <sheetName val="Pemindahan_Penduduk_4"/>
      <sheetName val="Daftar_Alat4"/>
      <sheetName val="LKP"/>
      <sheetName val="time schedulle"/>
      <sheetName val="Sheet11"/>
      <sheetName val="Sheet10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Analisa RAP ORI"/>
      <sheetName val="an-aspal"/>
      <sheetName val="DATA MENTAH"/>
      <sheetName val="RAB (OK)"/>
      <sheetName val="Al.(1)"/>
      <sheetName val="Hrg.Dsr"/>
      <sheetName val="DATA UMUM"/>
      <sheetName val="RAB koto 2"/>
      <sheetName val="RAB Lokon"/>
      <sheetName val="RAB Noesaun"/>
      <sheetName val="RAB Sahan"/>
      <sheetName val="D8.1.(8)"/>
      <sheetName val="DAF. KUANTITAS"/>
      <sheetName val="MINGGU 1"/>
      <sheetName val="anlbh"/>
      <sheetName val="SDI LASIANA"/>
      <sheetName val="kont anak1"/>
      <sheetName val="7.01"/>
      <sheetName val="3-Tanah"/>
      <sheetName val="8-Struktur"/>
      <sheetName val="1-Umum"/>
      <sheetName val="5-Analisa Peralatan"/>
      <sheetName val="F6. BD Ana Unit Price"/>
      <sheetName val="ANALISA_GR_x005f_x0000__x005f_x0000__x000_2"/>
      <sheetName val="BAHAN1"/>
      <sheetName val="New Final Schedule Total"/>
      <sheetName val="Analisa HSP"/>
      <sheetName val="BBL"/>
      <sheetName val="ES STG"/>
      <sheetName val="rekap mekanikal"/>
      <sheetName val="ACBC"/>
      <sheetName val="OH Transportasi"/>
      <sheetName val="OH Insentif"/>
      <sheetName val="MADC"/>
      <sheetName val="HARGA DASAR "/>
      <sheetName val="RAB.STR,ARS"/>
      <sheetName val="Kansti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arga Bahan &amp; Upah "/>
      <sheetName val="22 Operasional Kegiatan"/>
      <sheetName val="Kebut. Alat"/>
      <sheetName val="Kebut. Bahan"/>
      <sheetName val="Bank"/>
      <sheetName val="BU"/>
      <sheetName val="Bunga"/>
      <sheetName val="Data Keu"/>
      <sheetName val="Data Teknik"/>
      <sheetName val="Marketing"/>
      <sheetName val="RAP (2)"/>
      <sheetName val="Rekap RAP real"/>
      <sheetName val="BUL"/>
      <sheetName val="FE"/>
      <sheetName val="L-4 Rutin"/>
      <sheetName val="ANALISA PNL"/>
      <sheetName val="Muncraaat-6"/>
      <sheetName val="inkindo 2021"/>
      <sheetName val="Traf&amp;Genst"/>
      <sheetName val="ANALISA GR_x005f_x005f_x005f_x005F_x0"/>
      <sheetName val="rekap bahan dan alat"/>
      <sheetName val="R1. GREJA KATHOLIK"/>
      <sheetName val="REKAP_MEKANIKAL"/>
      <sheetName val="Modified Store"/>
      <sheetName val="Drop Down Lists"/>
      <sheetName val="Bill sipil"/>
      <sheetName val="BNAIII"/>
      <sheetName val="Public Area"/>
      <sheetName val="Bill_1_VAC_Supply_A"/>
      <sheetName val="01A_ RAB"/>
      <sheetName val="HargaDasar"/>
      <sheetName val="AHS Aspal"/>
      <sheetName val="Schedulle Rehab"/>
      <sheetName val="Factor (3)"/>
      <sheetName val="3_DIV2"/>
      <sheetName val="unit_rate-b3徼"/>
      <sheetName val="ceklis"/>
      <sheetName val="nama PT."/>
      <sheetName val="Mon Upah+Alat+Material"/>
      <sheetName val="RAB "/>
      <sheetName val="BQ-1A"/>
      <sheetName val="bahan+upah"/>
      <sheetName val=" hrg bhn"/>
      <sheetName val="H_ Dasar"/>
      <sheetName val="Daf-Harga"/>
      <sheetName val="HG SATUAN"/>
      <sheetName val="AnPipa &amp; Acc"/>
      <sheetName val="AnSipil"/>
      <sheetName val="Rekap Analisa1"/>
      <sheetName val="AnTes &amp; Cuci pipa"/>
      <sheetName val="Gal-Tim(A)"/>
      <sheetName val="Beton(B)"/>
      <sheetName val="hrg_upah"/>
      <sheetName val="rkp an_alat"/>
      <sheetName val="H_S_BAHAN"/>
      <sheetName val="Additional"/>
      <sheetName val="TIME S"/>
      <sheetName val="me"/>
      <sheetName val="3Div10a"/>
      <sheetName val="3Div10c"/>
      <sheetName val="3Div2"/>
      <sheetName val="3Div5"/>
      <sheetName val="3Div6"/>
      <sheetName val="3Div8"/>
      <sheetName val="PIN-SOR"/>
      <sheetName val="hrg_alt"/>
      <sheetName val="MINGGUAN jembatan"/>
      <sheetName val="BOQ "/>
      <sheetName val="Daf Kuantitas &amp; Harga"/>
      <sheetName val="REKAP_BI1"/>
      <sheetName val="Peralatan_(2)1"/>
      <sheetName val="An_Biaya_Kons_(SNI)1"/>
      <sheetName val="Daftar_Harga_Bahan1"/>
      <sheetName val="An_Biaya_Kons_Pek_Kayu_&amp;_Atap1"/>
      <sheetName val="RAB_11"/>
      <sheetName val="REKAP_BI"/>
      <sheetName val="Peralatan_(2)"/>
      <sheetName val="An_Biaya_Kons_(SNI)"/>
      <sheetName val="Daftar_Harga_Bahan"/>
      <sheetName val="An_Biaya_Kons_Pek_Kayu_&amp;_Atap"/>
      <sheetName val="tarif baru 10-200r TURUN 5%BARU"/>
      <sheetName val="4-Basic_Price5"/>
      <sheetName val="Faktor_Konversi5"/>
      <sheetName val="Alat_(1)2"/>
      <sheetName val="Daftar_Harga_Upah_dan_Bahan2"/>
      <sheetName val="LAM_32"/>
      <sheetName val="RD_dokter_ORNG_3_702"/>
      <sheetName val="DIV_12"/>
      <sheetName val="tb__besi2"/>
      <sheetName val="12_ANS2"/>
      <sheetName val="REKAP_Package_I2"/>
      <sheetName val="Total_Harga2"/>
      <sheetName val="REKAP_BI2"/>
      <sheetName val="UP_MINOR2"/>
      <sheetName val="Peta_Quarry2"/>
      <sheetName val="Perhitungan_Mobilisasi_Alat2"/>
      <sheetName val="Lalu_Lintas2"/>
      <sheetName val="Jembatan_Sementara2"/>
      <sheetName val="Analisa_K32"/>
      <sheetName val="4-Analisa_Quarry2"/>
      <sheetName val="4-Formulir_harga_bahan2"/>
      <sheetName val="Peta_Quarry_(2)2"/>
      <sheetName val="Agg_A2"/>
      <sheetName val="Agg_B_dan_S2"/>
      <sheetName val="Agg_C2"/>
      <sheetName val="Agg__CBR_602"/>
      <sheetName val="Rekap_(2)2"/>
      <sheetName val="BOQ_(2)2"/>
      <sheetName val="jangka_aktu_pelaksanaan_(2)2"/>
      <sheetName val="D6_(2)2"/>
      <sheetName val="D10_LS-Rutin2"/>
      <sheetName val="D10_Kuantitas2"/>
      <sheetName val="D10_Analisa_HSP2"/>
      <sheetName val="Daf_Alat2"/>
      <sheetName val="Jdw_Alat2"/>
      <sheetName val="S_Penawar2"/>
      <sheetName val="Alat_R2"/>
      <sheetName val="Peralatan_(2)2"/>
      <sheetName val="An_Biaya_Kons_(SNI)2"/>
      <sheetName val="Daftar_Harga_Bahan2"/>
      <sheetName val="An_Biaya_Kons_Pek_Kayu_&amp;_Atap2"/>
      <sheetName val="hrg-sat_pek2"/>
      <sheetName val="ANALISA_A-Persiapan2"/>
      <sheetName val="ANALISA_B-Pek_tanah2"/>
      <sheetName val="ANALISA_C-Pek__pondasi2"/>
      <sheetName val="ANALISA_D-Dinding2"/>
      <sheetName val="ANALISA_E-Plesteran2"/>
      <sheetName val="ANALISA_F-Pek_Kayu2"/>
      <sheetName val="ANALISA_G-Pek__beton2"/>
      <sheetName val="ANALISA_J-Pek__Sanitasi2"/>
      <sheetName val="ANALISA_K-Besi_n_aluminium2"/>
      <sheetName val="ANALISA_N-Pek__pengecatan2"/>
      <sheetName val="ANALISA_Q-Pek__Air_Bersih2"/>
      <sheetName val="RAB_12"/>
      <sheetName val="HS_BHN&amp;UPAH2"/>
      <sheetName val="Analisa_K2"/>
      <sheetName val="HASIL_USAHA_20112"/>
      <sheetName val="INPUT_HARIAN2"/>
      <sheetName val="BQ_(M&amp;E)2"/>
      <sheetName val="IV__Arsitek_(MC_0)2"/>
      <sheetName val="Hrg_Satuan2"/>
      <sheetName val="ANAL_BOW2"/>
      <sheetName val="Harga_Satuan_Upah_&amp;_Bahan2"/>
      <sheetName val="C_S_A2"/>
      <sheetName val="RAB_(A)_(2)2"/>
      <sheetName val="Pay_Items2"/>
      <sheetName val="FIRE_FIGHTING2"/>
      <sheetName val="KH_L2"/>
      <sheetName val="7_L2"/>
      <sheetName val="Daftar_upah_&amp;_material"/>
      <sheetName val="NP_(2)"/>
      <sheetName val="bahan_SNI"/>
      <sheetName val="DUTCH_CONE"/>
      <sheetName val="ANALISA_SNI'07rootsREV"/>
      <sheetName val="Bill_2__PL_-_SUPPLY_A"/>
      <sheetName val="SAT_PL"/>
      <sheetName val="UPAH_DAN_BAHAN"/>
      <sheetName val="tarif_baru_10-200r_TURUN_5%BARU"/>
      <sheetName val="Rencana_Anggaran_Biaya"/>
      <sheetName val="Cash_Flow_bulanan"/>
      <sheetName val="Rincian_ME"/>
      <sheetName val="Analisa_Alat_Berat"/>
      <sheetName val="320000_CABANG_VI"/>
      <sheetName val="Break_Down_Alat"/>
      <sheetName val="1_2"/>
      <sheetName val="anal_alat"/>
      <sheetName val="Op_Kusdi"/>
      <sheetName val="After_LoI"/>
      <sheetName val="main_summary"/>
      <sheetName val="Meth_"/>
      <sheetName val="Daftar_Harga_Satuan"/>
      <sheetName val="_AnaBah"/>
      <sheetName val="DATA_PROYEK"/>
      <sheetName val="Rp_Banten"/>
      <sheetName val="D_86"/>
      <sheetName val="Vol_"/>
      <sheetName val="progres_sub_unv"/>
      <sheetName val="Data_Info"/>
      <sheetName val="analisa_Harsat"/>
      <sheetName val="Balance Sheet"/>
      <sheetName val="Ex_Rate"/>
      <sheetName val="Bukti Potong"/>
      <sheetName val="April"/>
      <sheetName val="sumjul (2)"/>
      <sheetName val="TBM"/>
      <sheetName val="Table Array"/>
      <sheetName val="WBS1"/>
      <sheetName val="JASA"/>
      <sheetName val="Door &amp; window"/>
      <sheetName val="DEV 4"/>
      <sheetName val="DEV 5"/>
      <sheetName val="DEV 7(1)"/>
      <sheetName val="DEV 3"/>
      <sheetName val="DEV 2"/>
      <sheetName val="DEV 7(2)"/>
      <sheetName val="DEV 8(2)"/>
      <sheetName val="DEV 8(1)"/>
      <sheetName val="INFO UMUM"/>
      <sheetName val="FORM ANL"/>
      <sheetName val="DET 1"/>
      <sheetName val="DET 2"/>
      <sheetName val="ANALISA GRGAH"/>
      <sheetName val="ANALISA GR_x"/>
      <sheetName val="Upah&amp; Bahan"/>
      <sheetName val="Vol. Galian Tanah"/>
      <sheetName val="Upah&amp;_Bahan"/>
      <sheetName val="BQ_Detail"/>
      <sheetName val="Harga_S_Dasar"/>
      <sheetName val="HGB_DUMAI"/>
      <sheetName val="Vol__Galian_Tanah"/>
      <sheetName val="2. RAB"/>
      <sheetName val="t'blg"/>
      <sheetName val="1. Rekap A"/>
      <sheetName val="13. Analisa Biaya Sewa Alat"/>
      <sheetName val="6.a. uraian"/>
      <sheetName val="7. pemel_rtn"/>
      <sheetName val="6. Analisa"/>
      <sheetName val="Ansat"/>
      <sheetName val="ASPAL (14)"/>
      <sheetName val="RLB"/>
      <sheetName val="LAPORAN"/>
      <sheetName val="TENAGA"/>
      <sheetName val="TENES"/>
      <sheetName val="Type 54"/>
      <sheetName val="Type 90"/>
      <sheetName val="Rek-Analisa"/>
      <sheetName val="5-ALAT slury"/>
      <sheetName val="HARGA SATUAN  "/>
      <sheetName val="MPU. 6-3(4).LastonAC"/>
      <sheetName val="Peleb Jemb"/>
      <sheetName val="hrg sat"/>
      <sheetName val="DAF.HARGA OK"/>
      <sheetName val="AN-TDR"/>
      <sheetName val="ANSAT K'AYI"/>
      <sheetName val="Sum_Intern"/>
      <sheetName val="6b"/>
      <sheetName val="rkpm 2007"/>
      <sheetName val="Data_Pendukung"/>
      <sheetName val="Hrg_Dasar"/>
      <sheetName val="Daftar_Harga_Dasar"/>
      <sheetName val="UPAH_"/>
      <sheetName val="12mar98_electronic"/>
      <sheetName val="Sat_Bah___Up"/>
      <sheetName val="a__alat"/>
      <sheetName val="Daftar_BOQ"/>
      <sheetName val="BAHAN_&amp;_ALAT"/>
      <sheetName val="DAFTAR_ISI"/>
      <sheetName val="AHS_Marka"/>
      <sheetName val="S_Curve_Renc__RAP"/>
      <sheetName val="L-4_Rutin"/>
      <sheetName val="5-Analisa_Peralatan"/>
      <sheetName val="analisa_str"/>
      <sheetName val="GALIAN MEKANIS"/>
      <sheetName val="7.PEK-STRUKTUR"/>
      <sheetName val="Daf Bahan"/>
      <sheetName val="Source"/>
      <sheetName val="Bahan 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>
        <row r="4">
          <cell r="A4" t="str">
            <v>Clayey soil</v>
          </cell>
        </row>
      </sheetData>
      <sheetData sheetId="966">
        <row r="32">
          <cell r="A32">
            <v>0</v>
          </cell>
        </row>
      </sheetData>
      <sheetData sheetId="967">
        <row r="32">
          <cell r="A32">
            <v>0</v>
          </cell>
        </row>
      </sheetData>
      <sheetData sheetId="968">
        <row r="32">
          <cell r="A32">
            <v>0</v>
          </cell>
        </row>
      </sheetData>
      <sheetData sheetId="969">
        <row r="32">
          <cell r="A32">
            <v>0</v>
          </cell>
        </row>
      </sheetData>
      <sheetData sheetId="970">
        <row r="32">
          <cell r="A32">
            <v>0</v>
          </cell>
        </row>
      </sheetData>
      <sheetData sheetId="971">
        <row r="32">
          <cell r="A32">
            <v>0</v>
          </cell>
        </row>
      </sheetData>
      <sheetData sheetId="972">
        <row r="32">
          <cell r="A32">
            <v>0</v>
          </cell>
        </row>
      </sheetData>
      <sheetData sheetId="973">
        <row r="32">
          <cell r="A32">
            <v>0</v>
          </cell>
        </row>
      </sheetData>
      <sheetData sheetId="974">
        <row r="32">
          <cell r="A32">
            <v>0</v>
          </cell>
        </row>
      </sheetData>
      <sheetData sheetId="975">
        <row r="32">
          <cell r="A32">
            <v>0</v>
          </cell>
        </row>
      </sheetData>
      <sheetData sheetId="976">
        <row r="32">
          <cell r="A32">
            <v>0</v>
          </cell>
        </row>
      </sheetData>
      <sheetData sheetId="977">
        <row r="32">
          <cell r="A32">
            <v>0</v>
          </cell>
        </row>
      </sheetData>
      <sheetData sheetId="978">
        <row r="32">
          <cell r="A32">
            <v>0</v>
          </cell>
        </row>
      </sheetData>
      <sheetData sheetId="979">
        <row r="32">
          <cell r="A32">
            <v>0</v>
          </cell>
        </row>
      </sheetData>
      <sheetData sheetId="980">
        <row r="32">
          <cell r="A32">
            <v>0</v>
          </cell>
        </row>
      </sheetData>
      <sheetData sheetId="981">
        <row r="32">
          <cell r="A32">
            <v>0</v>
          </cell>
        </row>
      </sheetData>
      <sheetData sheetId="982">
        <row r="32">
          <cell r="A32">
            <v>0</v>
          </cell>
        </row>
      </sheetData>
      <sheetData sheetId="983">
        <row r="32">
          <cell r="A32">
            <v>0</v>
          </cell>
        </row>
      </sheetData>
      <sheetData sheetId="984">
        <row r="32">
          <cell r="A32">
            <v>0</v>
          </cell>
        </row>
      </sheetData>
      <sheetData sheetId="985">
        <row r="32">
          <cell r="A32">
            <v>0</v>
          </cell>
        </row>
      </sheetData>
      <sheetData sheetId="986">
        <row r="32">
          <cell r="A32">
            <v>0</v>
          </cell>
        </row>
      </sheetData>
      <sheetData sheetId="987">
        <row r="32">
          <cell r="A32">
            <v>0</v>
          </cell>
        </row>
      </sheetData>
      <sheetData sheetId="988">
        <row r="32">
          <cell r="A32">
            <v>0</v>
          </cell>
        </row>
      </sheetData>
      <sheetData sheetId="989">
        <row r="32">
          <cell r="A32">
            <v>0</v>
          </cell>
        </row>
      </sheetData>
      <sheetData sheetId="990">
        <row r="32">
          <cell r="A32">
            <v>0</v>
          </cell>
        </row>
      </sheetData>
      <sheetData sheetId="991">
        <row r="32">
          <cell r="A32">
            <v>0</v>
          </cell>
        </row>
      </sheetData>
      <sheetData sheetId="992">
        <row r="32">
          <cell r="A32">
            <v>0</v>
          </cell>
        </row>
      </sheetData>
      <sheetData sheetId="993">
        <row r="32">
          <cell r="A32">
            <v>0</v>
          </cell>
        </row>
      </sheetData>
      <sheetData sheetId="994">
        <row r="32">
          <cell r="A32">
            <v>0</v>
          </cell>
        </row>
      </sheetData>
      <sheetData sheetId="995">
        <row r="32">
          <cell r="A32">
            <v>0</v>
          </cell>
        </row>
      </sheetData>
      <sheetData sheetId="996">
        <row r="32">
          <cell r="A32">
            <v>0</v>
          </cell>
        </row>
      </sheetData>
      <sheetData sheetId="997">
        <row r="32">
          <cell r="A32">
            <v>0</v>
          </cell>
        </row>
      </sheetData>
      <sheetData sheetId="998">
        <row r="32">
          <cell r="A32">
            <v>0</v>
          </cell>
        </row>
      </sheetData>
      <sheetData sheetId="999">
        <row r="32">
          <cell r="A32">
            <v>0</v>
          </cell>
        </row>
      </sheetData>
      <sheetData sheetId="1000">
        <row r="32">
          <cell r="A32">
            <v>0</v>
          </cell>
        </row>
      </sheetData>
      <sheetData sheetId="1001">
        <row r="32">
          <cell r="A32">
            <v>0</v>
          </cell>
        </row>
      </sheetData>
      <sheetData sheetId="1002">
        <row r="32">
          <cell r="A32">
            <v>0</v>
          </cell>
        </row>
      </sheetData>
      <sheetData sheetId="1003">
        <row r="32">
          <cell r="A32">
            <v>0</v>
          </cell>
        </row>
      </sheetData>
      <sheetData sheetId="1004">
        <row r="32">
          <cell r="A32">
            <v>0</v>
          </cell>
        </row>
      </sheetData>
      <sheetData sheetId="1005">
        <row r="32">
          <cell r="A32">
            <v>0</v>
          </cell>
        </row>
      </sheetData>
      <sheetData sheetId="1006">
        <row r="32">
          <cell r="A32">
            <v>0</v>
          </cell>
        </row>
      </sheetData>
      <sheetData sheetId="1007">
        <row r="32">
          <cell r="A32">
            <v>0</v>
          </cell>
        </row>
      </sheetData>
      <sheetData sheetId="1008">
        <row r="32">
          <cell r="A32">
            <v>0</v>
          </cell>
        </row>
      </sheetData>
      <sheetData sheetId="1009">
        <row r="32">
          <cell r="A32">
            <v>0</v>
          </cell>
        </row>
      </sheetData>
      <sheetData sheetId="1010">
        <row r="32">
          <cell r="A32">
            <v>0</v>
          </cell>
        </row>
      </sheetData>
      <sheetData sheetId="1011">
        <row r="32">
          <cell r="A32">
            <v>0</v>
          </cell>
        </row>
      </sheetData>
      <sheetData sheetId="1012">
        <row r="32">
          <cell r="A32">
            <v>0</v>
          </cell>
        </row>
      </sheetData>
      <sheetData sheetId="1013">
        <row r="32">
          <cell r="A32">
            <v>0</v>
          </cell>
        </row>
      </sheetData>
      <sheetData sheetId="1014">
        <row r="32">
          <cell r="A32">
            <v>0</v>
          </cell>
        </row>
      </sheetData>
      <sheetData sheetId="1015">
        <row r="32">
          <cell r="A32">
            <v>0</v>
          </cell>
        </row>
      </sheetData>
      <sheetData sheetId="1016">
        <row r="32">
          <cell r="A32">
            <v>0</v>
          </cell>
        </row>
      </sheetData>
      <sheetData sheetId="1017">
        <row r="32">
          <cell r="A32">
            <v>0</v>
          </cell>
        </row>
      </sheetData>
      <sheetData sheetId="1018">
        <row r="32">
          <cell r="A32">
            <v>0</v>
          </cell>
        </row>
      </sheetData>
      <sheetData sheetId="1019">
        <row r="32">
          <cell r="A32">
            <v>0</v>
          </cell>
        </row>
      </sheetData>
      <sheetData sheetId="1020">
        <row r="32">
          <cell r="A32">
            <v>0</v>
          </cell>
        </row>
      </sheetData>
      <sheetData sheetId="1021">
        <row r="32">
          <cell r="A32">
            <v>0</v>
          </cell>
        </row>
      </sheetData>
      <sheetData sheetId="1022">
        <row r="32">
          <cell r="A32">
            <v>0</v>
          </cell>
        </row>
      </sheetData>
      <sheetData sheetId="1023">
        <row r="32">
          <cell r="A32">
            <v>0</v>
          </cell>
        </row>
      </sheetData>
      <sheetData sheetId="1024">
        <row r="32">
          <cell r="A32">
            <v>0</v>
          </cell>
        </row>
      </sheetData>
      <sheetData sheetId="1025">
        <row r="32">
          <cell r="A32">
            <v>0</v>
          </cell>
        </row>
      </sheetData>
      <sheetData sheetId="1026">
        <row r="32">
          <cell r="A32">
            <v>0</v>
          </cell>
        </row>
      </sheetData>
      <sheetData sheetId="1027">
        <row r="32">
          <cell r="A32">
            <v>0</v>
          </cell>
        </row>
      </sheetData>
      <sheetData sheetId="1028">
        <row r="32">
          <cell r="A32">
            <v>0</v>
          </cell>
        </row>
      </sheetData>
      <sheetData sheetId="1029">
        <row r="32">
          <cell r="A32">
            <v>0</v>
          </cell>
        </row>
      </sheetData>
      <sheetData sheetId="1030">
        <row r="32">
          <cell r="A32">
            <v>0</v>
          </cell>
        </row>
      </sheetData>
      <sheetData sheetId="1031">
        <row r="32">
          <cell r="A32">
            <v>0</v>
          </cell>
        </row>
      </sheetData>
      <sheetData sheetId="1032">
        <row r="32">
          <cell r="A32">
            <v>0</v>
          </cell>
        </row>
      </sheetData>
      <sheetData sheetId="1033">
        <row r="32">
          <cell r="A32">
            <v>0</v>
          </cell>
        </row>
      </sheetData>
      <sheetData sheetId="1034">
        <row r="32">
          <cell r="A32">
            <v>0</v>
          </cell>
        </row>
      </sheetData>
      <sheetData sheetId="1035">
        <row r="32">
          <cell r="A32">
            <v>0</v>
          </cell>
        </row>
      </sheetData>
      <sheetData sheetId="1036">
        <row r="32">
          <cell r="A32">
            <v>0</v>
          </cell>
        </row>
      </sheetData>
      <sheetData sheetId="1037">
        <row r="32">
          <cell r="A32">
            <v>0</v>
          </cell>
        </row>
      </sheetData>
      <sheetData sheetId="1038">
        <row r="32">
          <cell r="A32">
            <v>0</v>
          </cell>
        </row>
      </sheetData>
      <sheetData sheetId="1039">
        <row r="32">
          <cell r="A32">
            <v>0</v>
          </cell>
        </row>
      </sheetData>
      <sheetData sheetId="1040">
        <row r="32">
          <cell r="A32">
            <v>0</v>
          </cell>
        </row>
      </sheetData>
      <sheetData sheetId="1041"/>
      <sheetData sheetId="1042"/>
      <sheetData sheetId="1043"/>
      <sheetData sheetId="1044"/>
      <sheetData sheetId="1045"/>
      <sheetData sheetId="1046"/>
      <sheetData sheetId="1047"/>
      <sheetData sheetId="1048">
        <row r="32">
          <cell r="A32">
            <v>0</v>
          </cell>
        </row>
      </sheetData>
      <sheetData sheetId="1049">
        <row r="32">
          <cell r="A32">
            <v>0</v>
          </cell>
        </row>
      </sheetData>
      <sheetData sheetId="1050"/>
      <sheetData sheetId="1051"/>
      <sheetData sheetId="1052"/>
      <sheetData sheetId="1053">
        <row r="32">
          <cell r="A32">
            <v>0</v>
          </cell>
        </row>
      </sheetData>
      <sheetData sheetId="1054">
        <row r="32">
          <cell r="A32">
            <v>0</v>
          </cell>
        </row>
      </sheetData>
      <sheetData sheetId="1055">
        <row r="32">
          <cell r="A32">
            <v>0</v>
          </cell>
        </row>
      </sheetData>
      <sheetData sheetId="1056">
        <row r="32">
          <cell r="A32">
            <v>0</v>
          </cell>
        </row>
      </sheetData>
      <sheetData sheetId="1057"/>
      <sheetData sheetId="1058"/>
      <sheetData sheetId="1059">
        <row r="32">
          <cell r="A32">
            <v>0</v>
          </cell>
        </row>
      </sheetData>
      <sheetData sheetId="1060">
        <row r="32">
          <cell r="A32">
            <v>0</v>
          </cell>
        </row>
      </sheetData>
      <sheetData sheetId="1061"/>
      <sheetData sheetId="1062">
        <row r="32">
          <cell r="A32">
            <v>0</v>
          </cell>
        </row>
      </sheetData>
      <sheetData sheetId="1063">
        <row r="32">
          <cell r="A32">
            <v>0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>
        <row r="32">
          <cell r="A32">
            <v>0</v>
          </cell>
        </row>
      </sheetData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>
        <row r="32">
          <cell r="A32">
            <v>0</v>
          </cell>
        </row>
      </sheetData>
      <sheetData sheetId="1213"/>
      <sheetData sheetId="1214" refreshError="1"/>
      <sheetData sheetId="1215" refreshError="1"/>
      <sheetData sheetId="1216" refreshError="1"/>
      <sheetData sheetId="1217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>
        <row r="4">
          <cell r="A4" t="str">
            <v>Clayey soil</v>
          </cell>
        </row>
      </sheetData>
      <sheetData sheetId="1459"/>
      <sheetData sheetId="1460">
        <row r="4">
          <cell r="A4" t="str">
            <v>Clayey soil</v>
          </cell>
        </row>
      </sheetData>
      <sheetData sheetId="1461"/>
      <sheetData sheetId="1462">
        <row r="4">
          <cell r="A4" t="str">
            <v>Clayey soil</v>
          </cell>
        </row>
      </sheetData>
      <sheetData sheetId="1463"/>
      <sheetData sheetId="1464">
        <row r="4">
          <cell r="A4" t="str">
            <v>Clayey soil</v>
          </cell>
        </row>
      </sheetData>
      <sheetData sheetId="1465">
        <row r="4">
          <cell r="A4" t="str">
            <v>Clayey soil</v>
          </cell>
        </row>
      </sheetData>
      <sheetData sheetId="1466">
        <row r="4">
          <cell r="A4" t="str">
            <v>Clayey soil</v>
          </cell>
        </row>
      </sheetData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/>
      <sheetData sheetId="1490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 refreshError="1"/>
      <sheetData sheetId="1539" refreshError="1"/>
      <sheetData sheetId="1540" refreshError="1"/>
      <sheetData sheetId="1541" refreshError="1"/>
      <sheetData sheetId="1542"/>
      <sheetData sheetId="1543" refreshError="1"/>
      <sheetData sheetId="1544"/>
      <sheetData sheetId="1545">
        <row r="4">
          <cell r="A4" t="str">
            <v>Clayey soil</v>
          </cell>
        </row>
      </sheetData>
      <sheetData sheetId="1546" refreshError="1"/>
      <sheetData sheetId="1547"/>
      <sheetData sheetId="1548"/>
      <sheetData sheetId="1549">
        <row r="4">
          <cell r="A4" t="str">
            <v>Clayey soil</v>
          </cell>
        </row>
      </sheetData>
      <sheetData sheetId="1550">
        <row r="4">
          <cell r="A4" t="str">
            <v>Clayey soil</v>
          </cell>
        </row>
      </sheetData>
      <sheetData sheetId="1551">
        <row r="4">
          <cell r="A4" t="str">
            <v>Clayey soil</v>
          </cell>
        </row>
      </sheetData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>
        <row r="4">
          <cell r="A4" t="str">
            <v>Clayey soil</v>
          </cell>
        </row>
      </sheetData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/>
      <sheetData sheetId="1586"/>
      <sheetData sheetId="1587"/>
      <sheetData sheetId="1588" refreshError="1"/>
      <sheetData sheetId="1589"/>
      <sheetData sheetId="1590" refreshError="1"/>
      <sheetData sheetId="1591"/>
      <sheetData sheetId="1592"/>
      <sheetData sheetId="1593"/>
      <sheetData sheetId="1594"/>
      <sheetData sheetId="1595" refreshError="1"/>
      <sheetData sheetId="1596" refreshError="1"/>
      <sheetData sheetId="1597" refreshError="1"/>
      <sheetData sheetId="1598" refreshError="1"/>
      <sheetData sheetId="1599"/>
      <sheetData sheetId="1600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32">
          <cell r="A32">
            <v>0</v>
          </cell>
        </row>
      </sheetData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/>
      <sheetData sheetId="1668" refreshError="1"/>
      <sheetData sheetId="1669" refreshError="1"/>
      <sheetData sheetId="1670">
        <row r="32">
          <cell r="A32">
            <v>0</v>
          </cell>
        </row>
      </sheetData>
      <sheetData sheetId="1671">
        <row r="32">
          <cell r="A32">
            <v>0</v>
          </cell>
        </row>
      </sheetData>
      <sheetData sheetId="1672">
        <row r="32">
          <cell r="A32">
            <v>0</v>
          </cell>
        </row>
      </sheetData>
      <sheetData sheetId="1673"/>
      <sheetData sheetId="1674">
        <row r="32">
          <cell r="A32">
            <v>0</v>
          </cell>
        </row>
      </sheetData>
      <sheetData sheetId="1675">
        <row r="32">
          <cell r="A32">
            <v>0</v>
          </cell>
        </row>
      </sheetData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>
        <row r="32">
          <cell r="A32">
            <v>0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>
        <row r="32">
          <cell r="A32">
            <v>0</v>
          </cell>
        </row>
      </sheetData>
      <sheetData sheetId="1770"/>
      <sheetData sheetId="1771">
        <row r="32">
          <cell r="A32">
            <v>0</v>
          </cell>
        </row>
      </sheetData>
      <sheetData sheetId="1772"/>
      <sheetData sheetId="1773" refreshError="1"/>
      <sheetData sheetId="1774">
        <row r="32">
          <cell r="A32">
            <v>0</v>
          </cell>
        </row>
      </sheetData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>
        <row r="32">
          <cell r="A32">
            <v>0</v>
          </cell>
        </row>
      </sheetData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>
        <row r="32">
          <cell r="A32">
            <v>0</v>
          </cell>
        </row>
      </sheetData>
      <sheetData sheetId="1816">
        <row r="4">
          <cell r="A4" t="str">
            <v>Clayey soil</v>
          </cell>
        </row>
      </sheetData>
      <sheetData sheetId="1817">
        <row r="32">
          <cell r="A32">
            <v>0</v>
          </cell>
        </row>
      </sheetData>
      <sheetData sheetId="1818">
        <row r="32">
          <cell r="A32">
            <v>0</v>
          </cell>
        </row>
      </sheetData>
      <sheetData sheetId="1819">
        <row r="32">
          <cell r="A32">
            <v>0</v>
          </cell>
        </row>
      </sheetData>
      <sheetData sheetId="1820">
        <row r="32">
          <cell r="A32">
            <v>0</v>
          </cell>
        </row>
      </sheetData>
      <sheetData sheetId="1821">
        <row r="32">
          <cell r="A32">
            <v>0</v>
          </cell>
        </row>
      </sheetData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 refreshError="1"/>
      <sheetData sheetId="1850" refreshError="1"/>
      <sheetData sheetId="1851" refreshError="1"/>
      <sheetData sheetId="1852" refreshError="1"/>
      <sheetData sheetId="1853">
        <row r="4">
          <cell r="A4" t="str">
            <v>Clayey soil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>
        <row r="4">
          <cell r="A4" t="str">
            <v>Clayey soil</v>
          </cell>
        </row>
      </sheetData>
      <sheetData sheetId="1975" refreshError="1"/>
      <sheetData sheetId="1976" refreshError="1"/>
      <sheetData sheetId="1977" refreshError="1"/>
      <sheetData sheetId="1978" refreshError="1"/>
      <sheetData sheetId="1979">
        <row r="4">
          <cell r="A4" t="str">
            <v>Clayey soil</v>
          </cell>
        </row>
      </sheetData>
      <sheetData sheetId="1980">
        <row r="4">
          <cell r="A4" t="str">
            <v>Clayey soil</v>
          </cell>
        </row>
      </sheetData>
      <sheetData sheetId="1981">
        <row r="32">
          <cell r="A32">
            <v>0</v>
          </cell>
        </row>
      </sheetData>
      <sheetData sheetId="1982">
        <row r="4">
          <cell r="A4" t="str">
            <v>Clayey soil</v>
          </cell>
        </row>
      </sheetData>
      <sheetData sheetId="1983">
        <row r="4">
          <cell r="A4" t="str">
            <v>Clayey soil</v>
          </cell>
        </row>
      </sheetData>
      <sheetData sheetId="1984">
        <row r="32">
          <cell r="A32">
            <v>0</v>
          </cell>
        </row>
      </sheetData>
      <sheetData sheetId="1985">
        <row r="32">
          <cell r="A32">
            <v>0</v>
          </cell>
        </row>
      </sheetData>
      <sheetData sheetId="1986">
        <row r="4">
          <cell r="A4" t="str">
            <v>Clayey soil</v>
          </cell>
        </row>
      </sheetData>
      <sheetData sheetId="1987">
        <row r="4">
          <cell r="A4" t="str">
            <v>Clayey soil</v>
          </cell>
        </row>
      </sheetData>
      <sheetData sheetId="1988">
        <row r="4">
          <cell r="A4" t="str">
            <v>Clayey soil</v>
          </cell>
        </row>
      </sheetData>
      <sheetData sheetId="1989">
        <row r="4">
          <cell r="A4" t="str">
            <v>Clayey soil</v>
          </cell>
        </row>
      </sheetData>
      <sheetData sheetId="1990">
        <row r="4">
          <cell r="A4" t="str">
            <v>Clayey soil</v>
          </cell>
        </row>
      </sheetData>
      <sheetData sheetId="1991">
        <row r="4">
          <cell r="A4" t="str">
            <v>Clayey soil</v>
          </cell>
        </row>
      </sheetData>
      <sheetData sheetId="1992">
        <row r="4">
          <cell r="A4" t="str">
            <v>Clayey soil</v>
          </cell>
        </row>
      </sheetData>
      <sheetData sheetId="1993">
        <row r="4">
          <cell r="A4" t="str">
            <v>Clayey soil</v>
          </cell>
        </row>
      </sheetData>
      <sheetData sheetId="1994">
        <row r="4">
          <cell r="A4" t="str">
            <v>Clayey soil</v>
          </cell>
        </row>
      </sheetData>
      <sheetData sheetId="1995">
        <row r="4">
          <cell r="A4" t="str">
            <v>Clayey soil</v>
          </cell>
        </row>
      </sheetData>
      <sheetData sheetId="1996">
        <row r="4">
          <cell r="A4" t="str">
            <v>Clayey soil</v>
          </cell>
        </row>
      </sheetData>
      <sheetData sheetId="1997">
        <row r="4">
          <cell r="A4" t="str">
            <v>Clayey soil</v>
          </cell>
        </row>
      </sheetData>
      <sheetData sheetId="1998">
        <row r="4">
          <cell r="A4" t="str">
            <v>Clayey soil</v>
          </cell>
        </row>
      </sheetData>
      <sheetData sheetId="1999">
        <row r="4">
          <cell r="A4" t="str">
            <v>Clayey soil</v>
          </cell>
        </row>
      </sheetData>
      <sheetData sheetId="2000">
        <row r="4">
          <cell r="A4" t="str">
            <v>Clayey soil</v>
          </cell>
        </row>
      </sheetData>
      <sheetData sheetId="2001">
        <row r="4">
          <cell r="A4" t="str">
            <v>Clayey soil</v>
          </cell>
        </row>
      </sheetData>
      <sheetData sheetId="2002">
        <row r="4">
          <cell r="A4" t="str">
            <v>Clayey soil</v>
          </cell>
        </row>
      </sheetData>
      <sheetData sheetId="2003">
        <row r="4">
          <cell r="A4" t="str">
            <v>Clayey soil</v>
          </cell>
        </row>
      </sheetData>
      <sheetData sheetId="2004">
        <row r="32">
          <cell r="A32">
            <v>0</v>
          </cell>
        </row>
      </sheetData>
      <sheetData sheetId="2005">
        <row r="4">
          <cell r="A4" t="str">
            <v>Clayey soil</v>
          </cell>
        </row>
      </sheetData>
      <sheetData sheetId="2006">
        <row r="4">
          <cell r="A4" t="str">
            <v>Clayey soil</v>
          </cell>
        </row>
      </sheetData>
      <sheetData sheetId="2007">
        <row r="4">
          <cell r="A4" t="str">
            <v>Clayey soil</v>
          </cell>
        </row>
      </sheetData>
      <sheetData sheetId="2008">
        <row r="4">
          <cell r="A4" t="str">
            <v>Clayey soil</v>
          </cell>
        </row>
      </sheetData>
      <sheetData sheetId="2009">
        <row r="4">
          <cell r="A4" t="str">
            <v>Clayey soil</v>
          </cell>
        </row>
      </sheetData>
      <sheetData sheetId="2010">
        <row r="4">
          <cell r="A4" t="str">
            <v>Clayey soil</v>
          </cell>
        </row>
      </sheetData>
      <sheetData sheetId="2011">
        <row r="4">
          <cell r="A4" t="str">
            <v>Clayey soil</v>
          </cell>
        </row>
      </sheetData>
      <sheetData sheetId="2012">
        <row r="4">
          <cell r="A4" t="str">
            <v>Clayey soil</v>
          </cell>
        </row>
      </sheetData>
      <sheetData sheetId="2013">
        <row r="4">
          <cell r="A4" t="str">
            <v>Clayey soil</v>
          </cell>
        </row>
      </sheetData>
      <sheetData sheetId="2014">
        <row r="4">
          <cell r="A4" t="str">
            <v>Clayey soil</v>
          </cell>
        </row>
      </sheetData>
      <sheetData sheetId="2015">
        <row r="4">
          <cell r="A4" t="str">
            <v>Clayey soil</v>
          </cell>
        </row>
      </sheetData>
      <sheetData sheetId="2016">
        <row r="4">
          <cell r="A4" t="str">
            <v>Clayey soil</v>
          </cell>
        </row>
      </sheetData>
      <sheetData sheetId="2017">
        <row r="4">
          <cell r="A4" t="str">
            <v>Clayey soil</v>
          </cell>
        </row>
      </sheetData>
      <sheetData sheetId="2018">
        <row r="4">
          <cell r="A4" t="str">
            <v>Clayey soil</v>
          </cell>
        </row>
      </sheetData>
      <sheetData sheetId="2019"/>
      <sheetData sheetId="2020">
        <row r="4">
          <cell r="A4" t="str">
            <v>Clayey soil</v>
          </cell>
        </row>
      </sheetData>
      <sheetData sheetId="2021">
        <row r="4">
          <cell r="A4" t="str">
            <v>Clayey soil</v>
          </cell>
        </row>
      </sheetData>
      <sheetData sheetId="2022">
        <row r="4">
          <cell r="A4" t="str">
            <v>Clayey soil</v>
          </cell>
        </row>
      </sheetData>
      <sheetData sheetId="2023">
        <row r="4">
          <cell r="A4" t="str">
            <v>Clayey soil</v>
          </cell>
        </row>
      </sheetData>
      <sheetData sheetId="2024"/>
      <sheetData sheetId="2025"/>
      <sheetData sheetId="2026">
        <row r="4">
          <cell r="A4" t="str">
            <v>Clayey soil</v>
          </cell>
        </row>
      </sheetData>
      <sheetData sheetId="2027">
        <row r="4">
          <cell r="A4" t="str">
            <v>Clayey soil</v>
          </cell>
        </row>
      </sheetData>
      <sheetData sheetId="2028"/>
      <sheetData sheetId="2029">
        <row r="4">
          <cell r="A4" t="str">
            <v>Clayey soil</v>
          </cell>
        </row>
      </sheetData>
      <sheetData sheetId="2030">
        <row r="4">
          <cell r="A4" t="str">
            <v>Clayey soil</v>
          </cell>
        </row>
      </sheetData>
      <sheetData sheetId="2031">
        <row r="4">
          <cell r="A4" t="str">
            <v>Clayey soil</v>
          </cell>
        </row>
      </sheetData>
      <sheetData sheetId="2032"/>
      <sheetData sheetId="2033">
        <row r="4">
          <cell r="A4" t="str">
            <v>Clayey soil</v>
          </cell>
        </row>
      </sheetData>
      <sheetData sheetId="2034">
        <row r="4">
          <cell r="A4" t="str">
            <v>Clayey soil</v>
          </cell>
        </row>
      </sheetData>
      <sheetData sheetId="2035">
        <row r="4">
          <cell r="A4" t="str">
            <v>Clayey soil</v>
          </cell>
        </row>
      </sheetData>
      <sheetData sheetId="2036">
        <row r="4">
          <cell r="A4" t="str">
            <v>Clayey soil</v>
          </cell>
        </row>
      </sheetData>
      <sheetData sheetId="2037">
        <row r="4">
          <cell r="A4" t="str">
            <v>Clayey soil</v>
          </cell>
        </row>
      </sheetData>
      <sheetData sheetId="2038">
        <row r="4">
          <cell r="A4" t="str">
            <v>Clayey soil</v>
          </cell>
        </row>
      </sheetData>
      <sheetData sheetId="2039">
        <row r="4">
          <cell r="A4" t="str">
            <v>Clayey soil</v>
          </cell>
        </row>
      </sheetData>
      <sheetData sheetId="2040">
        <row r="4">
          <cell r="A4" t="str">
            <v>Clayey soil</v>
          </cell>
        </row>
      </sheetData>
      <sheetData sheetId="2041">
        <row r="4">
          <cell r="A4" t="str">
            <v>Clayey soil</v>
          </cell>
        </row>
      </sheetData>
      <sheetData sheetId="2042">
        <row r="4">
          <cell r="A4" t="str">
            <v>Clayey soil</v>
          </cell>
        </row>
      </sheetData>
      <sheetData sheetId="2043">
        <row r="4">
          <cell r="A4" t="str">
            <v>Clayey soil</v>
          </cell>
        </row>
      </sheetData>
      <sheetData sheetId="2044"/>
      <sheetData sheetId="2045">
        <row r="4">
          <cell r="A4" t="str">
            <v>Clayey soil</v>
          </cell>
        </row>
      </sheetData>
      <sheetData sheetId="2046">
        <row r="4">
          <cell r="A4" t="str">
            <v>Clayey soil</v>
          </cell>
        </row>
      </sheetData>
      <sheetData sheetId="2047">
        <row r="4">
          <cell r="A4" t="str">
            <v>Clayey soil</v>
          </cell>
        </row>
      </sheetData>
      <sheetData sheetId="2048">
        <row r="4">
          <cell r="A4" t="str">
            <v>Clayey soil</v>
          </cell>
        </row>
      </sheetData>
      <sheetData sheetId="2049">
        <row r="4">
          <cell r="A4" t="str">
            <v>Clayey soil</v>
          </cell>
        </row>
      </sheetData>
      <sheetData sheetId="2050">
        <row r="4">
          <cell r="A4" t="str">
            <v>Clayey soil</v>
          </cell>
        </row>
      </sheetData>
      <sheetData sheetId="2051">
        <row r="4">
          <cell r="A4" t="str">
            <v>Clayey soil</v>
          </cell>
        </row>
      </sheetData>
      <sheetData sheetId="2052">
        <row r="4">
          <cell r="A4" t="str">
            <v>Clayey soil</v>
          </cell>
        </row>
      </sheetData>
      <sheetData sheetId="2053">
        <row r="4">
          <cell r="A4" t="str">
            <v>Clayey soil</v>
          </cell>
        </row>
      </sheetData>
      <sheetData sheetId="2054">
        <row r="4">
          <cell r="A4" t="str">
            <v>Clayey soil</v>
          </cell>
        </row>
      </sheetData>
      <sheetData sheetId="2055"/>
      <sheetData sheetId="2056">
        <row r="4">
          <cell r="A4" t="str">
            <v>Clayey soil</v>
          </cell>
        </row>
      </sheetData>
      <sheetData sheetId="2057">
        <row r="4">
          <cell r="A4" t="str">
            <v>Clayey soil</v>
          </cell>
        </row>
      </sheetData>
      <sheetData sheetId="2058">
        <row r="4">
          <cell r="A4" t="str">
            <v>Clayey soil</v>
          </cell>
        </row>
      </sheetData>
      <sheetData sheetId="2059">
        <row r="4">
          <cell r="A4" t="str">
            <v>Clayey soil</v>
          </cell>
        </row>
      </sheetData>
      <sheetData sheetId="2060">
        <row r="4">
          <cell r="A4" t="str">
            <v>Clayey soil</v>
          </cell>
        </row>
      </sheetData>
      <sheetData sheetId="2061">
        <row r="4">
          <cell r="A4" t="str">
            <v>Clayey soil</v>
          </cell>
        </row>
      </sheetData>
      <sheetData sheetId="2062"/>
      <sheetData sheetId="2063">
        <row r="4">
          <cell r="A4" t="str">
            <v>Clayey soil</v>
          </cell>
        </row>
      </sheetData>
      <sheetData sheetId="2064">
        <row r="4">
          <cell r="A4" t="str">
            <v>Clayey soil</v>
          </cell>
        </row>
      </sheetData>
      <sheetData sheetId="2065">
        <row r="4">
          <cell r="A4" t="str">
            <v>Clayey soil</v>
          </cell>
        </row>
      </sheetData>
      <sheetData sheetId="2066">
        <row r="4">
          <cell r="A4" t="str">
            <v>Clayey soil</v>
          </cell>
        </row>
      </sheetData>
      <sheetData sheetId="2067">
        <row r="4">
          <cell r="A4" t="str">
            <v>Clayey soil</v>
          </cell>
        </row>
      </sheetData>
      <sheetData sheetId="2068"/>
      <sheetData sheetId="2069"/>
      <sheetData sheetId="2070">
        <row r="4">
          <cell r="A4" t="str">
            <v>Clayey soil</v>
          </cell>
        </row>
      </sheetData>
      <sheetData sheetId="2071">
        <row r="4">
          <cell r="A4" t="str">
            <v>Clayey soil</v>
          </cell>
        </row>
      </sheetData>
      <sheetData sheetId="2072">
        <row r="4">
          <cell r="A4" t="str">
            <v>Clayey soil</v>
          </cell>
        </row>
      </sheetData>
      <sheetData sheetId="2073">
        <row r="4">
          <cell r="A4" t="str">
            <v>Clayey soil</v>
          </cell>
        </row>
      </sheetData>
      <sheetData sheetId="2074"/>
      <sheetData sheetId="2075">
        <row r="4">
          <cell r="A4" t="str">
            <v>Clayey soil</v>
          </cell>
        </row>
      </sheetData>
      <sheetData sheetId="2076"/>
      <sheetData sheetId="2077">
        <row r="4">
          <cell r="A4" t="str">
            <v>Clayey soil</v>
          </cell>
        </row>
      </sheetData>
      <sheetData sheetId="2078">
        <row r="4">
          <cell r="A4" t="str">
            <v>Clayey soil</v>
          </cell>
        </row>
      </sheetData>
      <sheetData sheetId="2079">
        <row r="4">
          <cell r="A4" t="str">
            <v>Clayey soil</v>
          </cell>
        </row>
      </sheetData>
      <sheetData sheetId="2080">
        <row r="4">
          <cell r="A4" t="str">
            <v>Clayey soil</v>
          </cell>
        </row>
      </sheetData>
      <sheetData sheetId="2081">
        <row r="4">
          <cell r="A4" t="str">
            <v>Clayey soil</v>
          </cell>
        </row>
      </sheetData>
      <sheetData sheetId="2082">
        <row r="4">
          <cell r="A4" t="str">
            <v>Clayey soil</v>
          </cell>
        </row>
      </sheetData>
      <sheetData sheetId="2083">
        <row r="4">
          <cell r="A4" t="str">
            <v>Clayey soil</v>
          </cell>
        </row>
      </sheetData>
      <sheetData sheetId="2084">
        <row r="4">
          <cell r="A4" t="str">
            <v>Clayey soil</v>
          </cell>
        </row>
      </sheetData>
      <sheetData sheetId="2085">
        <row r="4">
          <cell r="A4" t="str">
            <v>Clayey soil</v>
          </cell>
        </row>
      </sheetData>
      <sheetData sheetId="2086">
        <row r="4">
          <cell r="A4" t="str">
            <v>Clayey soil</v>
          </cell>
        </row>
      </sheetData>
      <sheetData sheetId="2087">
        <row r="4">
          <cell r="A4" t="str">
            <v>Clayey soil</v>
          </cell>
        </row>
      </sheetData>
      <sheetData sheetId="2088">
        <row r="4">
          <cell r="A4" t="str">
            <v>Clayey soil</v>
          </cell>
        </row>
      </sheetData>
      <sheetData sheetId="2089"/>
      <sheetData sheetId="2090">
        <row r="4">
          <cell r="A4" t="str">
            <v>Clayey soil</v>
          </cell>
        </row>
      </sheetData>
      <sheetData sheetId="2091">
        <row r="4">
          <cell r="A4" t="str">
            <v>Clayey soil</v>
          </cell>
        </row>
      </sheetData>
      <sheetData sheetId="2092">
        <row r="4">
          <cell r="A4" t="str">
            <v>Clayey soil</v>
          </cell>
        </row>
      </sheetData>
      <sheetData sheetId="2093">
        <row r="4">
          <cell r="A4" t="str">
            <v>Clayey soil</v>
          </cell>
        </row>
      </sheetData>
      <sheetData sheetId="2094">
        <row r="4">
          <cell r="A4" t="str">
            <v>Clayey soil</v>
          </cell>
        </row>
      </sheetData>
      <sheetData sheetId="2095">
        <row r="4">
          <cell r="A4" t="str">
            <v>Clayey soil</v>
          </cell>
        </row>
      </sheetData>
      <sheetData sheetId="2096"/>
      <sheetData sheetId="2097"/>
      <sheetData sheetId="2098"/>
      <sheetData sheetId="2099"/>
      <sheetData sheetId="2100">
        <row r="4">
          <cell r="A4" t="str">
            <v>Clayey soil</v>
          </cell>
        </row>
      </sheetData>
      <sheetData sheetId="2101">
        <row r="4">
          <cell r="A4" t="str">
            <v>Clayey soil</v>
          </cell>
        </row>
      </sheetData>
      <sheetData sheetId="2102">
        <row r="4">
          <cell r="A4" t="str">
            <v>Clayey soil</v>
          </cell>
        </row>
      </sheetData>
      <sheetData sheetId="2103">
        <row r="4">
          <cell r="A4" t="str">
            <v>Clayey soil</v>
          </cell>
        </row>
      </sheetData>
      <sheetData sheetId="2104">
        <row r="4">
          <cell r="A4" t="str">
            <v>Clayey soil</v>
          </cell>
        </row>
      </sheetData>
      <sheetData sheetId="2105">
        <row r="4">
          <cell r="A4" t="str">
            <v>Clayey soil</v>
          </cell>
        </row>
      </sheetData>
      <sheetData sheetId="2106">
        <row r="4">
          <cell r="A4" t="str">
            <v>Clayey soil</v>
          </cell>
        </row>
      </sheetData>
      <sheetData sheetId="2107">
        <row r="4">
          <cell r="A4" t="str">
            <v>Clayey soil</v>
          </cell>
        </row>
      </sheetData>
      <sheetData sheetId="2108">
        <row r="4">
          <cell r="A4" t="str">
            <v>Clayey soil</v>
          </cell>
        </row>
      </sheetData>
      <sheetData sheetId="2109">
        <row r="4">
          <cell r="A4" t="str">
            <v>Clayey soil</v>
          </cell>
        </row>
      </sheetData>
      <sheetData sheetId="2110">
        <row r="4">
          <cell r="A4" t="str">
            <v>Clayey soil</v>
          </cell>
        </row>
      </sheetData>
      <sheetData sheetId="2111">
        <row r="4">
          <cell r="A4" t="str">
            <v>Clayey soil</v>
          </cell>
        </row>
      </sheetData>
      <sheetData sheetId="2112"/>
      <sheetData sheetId="2113">
        <row r="4">
          <cell r="A4" t="str">
            <v>Clayey soil</v>
          </cell>
        </row>
      </sheetData>
      <sheetData sheetId="2114"/>
      <sheetData sheetId="2115"/>
      <sheetData sheetId="2116">
        <row r="4">
          <cell r="A4" t="str">
            <v>Clayey soil</v>
          </cell>
        </row>
      </sheetData>
      <sheetData sheetId="2117">
        <row r="4">
          <cell r="A4" t="str">
            <v>Clayey soil</v>
          </cell>
        </row>
      </sheetData>
      <sheetData sheetId="2118">
        <row r="4">
          <cell r="A4" t="str">
            <v>Clayey soil</v>
          </cell>
        </row>
      </sheetData>
      <sheetData sheetId="2119">
        <row r="4">
          <cell r="A4" t="str">
            <v>Clayey soil</v>
          </cell>
        </row>
      </sheetData>
      <sheetData sheetId="2120"/>
      <sheetData sheetId="2121">
        <row r="4">
          <cell r="A4" t="str">
            <v>Clayey soil</v>
          </cell>
        </row>
      </sheetData>
      <sheetData sheetId="2122">
        <row r="4">
          <cell r="A4" t="str">
            <v>Clayey soil</v>
          </cell>
        </row>
      </sheetData>
      <sheetData sheetId="2123">
        <row r="4">
          <cell r="A4" t="str">
            <v>Clayey soil</v>
          </cell>
        </row>
      </sheetData>
      <sheetData sheetId="2124">
        <row r="4">
          <cell r="A4" t="str">
            <v>Clayey soil</v>
          </cell>
        </row>
      </sheetData>
      <sheetData sheetId="2125"/>
      <sheetData sheetId="2126">
        <row r="4">
          <cell r="A4" t="str">
            <v>Clayey soil</v>
          </cell>
        </row>
      </sheetData>
      <sheetData sheetId="2127">
        <row r="4">
          <cell r="A4" t="str">
            <v>Clayey soil</v>
          </cell>
        </row>
      </sheetData>
      <sheetData sheetId="2128">
        <row r="4">
          <cell r="A4" t="str">
            <v>Clayey soil</v>
          </cell>
        </row>
      </sheetData>
      <sheetData sheetId="2129">
        <row r="4">
          <cell r="A4" t="str">
            <v>Clayey soil</v>
          </cell>
        </row>
      </sheetData>
      <sheetData sheetId="2130">
        <row r="4">
          <cell r="A4" t="str">
            <v>Clayey soil</v>
          </cell>
        </row>
      </sheetData>
      <sheetData sheetId="2131">
        <row r="4">
          <cell r="A4" t="str">
            <v>Clayey soil</v>
          </cell>
        </row>
      </sheetData>
      <sheetData sheetId="2132">
        <row r="4">
          <cell r="A4" t="str">
            <v>Clayey soil</v>
          </cell>
        </row>
      </sheetData>
      <sheetData sheetId="2133">
        <row r="4">
          <cell r="A4" t="str">
            <v>Clayey soil</v>
          </cell>
        </row>
      </sheetData>
      <sheetData sheetId="2134">
        <row r="4">
          <cell r="A4" t="str">
            <v>Clayey soil</v>
          </cell>
        </row>
      </sheetData>
      <sheetData sheetId="2135">
        <row r="4">
          <cell r="A4" t="str">
            <v>Clayey soil</v>
          </cell>
        </row>
      </sheetData>
      <sheetData sheetId="2136"/>
      <sheetData sheetId="2137"/>
      <sheetData sheetId="2138"/>
      <sheetData sheetId="2139">
        <row r="4">
          <cell r="A4" t="str">
            <v>Clayey soil</v>
          </cell>
        </row>
      </sheetData>
      <sheetData sheetId="2140"/>
      <sheetData sheetId="2141"/>
      <sheetData sheetId="2142">
        <row r="4">
          <cell r="A4" t="str">
            <v>Clayey soil</v>
          </cell>
        </row>
      </sheetData>
      <sheetData sheetId="2143">
        <row r="4">
          <cell r="A4" t="str">
            <v>Clayey soil</v>
          </cell>
        </row>
      </sheetData>
      <sheetData sheetId="2144">
        <row r="4">
          <cell r="A4" t="str">
            <v>Clayey soil</v>
          </cell>
        </row>
      </sheetData>
      <sheetData sheetId="2145">
        <row r="4">
          <cell r="A4" t="str">
            <v>Clayey soil</v>
          </cell>
        </row>
      </sheetData>
      <sheetData sheetId="2146">
        <row r="4">
          <cell r="A4" t="str">
            <v>Clayey soil</v>
          </cell>
        </row>
      </sheetData>
      <sheetData sheetId="2147">
        <row r="4">
          <cell r="A4" t="str">
            <v>Clayey soil</v>
          </cell>
        </row>
      </sheetData>
      <sheetData sheetId="2148">
        <row r="4">
          <cell r="A4" t="str">
            <v>Clayey soil</v>
          </cell>
        </row>
      </sheetData>
      <sheetData sheetId="2149">
        <row r="4">
          <cell r="A4" t="str">
            <v>Clayey soil</v>
          </cell>
        </row>
      </sheetData>
      <sheetData sheetId="2150">
        <row r="4">
          <cell r="A4" t="str">
            <v>Clayey soil</v>
          </cell>
        </row>
      </sheetData>
      <sheetData sheetId="2151">
        <row r="4">
          <cell r="A4" t="str">
            <v>Clayey soil</v>
          </cell>
        </row>
      </sheetData>
      <sheetData sheetId="2152">
        <row r="4">
          <cell r="A4" t="str">
            <v>Clayey soil</v>
          </cell>
        </row>
      </sheetData>
      <sheetData sheetId="2153">
        <row r="4">
          <cell r="A4" t="str">
            <v>Clayey soil</v>
          </cell>
        </row>
      </sheetData>
      <sheetData sheetId="2154">
        <row r="4">
          <cell r="A4" t="str">
            <v>Clayey soil</v>
          </cell>
        </row>
      </sheetData>
      <sheetData sheetId="2155">
        <row r="4">
          <cell r="A4" t="str">
            <v>Clayey soil</v>
          </cell>
        </row>
      </sheetData>
      <sheetData sheetId="2156">
        <row r="4">
          <cell r="A4" t="str">
            <v>Clayey soil</v>
          </cell>
        </row>
      </sheetData>
      <sheetData sheetId="2157">
        <row r="4">
          <cell r="A4" t="str">
            <v>Clayey soil</v>
          </cell>
        </row>
      </sheetData>
      <sheetData sheetId="2158">
        <row r="4">
          <cell r="A4" t="str">
            <v>Clayey soil</v>
          </cell>
        </row>
      </sheetData>
      <sheetData sheetId="2159">
        <row r="4">
          <cell r="A4" t="str">
            <v>Clayey soil</v>
          </cell>
        </row>
      </sheetData>
      <sheetData sheetId="2160">
        <row r="4">
          <cell r="A4" t="str">
            <v>Clayey soil</v>
          </cell>
        </row>
      </sheetData>
      <sheetData sheetId="2161">
        <row r="4">
          <cell r="A4" t="str">
            <v>Clayey soil</v>
          </cell>
        </row>
      </sheetData>
      <sheetData sheetId="2162">
        <row r="4">
          <cell r="A4" t="str">
            <v>Clayey soil</v>
          </cell>
        </row>
      </sheetData>
      <sheetData sheetId="2163">
        <row r="4">
          <cell r="A4" t="str">
            <v>Clayey soil</v>
          </cell>
        </row>
      </sheetData>
      <sheetData sheetId="2164">
        <row r="4">
          <cell r="A4" t="str">
            <v>Clayey soil</v>
          </cell>
        </row>
      </sheetData>
      <sheetData sheetId="2165">
        <row r="4">
          <cell r="A4" t="str">
            <v>Clayey soil</v>
          </cell>
        </row>
      </sheetData>
      <sheetData sheetId="2166">
        <row r="4">
          <cell r="A4" t="str">
            <v>Clayey soil</v>
          </cell>
        </row>
      </sheetData>
      <sheetData sheetId="2167">
        <row r="4">
          <cell r="A4" t="str">
            <v>Clayey soil</v>
          </cell>
        </row>
      </sheetData>
      <sheetData sheetId="2168">
        <row r="4">
          <cell r="A4" t="str">
            <v>Clayey soil</v>
          </cell>
        </row>
      </sheetData>
      <sheetData sheetId="2169"/>
      <sheetData sheetId="2170">
        <row r="4">
          <cell r="A4" t="str">
            <v>Clayey soil</v>
          </cell>
        </row>
      </sheetData>
      <sheetData sheetId="2171">
        <row r="4">
          <cell r="A4" t="str">
            <v>Clayey soil</v>
          </cell>
        </row>
      </sheetData>
      <sheetData sheetId="2172">
        <row r="4">
          <cell r="A4" t="str">
            <v>Clayey soil</v>
          </cell>
        </row>
      </sheetData>
      <sheetData sheetId="2173">
        <row r="4">
          <cell r="A4" t="str">
            <v>Clayey soil</v>
          </cell>
        </row>
      </sheetData>
      <sheetData sheetId="2174">
        <row r="4">
          <cell r="A4" t="str">
            <v>Clayey soil</v>
          </cell>
        </row>
      </sheetData>
      <sheetData sheetId="2175">
        <row r="4">
          <cell r="A4" t="str">
            <v>Clayey soil</v>
          </cell>
        </row>
      </sheetData>
      <sheetData sheetId="2176">
        <row r="4">
          <cell r="A4" t="str">
            <v>Clayey soil</v>
          </cell>
        </row>
      </sheetData>
      <sheetData sheetId="2177">
        <row r="4">
          <cell r="A4" t="str">
            <v>Clayey soil</v>
          </cell>
        </row>
      </sheetData>
      <sheetData sheetId="2178">
        <row r="4">
          <cell r="A4" t="str">
            <v>Clayey soil</v>
          </cell>
        </row>
      </sheetData>
      <sheetData sheetId="2179">
        <row r="4">
          <cell r="A4" t="str">
            <v>Clayey soil</v>
          </cell>
        </row>
      </sheetData>
      <sheetData sheetId="2180">
        <row r="4">
          <cell r="A4" t="str">
            <v>Clayey soil</v>
          </cell>
        </row>
      </sheetData>
      <sheetData sheetId="2181">
        <row r="4">
          <cell r="A4" t="str">
            <v>Clayey soil</v>
          </cell>
        </row>
      </sheetData>
      <sheetData sheetId="2182">
        <row r="4">
          <cell r="A4" t="str">
            <v>Clayey soil</v>
          </cell>
        </row>
      </sheetData>
      <sheetData sheetId="2183">
        <row r="4">
          <cell r="A4" t="str">
            <v>Clayey soil</v>
          </cell>
        </row>
      </sheetData>
      <sheetData sheetId="2184">
        <row r="4">
          <cell r="A4" t="str">
            <v>Clayey soil</v>
          </cell>
        </row>
      </sheetData>
      <sheetData sheetId="2185">
        <row r="4">
          <cell r="A4" t="str">
            <v>Clayey soil</v>
          </cell>
        </row>
      </sheetData>
      <sheetData sheetId="2186">
        <row r="4">
          <cell r="A4" t="str">
            <v>Clayey soil</v>
          </cell>
        </row>
      </sheetData>
      <sheetData sheetId="2187">
        <row r="32">
          <cell r="A32">
            <v>0</v>
          </cell>
        </row>
      </sheetData>
      <sheetData sheetId="2188">
        <row r="4">
          <cell r="A4" t="str">
            <v>Clayey soil</v>
          </cell>
        </row>
      </sheetData>
      <sheetData sheetId="2189">
        <row r="4">
          <cell r="A4" t="str">
            <v>Clayey soil</v>
          </cell>
        </row>
      </sheetData>
      <sheetData sheetId="2190"/>
      <sheetData sheetId="2191">
        <row r="4">
          <cell r="A4" t="str">
            <v>Clayey soil</v>
          </cell>
        </row>
      </sheetData>
      <sheetData sheetId="2192">
        <row r="4">
          <cell r="A4" t="str">
            <v>Clayey soil</v>
          </cell>
        </row>
      </sheetData>
      <sheetData sheetId="2193">
        <row r="4">
          <cell r="A4" t="str">
            <v>Clayey soil</v>
          </cell>
        </row>
      </sheetData>
      <sheetData sheetId="2194">
        <row r="4">
          <cell r="A4" t="str">
            <v>Clayey soil</v>
          </cell>
        </row>
      </sheetData>
      <sheetData sheetId="2195">
        <row r="4">
          <cell r="A4" t="str">
            <v>Clayey soil</v>
          </cell>
        </row>
      </sheetData>
      <sheetData sheetId="2196">
        <row r="4">
          <cell r="A4" t="str">
            <v>Clayey soil</v>
          </cell>
        </row>
      </sheetData>
      <sheetData sheetId="2197">
        <row r="4">
          <cell r="A4" t="str">
            <v>Clayey soil</v>
          </cell>
        </row>
      </sheetData>
      <sheetData sheetId="2198">
        <row r="4">
          <cell r="A4" t="str">
            <v>Clayey soil</v>
          </cell>
        </row>
      </sheetData>
      <sheetData sheetId="2199">
        <row r="4">
          <cell r="A4" t="str">
            <v>Clayey soil</v>
          </cell>
        </row>
      </sheetData>
      <sheetData sheetId="2200">
        <row r="4">
          <cell r="A4" t="str">
            <v>Clayey soil</v>
          </cell>
        </row>
      </sheetData>
      <sheetData sheetId="2201">
        <row r="4">
          <cell r="A4" t="str">
            <v>Clayey soil</v>
          </cell>
        </row>
      </sheetData>
      <sheetData sheetId="2202">
        <row r="4">
          <cell r="A4" t="str">
            <v>Clayey soil</v>
          </cell>
        </row>
      </sheetData>
      <sheetData sheetId="2203">
        <row r="32">
          <cell r="A32">
            <v>0</v>
          </cell>
        </row>
      </sheetData>
      <sheetData sheetId="2204">
        <row r="4">
          <cell r="A4" t="str">
            <v>Clayey soil</v>
          </cell>
        </row>
      </sheetData>
      <sheetData sheetId="2205">
        <row r="4">
          <cell r="A4" t="str">
            <v>Clayey soil</v>
          </cell>
        </row>
      </sheetData>
      <sheetData sheetId="2206">
        <row r="4">
          <cell r="A4" t="str">
            <v>Clayey soil</v>
          </cell>
        </row>
      </sheetData>
      <sheetData sheetId="2207"/>
      <sheetData sheetId="2208">
        <row r="4">
          <cell r="A4" t="str">
            <v>Clayey soil</v>
          </cell>
        </row>
      </sheetData>
      <sheetData sheetId="2209">
        <row r="4">
          <cell r="A4" t="str">
            <v>Clayey soil</v>
          </cell>
        </row>
      </sheetData>
      <sheetData sheetId="2210">
        <row r="4">
          <cell r="A4" t="str">
            <v>Clayey soil</v>
          </cell>
        </row>
      </sheetData>
      <sheetData sheetId="2211">
        <row r="4">
          <cell r="A4" t="str">
            <v>Clayey soil</v>
          </cell>
        </row>
      </sheetData>
      <sheetData sheetId="2212">
        <row r="4">
          <cell r="A4" t="str">
            <v>Clayey soil</v>
          </cell>
        </row>
      </sheetData>
      <sheetData sheetId="2213">
        <row r="4">
          <cell r="A4" t="str">
            <v>Clayey soil</v>
          </cell>
        </row>
      </sheetData>
      <sheetData sheetId="2214">
        <row r="4">
          <cell r="A4" t="str">
            <v>Clayey soil</v>
          </cell>
        </row>
      </sheetData>
      <sheetData sheetId="2215">
        <row r="4">
          <cell r="A4" t="str">
            <v>Clayey soil</v>
          </cell>
        </row>
      </sheetData>
      <sheetData sheetId="2216">
        <row r="4">
          <cell r="A4" t="str">
            <v>Clayey soil</v>
          </cell>
        </row>
      </sheetData>
      <sheetData sheetId="2217">
        <row r="4">
          <cell r="A4" t="str">
            <v>Clayey soil</v>
          </cell>
        </row>
      </sheetData>
      <sheetData sheetId="2218">
        <row r="4">
          <cell r="A4" t="str">
            <v>Clayey soil</v>
          </cell>
        </row>
      </sheetData>
      <sheetData sheetId="2219">
        <row r="4">
          <cell r="A4" t="str">
            <v>Clayey soil</v>
          </cell>
        </row>
      </sheetData>
      <sheetData sheetId="2220">
        <row r="4">
          <cell r="A4" t="str">
            <v>Clayey soil</v>
          </cell>
        </row>
      </sheetData>
      <sheetData sheetId="2221">
        <row r="4">
          <cell r="A4" t="str">
            <v>Clayey soil</v>
          </cell>
        </row>
      </sheetData>
      <sheetData sheetId="2222">
        <row r="4">
          <cell r="A4" t="str">
            <v>Clayey soil</v>
          </cell>
        </row>
      </sheetData>
      <sheetData sheetId="2223">
        <row r="4">
          <cell r="A4" t="str">
            <v>Clayey soil</v>
          </cell>
        </row>
      </sheetData>
      <sheetData sheetId="2224">
        <row r="4">
          <cell r="A4" t="str">
            <v>Clayey soil</v>
          </cell>
        </row>
      </sheetData>
      <sheetData sheetId="2225">
        <row r="4">
          <cell r="A4" t="str">
            <v>Clayey soil</v>
          </cell>
        </row>
      </sheetData>
      <sheetData sheetId="2226">
        <row r="4">
          <cell r="A4" t="str">
            <v>Clayey soil</v>
          </cell>
        </row>
      </sheetData>
      <sheetData sheetId="2227">
        <row r="4">
          <cell r="A4" t="str">
            <v>Clayey soil</v>
          </cell>
        </row>
      </sheetData>
      <sheetData sheetId="2228">
        <row r="4">
          <cell r="A4" t="str">
            <v>Clayey soil</v>
          </cell>
        </row>
      </sheetData>
      <sheetData sheetId="2229">
        <row r="4">
          <cell r="A4" t="str">
            <v>Clayey soil</v>
          </cell>
        </row>
      </sheetData>
      <sheetData sheetId="2230">
        <row r="4">
          <cell r="A4" t="str">
            <v>Clayey soil</v>
          </cell>
        </row>
      </sheetData>
      <sheetData sheetId="2231">
        <row r="4">
          <cell r="A4" t="str">
            <v>Clayey soil</v>
          </cell>
        </row>
      </sheetData>
      <sheetData sheetId="2232">
        <row r="4">
          <cell r="A4" t="str">
            <v>Clayey soil</v>
          </cell>
        </row>
      </sheetData>
      <sheetData sheetId="2233"/>
      <sheetData sheetId="2234"/>
      <sheetData sheetId="2235"/>
      <sheetData sheetId="2236">
        <row r="4">
          <cell r="A4" t="str">
            <v>Clayey soil</v>
          </cell>
        </row>
      </sheetData>
      <sheetData sheetId="2237">
        <row r="4">
          <cell r="A4" t="str">
            <v>Clayey soil</v>
          </cell>
        </row>
      </sheetData>
      <sheetData sheetId="2238">
        <row r="4">
          <cell r="A4" t="str">
            <v>Clayey soil</v>
          </cell>
        </row>
      </sheetData>
      <sheetData sheetId="2239">
        <row r="4">
          <cell r="A4" t="str">
            <v>Clayey soil</v>
          </cell>
        </row>
      </sheetData>
      <sheetData sheetId="2240">
        <row r="4">
          <cell r="A4" t="str">
            <v>Clayey soil</v>
          </cell>
        </row>
      </sheetData>
      <sheetData sheetId="2241">
        <row r="4">
          <cell r="A4" t="str">
            <v>Clayey soil</v>
          </cell>
        </row>
      </sheetData>
      <sheetData sheetId="2242">
        <row r="4">
          <cell r="A4" t="str">
            <v>Clayey soil</v>
          </cell>
        </row>
      </sheetData>
      <sheetData sheetId="2243">
        <row r="4">
          <cell r="A4" t="str">
            <v>Clayey soil</v>
          </cell>
        </row>
      </sheetData>
      <sheetData sheetId="2244">
        <row r="4">
          <cell r="A4" t="str">
            <v>Clayey soil</v>
          </cell>
        </row>
      </sheetData>
      <sheetData sheetId="2245"/>
      <sheetData sheetId="2246">
        <row r="4">
          <cell r="A4" t="str">
            <v>Clayey soil</v>
          </cell>
        </row>
      </sheetData>
      <sheetData sheetId="2247">
        <row r="4">
          <cell r="A4" t="str">
            <v>Clayey soil</v>
          </cell>
        </row>
      </sheetData>
      <sheetData sheetId="2248"/>
      <sheetData sheetId="2249">
        <row r="4">
          <cell r="A4" t="str">
            <v>Clayey soil</v>
          </cell>
        </row>
      </sheetData>
      <sheetData sheetId="2250">
        <row r="4">
          <cell r="A4" t="str">
            <v>Clayey soil</v>
          </cell>
        </row>
      </sheetData>
      <sheetData sheetId="2251">
        <row r="4">
          <cell r="A4" t="str">
            <v>Clayey soil</v>
          </cell>
        </row>
      </sheetData>
      <sheetData sheetId="2252">
        <row r="4">
          <cell r="A4" t="str">
            <v>Clayey soil</v>
          </cell>
        </row>
      </sheetData>
      <sheetData sheetId="2253">
        <row r="4">
          <cell r="A4" t="str">
            <v>Clayey soil</v>
          </cell>
        </row>
      </sheetData>
      <sheetData sheetId="2254">
        <row r="4">
          <cell r="A4" t="str">
            <v>Clayey soil</v>
          </cell>
        </row>
      </sheetData>
      <sheetData sheetId="2255">
        <row r="4">
          <cell r="A4" t="str">
            <v>Clayey soil</v>
          </cell>
        </row>
      </sheetData>
      <sheetData sheetId="2256">
        <row r="4">
          <cell r="A4" t="str">
            <v>Clayey soil</v>
          </cell>
        </row>
      </sheetData>
      <sheetData sheetId="2257">
        <row r="4">
          <cell r="A4" t="str">
            <v>Clayey soil</v>
          </cell>
        </row>
      </sheetData>
      <sheetData sheetId="2258">
        <row r="4">
          <cell r="A4" t="str">
            <v>Clayey soil</v>
          </cell>
        </row>
      </sheetData>
      <sheetData sheetId="2259">
        <row r="4">
          <cell r="A4" t="str">
            <v>Clayey soil</v>
          </cell>
        </row>
      </sheetData>
      <sheetData sheetId="2260">
        <row r="4">
          <cell r="A4" t="str">
            <v>Clayey soil</v>
          </cell>
        </row>
      </sheetData>
      <sheetData sheetId="2261">
        <row r="4">
          <cell r="A4" t="str">
            <v>Clayey soil</v>
          </cell>
        </row>
      </sheetData>
      <sheetData sheetId="2262">
        <row r="4">
          <cell r="A4" t="str">
            <v>Clayey soil</v>
          </cell>
        </row>
      </sheetData>
      <sheetData sheetId="2263">
        <row r="4">
          <cell r="A4" t="str">
            <v>Clayey soil</v>
          </cell>
        </row>
      </sheetData>
      <sheetData sheetId="2264">
        <row r="4">
          <cell r="A4" t="str">
            <v>Clayey soil</v>
          </cell>
        </row>
      </sheetData>
      <sheetData sheetId="2265">
        <row r="4">
          <cell r="A4" t="str">
            <v>Clayey soil</v>
          </cell>
        </row>
      </sheetData>
      <sheetData sheetId="2266">
        <row r="4">
          <cell r="A4" t="str">
            <v>Clayey soil</v>
          </cell>
        </row>
      </sheetData>
      <sheetData sheetId="2267">
        <row r="4">
          <cell r="A4" t="str">
            <v>Clayey soil</v>
          </cell>
        </row>
      </sheetData>
      <sheetData sheetId="2268">
        <row r="4">
          <cell r="A4" t="str">
            <v>Clayey soil</v>
          </cell>
        </row>
      </sheetData>
      <sheetData sheetId="2269">
        <row r="4">
          <cell r="A4" t="str">
            <v>Clayey soil</v>
          </cell>
        </row>
      </sheetData>
      <sheetData sheetId="2270">
        <row r="4">
          <cell r="A4" t="str">
            <v>Clayey soil</v>
          </cell>
        </row>
      </sheetData>
      <sheetData sheetId="2271">
        <row r="4">
          <cell r="A4" t="str">
            <v>Clayey soil</v>
          </cell>
        </row>
      </sheetData>
      <sheetData sheetId="2272">
        <row r="4">
          <cell r="A4" t="str">
            <v>Clayey soil</v>
          </cell>
        </row>
      </sheetData>
      <sheetData sheetId="2273">
        <row r="4">
          <cell r="A4" t="str">
            <v>Clayey soil</v>
          </cell>
        </row>
      </sheetData>
      <sheetData sheetId="2274">
        <row r="4">
          <cell r="A4" t="str">
            <v>Clayey soil</v>
          </cell>
        </row>
      </sheetData>
      <sheetData sheetId="2275">
        <row r="4">
          <cell r="A4" t="str">
            <v>Clayey soil</v>
          </cell>
        </row>
      </sheetData>
      <sheetData sheetId="2276">
        <row r="4">
          <cell r="A4" t="str">
            <v>Clayey soil</v>
          </cell>
        </row>
      </sheetData>
      <sheetData sheetId="2277">
        <row r="4">
          <cell r="A4" t="str">
            <v>Clayey soil</v>
          </cell>
        </row>
      </sheetData>
      <sheetData sheetId="2278">
        <row r="4">
          <cell r="A4" t="str">
            <v>Clayey soil</v>
          </cell>
        </row>
      </sheetData>
      <sheetData sheetId="2279">
        <row r="4">
          <cell r="A4" t="str">
            <v>Clayey soil</v>
          </cell>
        </row>
      </sheetData>
      <sheetData sheetId="2280">
        <row r="4">
          <cell r="A4" t="str">
            <v>Clayey soil</v>
          </cell>
        </row>
      </sheetData>
      <sheetData sheetId="2281">
        <row r="4">
          <cell r="A4" t="str">
            <v>Clayey soil</v>
          </cell>
        </row>
      </sheetData>
      <sheetData sheetId="2282"/>
      <sheetData sheetId="2283"/>
      <sheetData sheetId="2284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>
        <row r="32">
          <cell r="A32">
            <v>0</v>
          </cell>
        </row>
      </sheetData>
      <sheetData sheetId="2324">
        <row r="4">
          <cell r="A4" t="str">
            <v>Clayey soil</v>
          </cell>
        </row>
      </sheetData>
      <sheetData sheetId="2325">
        <row r="32">
          <cell r="A32">
            <v>0</v>
          </cell>
        </row>
      </sheetData>
      <sheetData sheetId="2326">
        <row r="32">
          <cell r="A32">
            <v>0</v>
          </cell>
        </row>
      </sheetData>
      <sheetData sheetId="2327">
        <row r="4">
          <cell r="A4" t="str">
            <v>Clayey soil</v>
          </cell>
        </row>
      </sheetData>
      <sheetData sheetId="2328">
        <row r="4">
          <cell r="A4" t="str">
            <v>Clayey soil</v>
          </cell>
        </row>
      </sheetData>
      <sheetData sheetId="2329">
        <row r="32">
          <cell r="A32">
            <v>0</v>
          </cell>
        </row>
      </sheetData>
      <sheetData sheetId="2330">
        <row r="4">
          <cell r="A4" t="str">
            <v>Clayey soil</v>
          </cell>
        </row>
      </sheetData>
      <sheetData sheetId="2331">
        <row r="32">
          <cell r="A32">
            <v>0</v>
          </cell>
        </row>
      </sheetData>
      <sheetData sheetId="2332">
        <row r="4">
          <cell r="A4" t="str">
            <v>Clayey soil</v>
          </cell>
        </row>
      </sheetData>
      <sheetData sheetId="2333">
        <row r="4">
          <cell r="A4" t="str">
            <v>Clayey soil</v>
          </cell>
        </row>
      </sheetData>
      <sheetData sheetId="2334">
        <row r="4">
          <cell r="A4" t="str">
            <v>Clayey soil</v>
          </cell>
        </row>
      </sheetData>
      <sheetData sheetId="2335">
        <row r="32">
          <cell r="A32">
            <v>0</v>
          </cell>
        </row>
      </sheetData>
      <sheetData sheetId="2336">
        <row r="32">
          <cell r="A32">
            <v>0</v>
          </cell>
        </row>
      </sheetData>
      <sheetData sheetId="2337">
        <row r="4">
          <cell r="A4" t="str">
            <v>Clayey soil</v>
          </cell>
        </row>
      </sheetData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/>
      <sheetData sheetId="2389"/>
      <sheetData sheetId="2390"/>
      <sheetData sheetId="2391"/>
      <sheetData sheetId="2392">
        <row r="32">
          <cell r="A32">
            <v>0</v>
          </cell>
        </row>
      </sheetData>
      <sheetData sheetId="2393">
        <row r="32">
          <cell r="A32">
            <v>0</v>
          </cell>
        </row>
      </sheetData>
      <sheetData sheetId="2394"/>
      <sheetData sheetId="2395">
        <row r="4">
          <cell r="A4" t="str">
            <v>Clayey soil</v>
          </cell>
        </row>
      </sheetData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 refreshError="1"/>
      <sheetData sheetId="2407">
        <row r="4">
          <cell r="A4" t="str">
            <v>Clayey soil</v>
          </cell>
        </row>
      </sheetData>
      <sheetData sheetId="2408">
        <row r="4">
          <cell r="A4" t="str">
            <v>Clayey soil</v>
          </cell>
        </row>
      </sheetData>
      <sheetData sheetId="2409">
        <row r="4">
          <cell r="A4" t="str">
            <v>Clayey soil</v>
          </cell>
        </row>
      </sheetData>
      <sheetData sheetId="2410">
        <row r="4">
          <cell r="A4" t="str">
            <v>Clayey soil</v>
          </cell>
        </row>
      </sheetData>
      <sheetData sheetId="2411">
        <row r="4">
          <cell r="A4" t="str">
            <v>Clayey soil</v>
          </cell>
        </row>
      </sheetData>
      <sheetData sheetId="2412"/>
      <sheetData sheetId="2413">
        <row r="4">
          <cell r="A4" t="str">
            <v>Clayey soil</v>
          </cell>
        </row>
      </sheetData>
      <sheetData sheetId="2414"/>
      <sheetData sheetId="2415">
        <row r="4">
          <cell r="A4" t="str">
            <v>Clayey soil</v>
          </cell>
        </row>
      </sheetData>
      <sheetData sheetId="2416">
        <row r="4">
          <cell r="A4" t="str">
            <v>Clayey soil</v>
          </cell>
        </row>
      </sheetData>
      <sheetData sheetId="2417"/>
      <sheetData sheetId="2418"/>
      <sheetData sheetId="2419">
        <row r="4">
          <cell r="A4" t="str">
            <v>Clayey soil</v>
          </cell>
        </row>
      </sheetData>
      <sheetData sheetId="2420">
        <row r="4">
          <cell r="A4" t="str">
            <v>Clayey soil</v>
          </cell>
        </row>
      </sheetData>
      <sheetData sheetId="2421"/>
      <sheetData sheetId="2422"/>
      <sheetData sheetId="2423" refreshError="1"/>
      <sheetData sheetId="2424"/>
      <sheetData sheetId="2425">
        <row r="4">
          <cell r="A4" t="str">
            <v>Clayey soil</v>
          </cell>
        </row>
      </sheetData>
      <sheetData sheetId="2426"/>
      <sheetData sheetId="2427"/>
      <sheetData sheetId="2428">
        <row r="4">
          <cell r="A4" t="str">
            <v>Clayey soil</v>
          </cell>
        </row>
      </sheetData>
      <sheetData sheetId="2429">
        <row r="4">
          <cell r="A4" t="str">
            <v>Clayey soil</v>
          </cell>
        </row>
      </sheetData>
      <sheetData sheetId="2430">
        <row r="4">
          <cell r="A4" t="str">
            <v>Clayey soil</v>
          </cell>
        </row>
      </sheetData>
      <sheetData sheetId="2431">
        <row r="4">
          <cell r="A4" t="str">
            <v>Clayey soil</v>
          </cell>
        </row>
      </sheetData>
      <sheetData sheetId="2432">
        <row r="4">
          <cell r="A4" t="str">
            <v>Clayey soil</v>
          </cell>
        </row>
      </sheetData>
      <sheetData sheetId="2433">
        <row r="4">
          <cell r="A4" t="str">
            <v>Clayey soil</v>
          </cell>
        </row>
      </sheetData>
      <sheetData sheetId="2434">
        <row r="32">
          <cell r="A32">
            <v>0</v>
          </cell>
        </row>
      </sheetData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/>
      <sheetData sheetId="2444">
        <row r="4">
          <cell r="A4" t="str">
            <v>Clayey soil</v>
          </cell>
        </row>
      </sheetData>
      <sheetData sheetId="2445"/>
      <sheetData sheetId="2446">
        <row r="4">
          <cell r="A4" t="str">
            <v>Clayey soil</v>
          </cell>
        </row>
      </sheetData>
      <sheetData sheetId="2447">
        <row r="4">
          <cell r="A4" t="str">
            <v>Clayey soil</v>
          </cell>
        </row>
      </sheetData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>
        <row r="4">
          <cell r="A4" t="str">
            <v>Clayey soil</v>
          </cell>
        </row>
      </sheetData>
      <sheetData sheetId="2459">
        <row r="4">
          <cell r="A4" t="str">
            <v>Clayey soil</v>
          </cell>
        </row>
      </sheetData>
      <sheetData sheetId="2460"/>
      <sheetData sheetId="2461"/>
      <sheetData sheetId="2462"/>
      <sheetData sheetId="2463"/>
      <sheetData sheetId="2464"/>
      <sheetData sheetId="2465"/>
      <sheetData sheetId="2466">
        <row r="4">
          <cell r="A4" t="str">
            <v>Clayey soil</v>
          </cell>
        </row>
      </sheetData>
      <sheetData sheetId="2467">
        <row r="4">
          <cell r="A4" t="str">
            <v>Clayey soil</v>
          </cell>
        </row>
      </sheetData>
      <sheetData sheetId="2468"/>
      <sheetData sheetId="2469"/>
      <sheetData sheetId="2470">
        <row r="4">
          <cell r="A4" t="str">
            <v>Clayey soil</v>
          </cell>
        </row>
      </sheetData>
      <sheetData sheetId="2471">
        <row r="4">
          <cell r="A4" t="str">
            <v>Clayey soil</v>
          </cell>
        </row>
      </sheetData>
      <sheetData sheetId="2472">
        <row r="4">
          <cell r="A4" t="str">
            <v>Clayey soil</v>
          </cell>
        </row>
      </sheetData>
      <sheetData sheetId="2473">
        <row r="4">
          <cell r="A4" t="str">
            <v>Clayey soil</v>
          </cell>
        </row>
      </sheetData>
      <sheetData sheetId="2474">
        <row r="4">
          <cell r="A4" t="str">
            <v>Clayey soil</v>
          </cell>
        </row>
      </sheetData>
      <sheetData sheetId="2475">
        <row r="4">
          <cell r="A4" t="str">
            <v>Clayey soil</v>
          </cell>
        </row>
      </sheetData>
      <sheetData sheetId="2476"/>
      <sheetData sheetId="2477"/>
      <sheetData sheetId="2478"/>
      <sheetData sheetId="2479"/>
      <sheetData sheetId="2480">
        <row r="4">
          <cell r="A4" t="str">
            <v>Clayey soil</v>
          </cell>
        </row>
      </sheetData>
      <sheetData sheetId="2481">
        <row r="32">
          <cell r="A32">
            <v>0</v>
          </cell>
        </row>
      </sheetData>
      <sheetData sheetId="2482">
        <row r="4">
          <cell r="A4" t="str">
            <v>Clayey soil</v>
          </cell>
        </row>
      </sheetData>
      <sheetData sheetId="2483">
        <row r="4">
          <cell r="A4" t="str">
            <v>Clayey soil</v>
          </cell>
        </row>
      </sheetData>
      <sheetData sheetId="2484">
        <row r="4">
          <cell r="A4" t="str">
            <v>Clayey soil</v>
          </cell>
        </row>
      </sheetData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>
        <row r="4">
          <cell r="A4" t="str">
            <v>Clayey soil</v>
          </cell>
        </row>
      </sheetData>
      <sheetData sheetId="2494">
        <row r="4">
          <cell r="A4" t="str">
            <v>Clayey soil</v>
          </cell>
        </row>
      </sheetData>
      <sheetData sheetId="2495">
        <row r="4">
          <cell r="A4" t="str">
            <v>Clayey soil</v>
          </cell>
        </row>
      </sheetData>
      <sheetData sheetId="2496"/>
      <sheetData sheetId="2497">
        <row r="4">
          <cell r="A4" t="str">
            <v>Clayey soil</v>
          </cell>
        </row>
      </sheetData>
      <sheetData sheetId="2498" refreshError="1"/>
      <sheetData sheetId="2499" refreshError="1"/>
      <sheetData sheetId="2500"/>
      <sheetData sheetId="2501"/>
      <sheetData sheetId="2502"/>
      <sheetData sheetId="2503"/>
      <sheetData sheetId="2504"/>
      <sheetData sheetId="2505" refreshError="1"/>
      <sheetData sheetId="2506"/>
      <sheetData sheetId="2507"/>
      <sheetData sheetId="2508"/>
      <sheetData sheetId="2509" refreshError="1"/>
      <sheetData sheetId="2510"/>
      <sheetData sheetId="2511"/>
      <sheetData sheetId="2512" refreshError="1"/>
      <sheetData sheetId="2513"/>
      <sheetData sheetId="2514" refreshError="1"/>
      <sheetData sheetId="2515">
        <row r="4">
          <cell r="A4" t="str">
            <v>Clayey soil</v>
          </cell>
        </row>
      </sheetData>
      <sheetData sheetId="2516"/>
      <sheetData sheetId="2517"/>
      <sheetData sheetId="2518"/>
      <sheetData sheetId="2519" refreshError="1"/>
      <sheetData sheetId="2520"/>
      <sheetData sheetId="2521"/>
      <sheetData sheetId="2522">
        <row r="32">
          <cell r="A32">
            <v>0</v>
          </cell>
        </row>
      </sheetData>
      <sheetData sheetId="2523">
        <row r="4">
          <cell r="A4" t="str">
            <v>Clayey soil</v>
          </cell>
        </row>
      </sheetData>
      <sheetData sheetId="2524"/>
      <sheetData sheetId="2525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>
        <row r="4">
          <cell r="A4" t="str">
            <v>Clayey soil</v>
          </cell>
        </row>
      </sheetData>
      <sheetData sheetId="2534">
        <row r="4">
          <cell r="A4" t="str">
            <v>Clayey soil</v>
          </cell>
        </row>
      </sheetData>
      <sheetData sheetId="2535">
        <row r="4">
          <cell r="A4" t="str">
            <v>Clayey soil</v>
          </cell>
        </row>
      </sheetData>
      <sheetData sheetId="2536">
        <row r="32">
          <cell r="A32">
            <v>0</v>
          </cell>
        </row>
      </sheetData>
      <sheetData sheetId="2537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/>
      <sheetData sheetId="2558" refreshError="1"/>
      <sheetData sheetId="2559" refreshError="1"/>
      <sheetData sheetId="2560">
        <row r="4">
          <cell r="A4" t="str">
            <v>Clayey soil</v>
          </cell>
        </row>
      </sheetData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>
        <row r="32">
          <cell r="A32">
            <v>0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/>
      <sheetData sheetId="2615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/>
      <sheetData sheetId="2710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>
        <row r="4">
          <cell r="A4" t="str">
            <v>Clayey soil</v>
          </cell>
        </row>
      </sheetData>
      <sheetData sheetId="2766">
        <row r="4">
          <cell r="A4" t="str">
            <v>Clayey soil</v>
          </cell>
        </row>
      </sheetData>
      <sheetData sheetId="2767">
        <row r="4">
          <cell r="A4" t="str">
            <v>Clayey soil</v>
          </cell>
        </row>
      </sheetData>
      <sheetData sheetId="2768">
        <row r="4">
          <cell r="A4" t="str">
            <v>Clayey soil</v>
          </cell>
        </row>
      </sheetData>
      <sheetData sheetId="2769">
        <row r="4">
          <cell r="A4" t="str">
            <v>Clayey soil</v>
          </cell>
        </row>
      </sheetData>
      <sheetData sheetId="2770">
        <row r="4">
          <cell r="A4" t="str">
            <v>Clayey soil</v>
          </cell>
        </row>
      </sheetData>
      <sheetData sheetId="2771">
        <row r="4">
          <cell r="A4" t="str">
            <v>Clayey soil</v>
          </cell>
        </row>
      </sheetData>
      <sheetData sheetId="2772">
        <row r="4">
          <cell r="A4" t="str">
            <v>Clayey soil</v>
          </cell>
        </row>
      </sheetData>
      <sheetData sheetId="2773">
        <row r="4">
          <cell r="A4" t="str">
            <v>Clayey soil</v>
          </cell>
        </row>
      </sheetData>
      <sheetData sheetId="2774">
        <row r="4">
          <cell r="A4" t="str">
            <v>Clayey soil</v>
          </cell>
        </row>
      </sheetData>
      <sheetData sheetId="2775">
        <row r="32">
          <cell r="A32">
            <v>0</v>
          </cell>
        </row>
      </sheetData>
      <sheetData sheetId="2776"/>
      <sheetData sheetId="2777">
        <row r="4">
          <cell r="A4" t="str">
            <v>Clayey soil</v>
          </cell>
        </row>
      </sheetData>
      <sheetData sheetId="2778">
        <row r="4">
          <cell r="A4" t="str">
            <v>Clayey soil</v>
          </cell>
        </row>
      </sheetData>
      <sheetData sheetId="2779">
        <row r="4">
          <cell r="A4" t="str">
            <v>Clayey soil</v>
          </cell>
        </row>
      </sheetData>
      <sheetData sheetId="2780">
        <row r="4">
          <cell r="A4" t="str">
            <v>Clayey soil</v>
          </cell>
        </row>
      </sheetData>
      <sheetData sheetId="2781"/>
      <sheetData sheetId="2782">
        <row r="4">
          <cell r="A4" t="str">
            <v>Clayey soil</v>
          </cell>
        </row>
      </sheetData>
      <sheetData sheetId="2783"/>
      <sheetData sheetId="2784">
        <row r="4">
          <cell r="A4" t="str">
            <v>Clayey soil</v>
          </cell>
        </row>
      </sheetData>
      <sheetData sheetId="2785">
        <row r="4">
          <cell r="A4" t="str">
            <v>Clayey soil</v>
          </cell>
        </row>
      </sheetData>
      <sheetData sheetId="2786">
        <row r="4">
          <cell r="A4" t="str">
            <v>Clayey soil</v>
          </cell>
        </row>
      </sheetData>
      <sheetData sheetId="2787">
        <row r="4">
          <cell r="A4" t="str">
            <v>Clayey soil</v>
          </cell>
        </row>
      </sheetData>
      <sheetData sheetId="2788">
        <row r="4">
          <cell r="A4" t="str">
            <v>Clayey soil</v>
          </cell>
        </row>
      </sheetData>
      <sheetData sheetId="2789">
        <row r="4">
          <cell r="A4" t="str">
            <v>Clayey soil</v>
          </cell>
        </row>
      </sheetData>
      <sheetData sheetId="2790">
        <row r="4">
          <cell r="A4" t="str">
            <v>Clayey soil</v>
          </cell>
        </row>
      </sheetData>
      <sheetData sheetId="2791">
        <row r="4">
          <cell r="A4" t="str">
            <v>Clayey soil</v>
          </cell>
        </row>
      </sheetData>
      <sheetData sheetId="2792">
        <row r="4">
          <cell r="A4" t="str">
            <v>Clayey soil</v>
          </cell>
        </row>
      </sheetData>
      <sheetData sheetId="2793"/>
      <sheetData sheetId="2794">
        <row r="4">
          <cell r="A4" t="str">
            <v>Clayey soil</v>
          </cell>
        </row>
      </sheetData>
      <sheetData sheetId="2795">
        <row r="4">
          <cell r="A4" t="str">
            <v>Clayey soil</v>
          </cell>
        </row>
      </sheetData>
      <sheetData sheetId="2796">
        <row r="4">
          <cell r="A4" t="str">
            <v>Clayey soil</v>
          </cell>
        </row>
      </sheetData>
      <sheetData sheetId="2797">
        <row r="4">
          <cell r="A4" t="str">
            <v>Clayey soil</v>
          </cell>
        </row>
      </sheetData>
      <sheetData sheetId="2798">
        <row r="4">
          <cell r="A4" t="str">
            <v>Clayey soil</v>
          </cell>
        </row>
      </sheetData>
      <sheetData sheetId="2799">
        <row r="4">
          <cell r="A4" t="str">
            <v>Clayey soil</v>
          </cell>
        </row>
      </sheetData>
      <sheetData sheetId="2800">
        <row r="4">
          <cell r="A4" t="str">
            <v>Clayey soil</v>
          </cell>
        </row>
      </sheetData>
      <sheetData sheetId="2801">
        <row r="4">
          <cell r="A4" t="str">
            <v>Clayey soil</v>
          </cell>
        </row>
      </sheetData>
      <sheetData sheetId="2802">
        <row r="4">
          <cell r="A4" t="str">
            <v>Clayey soil</v>
          </cell>
        </row>
      </sheetData>
      <sheetData sheetId="2803">
        <row r="4">
          <cell r="A4" t="str">
            <v>Clayey soil</v>
          </cell>
        </row>
      </sheetData>
      <sheetData sheetId="2804">
        <row r="4">
          <cell r="A4" t="str">
            <v>Clayey soil</v>
          </cell>
        </row>
      </sheetData>
      <sheetData sheetId="2805">
        <row r="4">
          <cell r="A4" t="str">
            <v>Clayey soil</v>
          </cell>
        </row>
      </sheetData>
      <sheetData sheetId="2806">
        <row r="4">
          <cell r="A4" t="str">
            <v>Clayey soil</v>
          </cell>
        </row>
      </sheetData>
      <sheetData sheetId="2807">
        <row r="4">
          <cell r="A4" t="str">
            <v>Clayey soil</v>
          </cell>
        </row>
      </sheetData>
      <sheetData sheetId="2808">
        <row r="4">
          <cell r="A4" t="str">
            <v>Clayey soil</v>
          </cell>
        </row>
      </sheetData>
      <sheetData sheetId="2809">
        <row r="4">
          <cell r="A4" t="str">
            <v>Clayey soil</v>
          </cell>
        </row>
      </sheetData>
      <sheetData sheetId="2810">
        <row r="4">
          <cell r="A4" t="str">
            <v>Clayey soil</v>
          </cell>
        </row>
      </sheetData>
      <sheetData sheetId="2811">
        <row r="4">
          <cell r="A4" t="str">
            <v>Clayey soil</v>
          </cell>
        </row>
      </sheetData>
      <sheetData sheetId="2812">
        <row r="4">
          <cell r="A4" t="str">
            <v>Clayey soil</v>
          </cell>
        </row>
      </sheetData>
      <sheetData sheetId="2813">
        <row r="4">
          <cell r="A4" t="str">
            <v>Clayey soil</v>
          </cell>
        </row>
      </sheetData>
      <sheetData sheetId="2814">
        <row r="4">
          <cell r="A4" t="str">
            <v>Clayey soil</v>
          </cell>
        </row>
      </sheetData>
      <sheetData sheetId="2815">
        <row r="4">
          <cell r="A4" t="str">
            <v>Clayey soil</v>
          </cell>
        </row>
      </sheetData>
      <sheetData sheetId="2816">
        <row r="4">
          <cell r="A4" t="str">
            <v>Clayey soil</v>
          </cell>
        </row>
      </sheetData>
      <sheetData sheetId="2817"/>
      <sheetData sheetId="2818">
        <row r="4">
          <cell r="A4" t="str">
            <v>Clayey soil</v>
          </cell>
        </row>
      </sheetData>
      <sheetData sheetId="2819">
        <row r="4">
          <cell r="A4" t="str">
            <v>Clayey soil</v>
          </cell>
        </row>
      </sheetData>
      <sheetData sheetId="2820">
        <row r="4">
          <cell r="A4" t="str">
            <v>Clayey soil</v>
          </cell>
        </row>
      </sheetData>
      <sheetData sheetId="2821">
        <row r="4">
          <cell r="A4" t="str">
            <v>Clayey soil</v>
          </cell>
        </row>
      </sheetData>
      <sheetData sheetId="2822">
        <row r="4">
          <cell r="A4" t="str">
            <v>Clayey soil</v>
          </cell>
        </row>
      </sheetData>
      <sheetData sheetId="2823">
        <row r="4">
          <cell r="A4" t="str">
            <v>Clayey soil</v>
          </cell>
        </row>
      </sheetData>
      <sheetData sheetId="2824">
        <row r="4">
          <cell r="A4" t="str">
            <v>Clayey soil</v>
          </cell>
        </row>
      </sheetData>
      <sheetData sheetId="2825">
        <row r="4">
          <cell r="A4" t="str">
            <v>Clayey soil</v>
          </cell>
        </row>
      </sheetData>
      <sheetData sheetId="2826">
        <row r="4">
          <cell r="A4" t="str">
            <v>Clayey soil</v>
          </cell>
        </row>
      </sheetData>
      <sheetData sheetId="2827">
        <row r="4">
          <cell r="A4" t="str">
            <v>Clayey soil</v>
          </cell>
        </row>
      </sheetData>
      <sheetData sheetId="2828">
        <row r="4">
          <cell r="A4" t="str">
            <v>Clayey soil</v>
          </cell>
        </row>
      </sheetData>
      <sheetData sheetId="2829">
        <row r="4">
          <cell r="A4" t="str">
            <v>Clayey soil</v>
          </cell>
        </row>
      </sheetData>
      <sheetData sheetId="2830"/>
      <sheetData sheetId="2831"/>
      <sheetData sheetId="2832">
        <row r="4">
          <cell r="A4" t="str">
            <v>Clayey soil</v>
          </cell>
        </row>
      </sheetData>
      <sheetData sheetId="2833">
        <row r="4">
          <cell r="A4" t="str">
            <v>Clayey soil</v>
          </cell>
        </row>
      </sheetData>
      <sheetData sheetId="2834"/>
      <sheetData sheetId="2835">
        <row r="4">
          <cell r="A4" t="str">
            <v>Clayey soil</v>
          </cell>
        </row>
      </sheetData>
      <sheetData sheetId="2836"/>
      <sheetData sheetId="2837"/>
      <sheetData sheetId="2838">
        <row r="32">
          <cell r="A32">
            <v>0</v>
          </cell>
        </row>
      </sheetData>
      <sheetData sheetId="2839">
        <row r="4">
          <cell r="A4" t="str">
            <v>Clayey soil</v>
          </cell>
        </row>
      </sheetData>
      <sheetData sheetId="2840">
        <row r="4">
          <cell r="A4" t="str">
            <v>Clayey soil</v>
          </cell>
        </row>
      </sheetData>
      <sheetData sheetId="2841">
        <row r="4">
          <cell r="A4" t="str">
            <v>Clayey soil</v>
          </cell>
        </row>
      </sheetData>
      <sheetData sheetId="2842">
        <row r="32">
          <cell r="A32">
            <v>0</v>
          </cell>
        </row>
      </sheetData>
      <sheetData sheetId="2843">
        <row r="4">
          <cell r="A4" t="str">
            <v>Clayey soil</v>
          </cell>
        </row>
      </sheetData>
      <sheetData sheetId="2844">
        <row r="32">
          <cell r="A32">
            <v>0</v>
          </cell>
        </row>
      </sheetData>
      <sheetData sheetId="2845">
        <row r="4">
          <cell r="A4" t="str">
            <v>Clayey soil</v>
          </cell>
        </row>
      </sheetData>
      <sheetData sheetId="2846">
        <row r="4">
          <cell r="A4" t="str">
            <v>Clayey soil</v>
          </cell>
        </row>
      </sheetData>
      <sheetData sheetId="2847"/>
      <sheetData sheetId="2848"/>
      <sheetData sheetId="2849">
        <row r="4">
          <cell r="A4" t="str">
            <v>Clayey soil</v>
          </cell>
        </row>
      </sheetData>
      <sheetData sheetId="2850"/>
      <sheetData sheetId="2851">
        <row r="4">
          <cell r="A4" t="str">
            <v>Clayey soil</v>
          </cell>
        </row>
      </sheetData>
      <sheetData sheetId="2852">
        <row r="4">
          <cell r="A4" t="str">
            <v>Clayey soil</v>
          </cell>
        </row>
      </sheetData>
      <sheetData sheetId="2853">
        <row r="4">
          <cell r="A4" t="str">
            <v>Clayey soil</v>
          </cell>
        </row>
      </sheetData>
      <sheetData sheetId="2854">
        <row r="4">
          <cell r="A4" t="str">
            <v>Clayey soil</v>
          </cell>
        </row>
      </sheetData>
      <sheetData sheetId="2855">
        <row r="32">
          <cell r="A32">
            <v>0</v>
          </cell>
        </row>
      </sheetData>
      <sheetData sheetId="2856">
        <row r="4">
          <cell r="A4" t="str">
            <v>Clayey soil</v>
          </cell>
        </row>
      </sheetData>
      <sheetData sheetId="2857">
        <row r="4">
          <cell r="A4" t="str">
            <v>Clayey soil</v>
          </cell>
        </row>
      </sheetData>
      <sheetData sheetId="2858"/>
      <sheetData sheetId="2859">
        <row r="4">
          <cell r="A4" t="str">
            <v>Clayey soil</v>
          </cell>
        </row>
      </sheetData>
      <sheetData sheetId="2860"/>
      <sheetData sheetId="2861">
        <row r="4">
          <cell r="A4" t="str">
            <v>Clayey soil</v>
          </cell>
        </row>
      </sheetData>
      <sheetData sheetId="2862">
        <row r="32">
          <cell r="A32">
            <v>0</v>
          </cell>
        </row>
      </sheetData>
      <sheetData sheetId="2863">
        <row r="4">
          <cell r="A4" t="str">
            <v>Clayey soil</v>
          </cell>
        </row>
      </sheetData>
      <sheetData sheetId="2864">
        <row r="32">
          <cell r="A32">
            <v>0</v>
          </cell>
        </row>
      </sheetData>
      <sheetData sheetId="2865">
        <row r="4">
          <cell r="A4" t="str">
            <v>Clayey soil</v>
          </cell>
        </row>
      </sheetData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>
        <row r="32">
          <cell r="A32">
            <v>0</v>
          </cell>
        </row>
      </sheetData>
      <sheetData sheetId="2883">
        <row r="4">
          <cell r="A4" t="str">
            <v>Clayey soil</v>
          </cell>
        </row>
      </sheetData>
      <sheetData sheetId="2884"/>
      <sheetData sheetId="2885"/>
      <sheetData sheetId="2886"/>
      <sheetData sheetId="2887"/>
      <sheetData sheetId="2888"/>
      <sheetData sheetId="2889">
        <row r="4">
          <cell r="A4" t="str">
            <v>Clayey soil</v>
          </cell>
        </row>
      </sheetData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>
        <row r="4">
          <cell r="A4" t="str">
            <v>Clayey soil</v>
          </cell>
        </row>
      </sheetData>
      <sheetData sheetId="2902"/>
      <sheetData sheetId="2903"/>
      <sheetData sheetId="2904"/>
      <sheetData sheetId="2905">
        <row r="32">
          <cell r="A32">
            <v>0</v>
          </cell>
        </row>
      </sheetData>
      <sheetData sheetId="2906"/>
      <sheetData sheetId="2907">
        <row r="4">
          <cell r="A4" t="str">
            <v>Clayey soil</v>
          </cell>
        </row>
      </sheetData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>
        <row r="4">
          <cell r="A4" t="str">
            <v>Clayey soil</v>
          </cell>
        </row>
      </sheetData>
      <sheetData sheetId="2922"/>
      <sheetData sheetId="2923">
        <row r="4">
          <cell r="A4" t="str">
            <v>Clayey soil</v>
          </cell>
        </row>
      </sheetData>
      <sheetData sheetId="2924"/>
      <sheetData sheetId="2925"/>
      <sheetData sheetId="2926"/>
      <sheetData sheetId="2927">
        <row r="4">
          <cell r="A4" t="str">
            <v>Clayey soil</v>
          </cell>
        </row>
      </sheetData>
      <sheetData sheetId="2928"/>
      <sheetData sheetId="2929">
        <row r="4">
          <cell r="A4" t="str">
            <v>Clayey soil</v>
          </cell>
        </row>
      </sheetData>
      <sheetData sheetId="2930"/>
      <sheetData sheetId="2931"/>
      <sheetData sheetId="2932"/>
      <sheetData sheetId="2933"/>
      <sheetData sheetId="2934"/>
      <sheetData sheetId="2935"/>
      <sheetData sheetId="2936"/>
      <sheetData sheetId="2937">
        <row r="4">
          <cell r="A4" t="str">
            <v>Clayey soil</v>
          </cell>
        </row>
      </sheetData>
      <sheetData sheetId="2938"/>
      <sheetData sheetId="2939">
        <row r="4">
          <cell r="A4" t="str">
            <v>Clayey soil</v>
          </cell>
        </row>
      </sheetData>
      <sheetData sheetId="2940"/>
      <sheetData sheetId="2941"/>
      <sheetData sheetId="2942"/>
      <sheetData sheetId="2943"/>
      <sheetData sheetId="2944">
        <row r="4">
          <cell r="A4" t="str">
            <v>Clayey soil</v>
          </cell>
        </row>
      </sheetData>
      <sheetData sheetId="2945">
        <row r="4">
          <cell r="A4" t="str">
            <v>Clayey soil</v>
          </cell>
        </row>
      </sheetData>
      <sheetData sheetId="2946">
        <row r="4">
          <cell r="A4" t="str">
            <v>Clayey soil</v>
          </cell>
        </row>
      </sheetData>
      <sheetData sheetId="2947">
        <row r="4">
          <cell r="A4" t="str">
            <v>Clayey soil</v>
          </cell>
        </row>
      </sheetData>
      <sheetData sheetId="2948">
        <row r="4">
          <cell r="A4" t="str">
            <v>Clayey soil</v>
          </cell>
        </row>
      </sheetData>
      <sheetData sheetId="2949">
        <row r="4">
          <cell r="A4" t="str">
            <v>Clayey soil</v>
          </cell>
        </row>
      </sheetData>
      <sheetData sheetId="2950">
        <row r="4">
          <cell r="A4" t="str">
            <v>Clayey soil</v>
          </cell>
        </row>
      </sheetData>
      <sheetData sheetId="2951">
        <row r="4">
          <cell r="A4" t="str">
            <v>Clayey soil</v>
          </cell>
        </row>
      </sheetData>
      <sheetData sheetId="2952">
        <row r="4">
          <cell r="A4" t="str">
            <v>Clayey soil</v>
          </cell>
        </row>
      </sheetData>
      <sheetData sheetId="2953">
        <row r="4">
          <cell r="A4" t="str">
            <v>Clayey soil</v>
          </cell>
        </row>
      </sheetData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>
        <row r="4">
          <cell r="A4" t="str">
            <v>Clayey soil</v>
          </cell>
        </row>
      </sheetData>
      <sheetData sheetId="2966">
        <row r="4">
          <cell r="A4" t="str">
            <v>Clayey soil</v>
          </cell>
        </row>
      </sheetData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>
        <row r="4">
          <cell r="A4" t="str">
            <v>Clayey soil</v>
          </cell>
        </row>
      </sheetData>
      <sheetData sheetId="3002">
        <row r="4">
          <cell r="A4" t="str">
            <v>Clayey soil</v>
          </cell>
        </row>
      </sheetData>
      <sheetData sheetId="3003"/>
      <sheetData sheetId="3004">
        <row r="4">
          <cell r="A4" t="str">
            <v>Clayey soil</v>
          </cell>
        </row>
      </sheetData>
      <sheetData sheetId="3005">
        <row r="4">
          <cell r="A4" t="str">
            <v>Clayey soil</v>
          </cell>
        </row>
      </sheetData>
      <sheetData sheetId="3006"/>
      <sheetData sheetId="3007">
        <row r="4">
          <cell r="A4" t="str">
            <v>Clayey soil</v>
          </cell>
        </row>
      </sheetData>
      <sheetData sheetId="3008">
        <row r="4">
          <cell r="A4" t="str">
            <v>Clayey soil</v>
          </cell>
        </row>
      </sheetData>
      <sheetData sheetId="3009">
        <row r="4">
          <cell r="A4" t="str">
            <v>Clayey soil</v>
          </cell>
        </row>
      </sheetData>
      <sheetData sheetId="3010">
        <row r="4">
          <cell r="A4" t="str">
            <v>Clayey soil</v>
          </cell>
        </row>
      </sheetData>
      <sheetData sheetId="3011">
        <row r="4">
          <cell r="A4" t="str">
            <v>Clayey soil</v>
          </cell>
        </row>
      </sheetData>
      <sheetData sheetId="3012">
        <row r="4">
          <cell r="A4" t="str">
            <v>Clayey soil</v>
          </cell>
        </row>
      </sheetData>
      <sheetData sheetId="3013">
        <row r="4">
          <cell r="A4" t="str">
            <v>Clayey soil</v>
          </cell>
        </row>
      </sheetData>
      <sheetData sheetId="3014">
        <row r="4">
          <cell r="A4" t="str">
            <v>Clayey soil</v>
          </cell>
        </row>
      </sheetData>
      <sheetData sheetId="3015"/>
      <sheetData sheetId="3016">
        <row r="4">
          <cell r="A4" t="str">
            <v>Clayey soil</v>
          </cell>
        </row>
      </sheetData>
      <sheetData sheetId="3017">
        <row r="4">
          <cell r="A4" t="str">
            <v>Clayey soil</v>
          </cell>
        </row>
      </sheetData>
      <sheetData sheetId="3018"/>
      <sheetData sheetId="3019">
        <row r="4">
          <cell r="A4" t="str">
            <v>Clayey soil</v>
          </cell>
        </row>
      </sheetData>
      <sheetData sheetId="3020">
        <row r="4">
          <cell r="A4" t="str">
            <v>Clayey soil</v>
          </cell>
        </row>
      </sheetData>
      <sheetData sheetId="3021">
        <row r="4">
          <cell r="A4" t="str">
            <v>Clayey soil</v>
          </cell>
        </row>
      </sheetData>
      <sheetData sheetId="3022">
        <row r="4">
          <cell r="A4" t="str">
            <v>Clayey soil</v>
          </cell>
        </row>
      </sheetData>
      <sheetData sheetId="3023">
        <row r="4">
          <cell r="A4" t="str">
            <v>Clayey soil</v>
          </cell>
        </row>
      </sheetData>
      <sheetData sheetId="3024">
        <row r="4">
          <cell r="A4" t="str">
            <v>Clayey soil</v>
          </cell>
        </row>
      </sheetData>
      <sheetData sheetId="3025">
        <row r="4">
          <cell r="A4" t="str">
            <v>Clayey soil</v>
          </cell>
        </row>
      </sheetData>
      <sheetData sheetId="3026">
        <row r="4">
          <cell r="A4" t="str">
            <v>Clayey soil</v>
          </cell>
        </row>
      </sheetData>
      <sheetData sheetId="3027"/>
      <sheetData sheetId="3028">
        <row r="4">
          <cell r="A4" t="str">
            <v>Clayey soil</v>
          </cell>
        </row>
      </sheetData>
      <sheetData sheetId="3029">
        <row r="4">
          <cell r="A4" t="str">
            <v>Clayey soil</v>
          </cell>
        </row>
      </sheetData>
      <sheetData sheetId="3030"/>
      <sheetData sheetId="3031"/>
      <sheetData sheetId="3032">
        <row r="4">
          <cell r="A4" t="str">
            <v>Clayey soil</v>
          </cell>
        </row>
      </sheetData>
      <sheetData sheetId="3033">
        <row r="4">
          <cell r="A4" t="str">
            <v>Clayey soil</v>
          </cell>
        </row>
      </sheetData>
      <sheetData sheetId="3034">
        <row r="4">
          <cell r="A4" t="str">
            <v>Clayey soil</v>
          </cell>
        </row>
      </sheetData>
      <sheetData sheetId="3035"/>
      <sheetData sheetId="3036"/>
      <sheetData sheetId="3037">
        <row r="4">
          <cell r="A4" t="str">
            <v>Clayey soil</v>
          </cell>
        </row>
      </sheetData>
      <sheetData sheetId="3038">
        <row r="4">
          <cell r="A4" t="str">
            <v>Clayey soil</v>
          </cell>
        </row>
      </sheetData>
      <sheetData sheetId="3039">
        <row r="4">
          <cell r="A4" t="str">
            <v>Clayey soil</v>
          </cell>
        </row>
      </sheetData>
      <sheetData sheetId="3040">
        <row r="4">
          <cell r="A4" t="str">
            <v>Clayey soil</v>
          </cell>
        </row>
      </sheetData>
      <sheetData sheetId="3041">
        <row r="4">
          <cell r="A4" t="str">
            <v>Clayey soil</v>
          </cell>
        </row>
      </sheetData>
      <sheetData sheetId="3042">
        <row r="4">
          <cell r="A4" t="str">
            <v>Clayey soil</v>
          </cell>
        </row>
      </sheetData>
      <sheetData sheetId="3043">
        <row r="4">
          <cell r="A4" t="str">
            <v>Clayey soil</v>
          </cell>
        </row>
      </sheetData>
      <sheetData sheetId="3044">
        <row r="4">
          <cell r="A4" t="str">
            <v>Clayey soil</v>
          </cell>
        </row>
      </sheetData>
      <sheetData sheetId="3045"/>
      <sheetData sheetId="3046"/>
      <sheetData sheetId="3047"/>
      <sheetData sheetId="3048"/>
      <sheetData sheetId="3049">
        <row r="4">
          <cell r="A4" t="str">
            <v>Clayey soil</v>
          </cell>
        </row>
      </sheetData>
      <sheetData sheetId="3050">
        <row r="4">
          <cell r="A4" t="str">
            <v>Clayey soil</v>
          </cell>
        </row>
      </sheetData>
      <sheetData sheetId="3051"/>
      <sheetData sheetId="3052">
        <row r="4">
          <cell r="A4" t="str">
            <v>Clayey soil</v>
          </cell>
        </row>
      </sheetData>
      <sheetData sheetId="3053">
        <row r="4">
          <cell r="A4" t="str">
            <v>Clayey soil</v>
          </cell>
        </row>
      </sheetData>
      <sheetData sheetId="3054">
        <row r="4">
          <cell r="A4" t="str">
            <v>Clayey soil</v>
          </cell>
        </row>
      </sheetData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>
        <row r="4">
          <cell r="A4" t="str">
            <v>Clayey soil</v>
          </cell>
        </row>
      </sheetData>
      <sheetData sheetId="3421"/>
      <sheetData sheetId="3422">
        <row r="4">
          <cell r="A4" t="str">
            <v>Clayey soil</v>
          </cell>
        </row>
      </sheetData>
      <sheetData sheetId="3423"/>
      <sheetData sheetId="3424"/>
      <sheetData sheetId="3425">
        <row r="4">
          <cell r="A4" t="str">
            <v>Clayey soil</v>
          </cell>
        </row>
      </sheetData>
      <sheetData sheetId="3426"/>
      <sheetData sheetId="3427">
        <row r="4">
          <cell r="A4" t="str">
            <v>Clayey soil</v>
          </cell>
        </row>
      </sheetData>
      <sheetData sheetId="3428">
        <row r="4">
          <cell r="A4" t="str">
            <v>Clayey soil</v>
          </cell>
        </row>
      </sheetData>
      <sheetData sheetId="3429"/>
      <sheetData sheetId="3430">
        <row r="4">
          <cell r="A4" t="str">
            <v>Clayey soil</v>
          </cell>
        </row>
      </sheetData>
      <sheetData sheetId="3431"/>
      <sheetData sheetId="3432">
        <row r="4">
          <cell r="A4" t="str">
            <v>Clayey soil</v>
          </cell>
        </row>
      </sheetData>
      <sheetData sheetId="3433"/>
      <sheetData sheetId="3434">
        <row r="4">
          <cell r="A4" t="str">
            <v>Clayey soil</v>
          </cell>
        </row>
      </sheetData>
      <sheetData sheetId="3435"/>
      <sheetData sheetId="3436"/>
      <sheetData sheetId="3437">
        <row r="4">
          <cell r="A4" t="str">
            <v>Clayey soil</v>
          </cell>
        </row>
      </sheetData>
      <sheetData sheetId="3438"/>
      <sheetData sheetId="3439">
        <row r="4">
          <cell r="A4" t="str">
            <v>Clayey soil</v>
          </cell>
        </row>
      </sheetData>
      <sheetData sheetId="3440"/>
      <sheetData sheetId="3441"/>
      <sheetData sheetId="3442">
        <row r="4">
          <cell r="A4" t="str">
            <v>Clayey soil</v>
          </cell>
        </row>
      </sheetData>
      <sheetData sheetId="3443"/>
      <sheetData sheetId="3444">
        <row r="4">
          <cell r="A4" t="str">
            <v>Clayey soil</v>
          </cell>
        </row>
      </sheetData>
      <sheetData sheetId="3445"/>
      <sheetData sheetId="3446">
        <row r="4">
          <cell r="A4" t="str">
            <v>Clayey soil</v>
          </cell>
        </row>
      </sheetData>
      <sheetData sheetId="3447">
        <row r="4">
          <cell r="A4" t="str">
            <v>Clayey soil</v>
          </cell>
        </row>
      </sheetData>
      <sheetData sheetId="3448"/>
      <sheetData sheetId="3449">
        <row r="4">
          <cell r="A4" t="str">
            <v>Clayey soil</v>
          </cell>
        </row>
      </sheetData>
      <sheetData sheetId="3450"/>
      <sheetData sheetId="3451">
        <row r="4">
          <cell r="A4" t="str">
            <v>Clayey soil</v>
          </cell>
        </row>
      </sheetData>
      <sheetData sheetId="3452"/>
      <sheetData sheetId="3453">
        <row r="4">
          <cell r="A4" t="str">
            <v>Clayey soil</v>
          </cell>
        </row>
      </sheetData>
      <sheetData sheetId="3454">
        <row r="4">
          <cell r="A4" t="str">
            <v>Clayey soil</v>
          </cell>
        </row>
      </sheetData>
      <sheetData sheetId="3455"/>
      <sheetData sheetId="3456">
        <row r="4">
          <cell r="A4" t="str">
            <v>Clayey soil</v>
          </cell>
        </row>
      </sheetData>
      <sheetData sheetId="3457">
        <row r="4">
          <cell r="A4" t="str">
            <v>Clayey soil</v>
          </cell>
        </row>
      </sheetData>
      <sheetData sheetId="3458">
        <row r="4">
          <cell r="A4" t="str">
            <v>Clayey soil</v>
          </cell>
        </row>
      </sheetData>
      <sheetData sheetId="3459">
        <row r="4">
          <cell r="A4" t="str">
            <v>Clayey soil</v>
          </cell>
        </row>
      </sheetData>
      <sheetData sheetId="3460">
        <row r="4">
          <cell r="A4" t="str">
            <v>Clayey soil</v>
          </cell>
        </row>
      </sheetData>
      <sheetData sheetId="3461">
        <row r="4">
          <cell r="A4" t="str">
            <v>Clayey soil</v>
          </cell>
        </row>
      </sheetData>
      <sheetData sheetId="3462">
        <row r="4">
          <cell r="A4" t="str">
            <v>Clayey soil</v>
          </cell>
        </row>
      </sheetData>
      <sheetData sheetId="3463">
        <row r="4">
          <cell r="A4" t="str">
            <v>Clayey soil</v>
          </cell>
        </row>
      </sheetData>
      <sheetData sheetId="3464">
        <row r="4">
          <cell r="A4" t="str">
            <v>Clayey soil</v>
          </cell>
        </row>
      </sheetData>
      <sheetData sheetId="3465">
        <row r="4">
          <cell r="A4" t="str">
            <v>Clayey soil</v>
          </cell>
        </row>
      </sheetData>
      <sheetData sheetId="3466">
        <row r="4">
          <cell r="A4" t="str">
            <v>Clayey soil</v>
          </cell>
        </row>
      </sheetData>
      <sheetData sheetId="3467"/>
      <sheetData sheetId="3468">
        <row r="4">
          <cell r="A4" t="str">
            <v>Clayey soil</v>
          </cell>
        </row>
      </sheetData>
      <sheetData sheetId="3469">
        <row r="4">
          <cell r="A4" t="str">
            <v>Clayey soil</v>
          </cell>
        </row>
      </sheetData>
      <sheetData sheetId="3470">
        <row r="4">
          <cell r="A4" t="str">
            <v>Clayey soil</v>
          </cell>
        </row>
      </sheetData>
      <sheetData sheetId="3471"/>
      <sheetData sheetId="3472">
        <row r="4">
          <cell r="A4" t="str">
            <v>Clayey soil</v>
          </cell>
        </row>
      </sheetData>
      <sheetData sheetId="3473"/>
      <sheetData sheetId="3474"/>
      <sheetData sheetId="3475">
        <row r="4">
          <cell r="A4" t="str">
            <v>Clayey soil</v>
          </cell>
        </row>
      </sheetData>
      <sheetData sheetId="3476"/>
      <sheetData sheetId="3477">
        <row r="4">
          <cell r="A4" t="str">
            <v>Clayey soil</v>
          </cell>
        </row>
      </sheetData>
      <sheetData sheetId="3478"/>
      <sheetData sheetId="3479"/>
      <sheetData sheetId="3480">
        <row r="4">
          <cell r="A4" t="str">
            <v>Clayey soil</v>
          </cell>
        </row>
      </sheetData>
      <sheetData sheetId="3481">
        <row r="4">
          <cell r="A4" t="str">
            <v>Clayey soil</v>
          </cell>
        </row>
      </sheetData>
      <sheetData sheetId="3482"/>
      <sheetData sheetId="3483">
        <row r="4">
          <cell r="A4" t="str">
            <v>Clayey soil</v>
          </cell>
        </row>
      </sheetData>
      <sheetData sheetId="3484">
        <row r="4">
          <cell r="A4" t="str">
            <v>Clayey soil</v>
          </cell>
        </row>
      </sheetData>
      <sheetData sheetId="3485">
        <row r="4">
          <cell r="A4" t="str">
            <v>Clayey soil</v>
          </cell>
        </row>
      </sheetData>
      <sheetData sheetId="3486"/>
      <sheetData sheetId="3487"/>
      <sheetData sheetId="3488">
        <row r="4">
          <cell r="A4" t="str">
            <v>Clayey soil</v>
          </cell>
        </row>
      </sheetData>
      <sheetData sheetId="3489"/>
      <sheetData sheetId="3490">
        <row r="4">
          <cell r="A4" t="str">
            <v>Clayey soil</v>
          </cell>
        </row>
      </sheetData>
      <sheetData sheetId="3491">
        <row r="4">
          <cell r="A4" t="str">
            <v>Clayey soil</v>
          </cell>
        </row>
      </sheetData>
      <sheetData sheetId="3492"/>
      <sheetData sheetId="3493">
        <row r="4">
          <cell r="A4" t="str">
            <v>Clayey soil</v>
          </cell>
        </row>
      </sheetData>
      <sheetData sheetId="3494"/>
      <sheetData sheetId="3495">
        <row r="4">
          <cell r="A4" t="str">
            <v>Clayey soil</v>
          </cell>
        </row>
      </sheetData>
      <sheetData sheetId="3496"/>
      <sheetData sheetId="3497">
        <row r="4">
          <cell r="A4" t="str">
            <v>Clayey soil</v>
          </cell>
        </row>
      </sheetData>
      <sheetData sheetId="3498"/>
      <sheetData sheetId="3499">
        <row r="4">
          <cell r="A4" t="str">
            <v>Clayey soil</v>
          </cell>
        </row>
      </sheetData>
      <sheetData sheetId="3500">
        <row r="4">
          <cell r="A4" t="str">
            <v>Clayey soil</v>
          </cell>
        </row>
      </sheetData>
      <sheetData sheetId="3501">
        <row r="4">
          <cell r="A4" t="str">
            <v>Clayey soil</v>
          </cell>
        </row>
      </sheetData>
      <sheetData sheetId="3502">
        <row r="4">
          <cell r="A4" t="str">
            <v>Clayey soil</v>
          </cell>
        </row>
      </sheetData>
      <sheetData sheetId="3503"/>
      <sheetData sheetId="3504">
        <row r="4">
          <cell r="A4" t="str">
            <v>Clayey soil</v>
          </cell>
        </row>
      </sheetData>
      <sheetData sheetId="3505">
        <row r="4">
          <cell r="A4" t="str">
            <v>Clayey soil</v>
          </cell>
        </row>
      </sheetData>
      <sheetData sheetId="3506"/>
      <sheetData sheetId="3507">
        <row r="4">
          <cell r="A4" t="str">
            <v>Clayey soil</v>
          </cell>
        </row>
      </sheetData>
      <sheetData sheetId="3508">
        <row r="4">
          <cell r="A4" t="str">
            <v>Clayey soil</v>
          </cell>
        </row>
      </sheetData>
      <sheetData sheetId="3509">
        <row r="4">
          <cell r="A4" t="str">
            <v>Clayey soil</v>
          </cell>
        </row>
      </sheetData>
      <sheetData sheetId="3510">
        <row r="4">
          <cell r="A4" t="str">
            <v>Clayey soil</v>
          </cell>
        </row>
      </sheetData>
      <sheetData sheetId="3511"/>
      <sheetData sheetId="3512">
        <row r="4">
          <cell r="A4" t="str">
            <v>Clayey soil</v>
          </cell>
        </row>
      </sheetData>
      <sheetData sheetId="3513">
        <row r="4">
          <cell r="A4" t="str">
            <v>Clayey soil</v>
          </cell>
        </row>
      </sheetData>
      <sheetData sheetId="3514">
        <row r="4">
          <cell r="A4" t="str">
            <v>Clayey soil</v>
          </cell>
        </row>
      </sheetData>
      <sheetData sheetId="3515">
        <row r="4">
          <cell r="A4" t="str">
            <v>Clayey soil</v>
          </cell>
        </row>
      </sheetData>
      <sheetData sheetId="3516">
        <row r="4">
          <cell r="A4" t="str">
            <v>Clayey soil</v>
          </cell>
        </row>
      </sheetData>
      <sheetData sheetId="3517">
        <row r="4">
          <cell r="A4" t="str">
            <v>Clayey soil</v>
          </cell>
        </row>
      </sheetData>
      <sheetData sheetId="3518">
        <row r="4">
          <cell r="A4" t="str">
            <v>Clayey soil</v>
          </cell>
        </row>
      </sheetData>
      <sheetData sheetId="3519"/>
      <sheetData sheetId="3520">
        <row r="4">
          <cell r="A4" t="str">
            <v>Clayey soil</v>
          </cell>
        </row>
      </sheetData>
      <sheetData sheetId="3521">
        <row r="4">
          <cell r="A4" t="str">
            <v>Clayey soil</v>
          </cell>
        </row>
      </sheetData>
      <sheetData sheetId="3522">
        <row r="4">
          <cell r="A4" t="str">
            <v>Clayey soil</v>
          </cell>
        </row>
      </sheetData>
      <sheetData sheetId="3523">
        <row r="4">
          <cell r="A4" t="str">
            <v>Clayey soil</v>
          </cell>
        </row>
      </sheetData>
      <sheetData sheetId="3524">
        <row r="4">
          <cell r="A4" t="str">
            <v>Clayey soil</v>
          </cell>
        </row>
      </sheetData>
      <sheetData sheetId="3525">
        <row r="4">
          <cell r="A4" t="str">
            <v>Clayey soil</v>
          </cell>
        </row>
      </sheetData>
      <sheetData sheetId="3526">
        <row r="4">
          <cell r="A4" t="str">
            <v>Clayey soil</v>
          </cell>
        </row>
      </sheetData>
      <sheetData sheetId="3527">
        <row r="4">
          <cell r="A4" t="str">
            <v>Clayey soil</v>
          </cell>
        </row>
      </sheetData>
      <sheetData sheetId="3528">
        <row r="4">
          <cell r="A4" t="str">
            <v>Clayey soil</v>
          </cell>
        </row>
      </sheetData>
      <sheetData sheetId="3529">
        <row r="4">
          <cell r="A4" t="str">
            <v>Clayey soil</v>
          </cell>
        </row>
      </sheetData>
      <sheetData sheetId="3530"/>
      <sheetData sheetId="3531">
        <row r="4">
          <cell r="A4" t="str">
            <v>Clayey soil</v>
          </cell>
        </row>
      </sheetData>
      <sheetData sheetId="3532">
        <row r="4">
          <cell r="A4" t="str">
            <v>Clayey soil</v>
          </cell>
        </row>
      </sheetData>
      <sheetData sheetId="3533">
        <row r="4">
          <cell r="A4" t="str">
            <v>Clayey soil</v>
          </cell>
        </row>
      </sheetData>
      <sheetData sheetId="3534">
        <row r="4">
          <cell r="A4" t="str">
            <v>Clayey soil</v>
          </cell>
        </row>
      </sheetData>
      <sheetData sheetId="3535">
        <row r="4">
          <cell r="A4" t="str">
            <v>Clayey soil</v>
          </cell>
        </row>
      </sheetData>
      <sheetData sheetId="3536"/>
      <sheetData sheetId="3537"/>
      <sheetData sheetId="3538">
        <row r="4">
          <cell r="A4" t="str">
            <v>Clayey soil</v>
          </cell>
        </row>
      </sheetData>
      <sheetData sheetId="3539"/>
      <sheetData sheetId="3540">
        <row r="4">
          <cell r="A4" t="str">
            <v>Clayey soil</v>
          </cell>
        </row>
      </sheetData>
      <sheetData sheetId="3541"/>
      <sheetData sheetId="3542"/>
      <sheetData sheetId="3543">
        <row r="4">
          <cell r="A4" t="str">
            <v>Clayey soil</v>
          </cell>
        </row>
      </sheetData>
      <sheetData sheetId="3544"/>
      <sheetData sheetId="3545">
        <row r="4">
          <cell r="A4" t="str">
            <v>Clayey soil</v>
          </cell>
        </row>
      </sheetData>
      <sheetData sheetId="3546"/>
      <sheetData sheetId="3547">
        <row r="4">
          <cell r="A4" t="str">
            <v>Clayey soil</v>
          </cell>
        </row>
      </sheetData>
      <sheetData sheetId="3548">
        <row r="4">
          <cell r="A4" t="str">
            <v>Clayey soil</v>
          </cell>
        </row>
      </sheetData>
      <sheetData sheetId="3549"/>
      <sheetData sheetId="3550"/>
      <sheetData sheetId="3551"/>
      <sheetData sheetId="3552">
        <row r="4">
          <cell r="A4" t="str">
            <v>Clayey soil</v>
          </cell>
        </row>
      </sheetData>
      <sheetData sheetId="3553"/>
      <sheetData sheetId="3554"/>
      <sheetData sheetId="3555">
        <row r="4">
          <cell r="A4" t="str">
            <v>Clayey soil</v>
          </cell>
        </row>
      </sheetData>
      <sheetData sheetId="3556">
        <row r="4">
          <cell r="A4" t="str">
            <v>Clayey soil</v>
          </cell>
        </row>
      </sheetData>
      <sheetData sheetId="3557">
        <row r="4">
          <cell r="A4" t="str">
            <v>Clayey soil</v>
          </cell>
        </row>
      </sheetData>
      <sheetData sheetId="3558"/>
      <sheetData sheetId="3559"/>
      <sheetData sheetId="3560">
        <row r="4">
          <cell r="A4" t="str">
            <v>Clayey soil</v>
          </cell>
        </row>
      </sheetData>
      <sheetData sheetId="3561"/>
      <sheetData sheetId="3562">
        <row r="4">
          <cell r="A4" t="str">
            <v>Clayey soil</v>
          </cell>
        </row>
      </sheetData>
      <sheetData sheetId="3563"/>
      <sheetData sheetId="3564"/>
      <sheetData sheetId="3565"/>
      <sheetData sheetId="3566">
        <row r="4">
          <cell r="A4" t="str">
            <v>Clayey soil</v>
          </cell>
        </row>
      </sheetData>
      <sheetData sheetId="3567">
        <row r="4">
          <cell r="A4" t="str">
            <v>Clayey soil</v>
          </cell>
        </row>
      </sheetData>
      <sheetData sheetId="3568">
        <row r="4">
          <cell r="A4" t="str">
            <v>Clayey soil</v>
          </cell>
        </row>
      </sheetData>
      <sheetData sheetId="3569">
        <row r="4">
          <cell r="A4" t="str">
            <v>Clayey soil</v>
          </cell>
        </row>
      </sheetData>
      <sheetData sheetId="3570"/>
      <sheetData sheetId="3571">
        <row r="4">
          <cell r="A4" t="str">
            <v>Clayey soil</v>
          </cell>
        </row>
      </sheetData>
      <sheetData sheetId="3572">
        <row r="4">
          <cell r="A4" t="str">
            <v>Clayey soil</v>
          </cell>
        </row>
      </sheetData>
      <sheetData sheetId="3573">
        <row r="4">
          <cell r="A4" t="str">
            <v>Clayey soil</v>
          </cell>
        </row>
      </sheetData>
      <sheetData sheetId="3574">
        <row r="4">
          <cell r="A4" t="str">
            <v>Clayey soil</v>
          </cell>
        </row>
      </sheetData>
      <sheetData sheetId="3575">
        <row r="4">
          <cell r="A4" t="str">
            <v>Clayey soil</v>
          </cell>
        </row>
      </sheetData>
      <sheetData sheetId="3576">
        <row r="4">
          <cell r="A4" t="str">
            <v>Clayey soil</v>
          </cell>
        </row>
      </sheetData>
      <sheetData sheetId="3577">
        <row r="4">
          <cell r="A4" t="str">
            <v>Clayey soil</v>
          </cell>
        </row>
      </sheetData>
      <sheetData sheetId="3578">
        <row r="4">
          <cell r="A4" t="str">
            <v>Clayey soil</v>
          </cell>
        </row>
      </sheetData>
      <sheetData sheetId="3579">
        <row r="4">
          <cell r="A4" t="str">
            <v>Clayey soil</v>
          </cell>
        </row>
      </sheetData>
      <sheetData sheetId="3580"/>
      <sheetData sheetId="3581">
        <row r="4">
          <cell r="A4" t="str">
            <v>Clayey soil</v>
          </cell>
        </row>
      </sheetData>
      <sheetData sheetId="3582">
        <row r="4">
          <cell r="A4" t="str">
            <v>Clayey soil</v>
          </cell>
        </row>
      </sheetData>
      <sheetData sheetId="3583">
        <row r="4">
          <cell r="A4" t="str">
            <v>Clayey soil</v>
          </cell>
        </row>
      </sheetData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>
        <row r="4">
          <cell r="A4" t="str">
            <v>Clayey soil</v>
          </cell>
        </row>
      </sheetData>
      <sheetData sheetId="3593"/>
      <sheetData sheetId="3594">
        <row r="4">
          <cell r="A4" t="str">
            <v>Clayey soil</v>
          </cell>
        </row>
      </sheetData>
      <sheetData sheetId="3595"/>
      <sheetData sheetId="3596">
        <row r="4">
          <cell r="A4" t="str">
            <v>Clayey soil</v>
          </cell>
        </row>
      </sheetData>
      <sheetData sheetId="3597">
        <row r="4">
          <cell r="A4" t="str">
            <v>Clayey soil</v>
          </cell>
        </row>
      </sheetData>
      <sheetData sheetId="3598"/>
      <sheetData sheetId="3599">
        <row r="4">
          <cell r="A4" t="str">
            <v>Clayey soil</v>
          </cell>
        </row>
      </sheetData>
      <sheetData sheetId="3600">
        <row r="4">
          <cell r="A4" t="str">
            <v>Clayey soil</v>
          </cell>
        </row>
      </sheetData>
      <sheetData sheetId="3601"/>
      <sheetData sheetId="3602">
        <row r="4">
          <cell r="A4" t="str">
            <v>Clayey soil</v>
          </cell>
        </row>
      </sheetData>
      <sheetData sheetId="3603"/>
      <sheetData sheetId="3604">
        <row r="4">
          <cell r="A4" t="str">
            <v>Clayey soil</v>
          </cell>
        </row>
      </sheetData>
      <sheetData sheetId="3605">
        <row r="4">
          <cell r="A4" t="str">
            <v>Clayey soil</v>
          </cell>
        </row>
      </sheetData>
      <sheetData sheetId="3606">
        <row r="4">
          <cell r="A4" t="str">
            <v>Clayey soil</v>
          </cell>
        </row>
      </sheetData>
      <sheetData sheetId="3607">
        <row r="4">
          <cell r="A4" t="str">
            <v>Clayey soil</v>
          </cell>
        </row>
      </sheetData>
      <sheetData sheetId="3608"/>
      <sheetData sheetId="3609">
        <row r="4">
          <cell r="A4" t="str">
            <v>Clayey soil</v>
          </cell>
        </row>
      </sheetData>
      <sheetData sheetId="3610">
        <row r="4">
          <cell r="A4" t="str">
            <v>Clayey soil</v>
          </cell>
        </row>
      </sheetData>
      <sheetData sheetId="3611">
        <row r="4">
          <cell r="A4" t="str">
            <v>Clayey soil</v>
          </cell>
        </row>
      </sheetData>
      <sheetData sheetId="3612">
        <row r="4">
          <cell r="A4" t="str">
            <v>Clayey soil</v>
          </cell>
        </row>
      </sheetData>
      <sheetData sheetId="3613">
        <row r="4">
          <cell r="A4" t="str">
            <v>Clayey soil</v>
          </cell>
        </row>
      </sheetData>
      <sheetData sheetId="3614">
        <row r="4">
          <cell r="A4" t="str">
            <v>Clayey soil</v>
          </cell>
        </row>
      </sheetData>
      <sheetData sheetId="3615">
        <row r="4">
          <cell r="A4" t="str">
            <v>Clayey soil</v>
          </cell>
        </row>
      </sheetData>
      <sheetData sheetId="3616"/>
      <sheetData sheetId="3617">
        <row r="4">
          <cell r="A4" t="str">
            <v>Clayey soil</v>
          </cell>
        </row>
      </sheetData>
      <sheetData sheetId="3618">
        <row r="4">
          <cell r="A4" t="str">
            <v>Clayey soil</v>
          </cell>
        </row>
      </sheetData>
      <sheetData sheetId="3619"/>
      <sheetData sheetId="3620">
        <row r="4">
          <cell r="A4" t="str">
            <v>Clayey soil</v>
          </cell>
        </row>
      </sheetData>
      <sheetData sheetId="3621"/>
      <sheetData sheetId="3622"/>
      <sheetData sheetId="3623">
        <row r="4">
          <cell r="A4" t="str">
            <v>Clayey soil</v>
          </cell>
        </row>
      </sheetData>
      <sheetData sheetId="3624"/>
      <sheetData sheetId="3625">
        <row r="4">
          <cell r="A4" t="str">
            <v>Clayey soil</v>
          </cell>
        </row>
      </sheetData>
      <sheetData sheetId="3626">
        <row r="4">
          <cell r="A4" t="str">
            <v>Clayey soil</v>
          </cell>
        </row>
      </sheetData>
      <sheetData sheetId="3627"/>
      <sheetData sheetId="3628"/>
      <sheetData sheetId="3629"/>
      <sheetData sheetId="3630">
        <row r="4">
          <cell r="A4" t="str">
            <v>Clayey soil</v>
          </cell>
        </row>
      </sheetData>
      <sheetData sheetId="3631"/>
      <sheetData sheetId="3632">
        <row r="4">
          <cell r="A4" t="str">
            <v>Clayey soil</v>
          </cell>
        </row>
      </sheetData>
      <sheetData sheetId="3633"/>
      <sheetData sheetId="3634"/>
      <sheetData sheetId="3635">
        <row r="4">
          <cell r="A4" t="str">
            <v>Clayey soil</v>
          </cell>
        </row>
      </sheetData>
      <sheetData sheetId="3636">
        <row r="4">
          <cell r="A4" t="str">
            <v>Clayey soil</v>
          </cell>
        </row>
      </sheetData>
      <sheetData sheetId="3637">
        <row r="4">
          <cell r="A4" t="str">
            <v>Clayey soil</v>
          </cell>
        </row>
      </sheetData>
      <sheetData sheetId="3638"/>
      <sheetData sheetId="3639"/>
      <sheetData sheetId="3640">
        <row r="4">
          <cell r="A4" t="str">
            <v>Clayey soil</v>
          </cell>
        </row>
      </sheetData>
      <sheetData sheetId="3641"/>
      <sheetData sheetId="3642">
        <row r="4">
          <cell r="A4" t="str">
            <v>Clayey soil</v>
          </cell>
        </row>
      </sheetData>
      <sheetData sheetId="3643"/>
      <sheetData sheetId="3644">
        <row r="4">
          <cell r="A4" t="str">
            <v>Clayey soil</v>
          </cell>
        </row>
      </sheetData>
      <sheetData sheetId="3645">
        <row r="4">
          <cell r="A4" t="str">
            <v>Clayey soil</v>
          </cell>
        </row>
      </sheetData>
      <sheetData sheetId="3646"/>
      <sheetData sheetId="3647">
        <row r="4">
          <cell r="A4" t="str">
            <v>Clayey soil</v>
          </cell>
        </row>
      </sheetData>
      <sheetData sheetId="3648"/>
      <sheetData sheetId="3649"/>
      <sheetData sheetId="3650">
        <row r="4">
          <cell r="A4" t="str">
            <v>Clayey soil</v>
          </cell>
        </row>
      </sheetData>
      <sheetData sheetId="3651"/>
      <sheetData sheetId="3652">
        <row r="4">
          <cell r="A4" t="str">
            <v>Clayey soil</v>
          </cell>
        </row>
      </sheetData>
      <sheetData sheetId="3653"/>
      <sheetData sheetId="3654"/>
      <sheetData sheetId="3655">
        <row r="4">
          <cell r="A4" t="str">
            <v>Clayey soil</v>
          </cell>
        </row>
      </sheetData>
      <sheetData sheetId="3656"/>
      <sheetData sheetId="3657">
        <row r="4">
          <cell r="A4" t="str">
            <v>Clayey soil</v>
          </cell>
        </row>
      </sheetData>
      <sheetData sheetId="3658"/>
      <sheetData sheetId="3659"/>
      <sheetData sheetId="3660">
        <row r="4">
          <cell r="A4" t="str">
            <v>Clayey soil</v>
          </cell>
        </row>
      </sheetData>
      <sheetData sheetId="3661">
        <row r="4">
          <cell r="A4" t="str">
            <v>Clayey soil</v>
          </cell>
        </row>
      </sheetData>
      <sheetData sheetId="3662">
        <row r="4">
          <cell r="A4" t="str">
            <v>Clayey soil</v>
          </cell>
        </row>
      </sheetData>
      <sheetData sheetId="3663"/>
      <sheetData sheetId="3664">
        <row r="4">
          <cell r="A4" t="str">
            <v>Clayey soil</v>
          </cell>
        </row>
      </sheetData>
      <sheetData sheetId="3665">
        <row r="4">
          <cell r="A4" t="str">
            <v>Clayey soil</v>
          </cell>
        </row>
      </sheetData>
      <sheetData sheetId="3666">
        <row r="4">
          <cell r="A4" t="str">
            <v>Clayey soil</v>
          </cell>
        </row>
      </sheetData>
      <sheetData sheetId="3667">
        <row r="4">
          <cell r="A4" t="str">
            <v>Clayey soil</v>
          </cell>
        </row>
      </sheetData>
      <sheetData sheetId="3668"/>
      <sheetData sheetId="3669">
        <row r="4">
          <cell r="A4" t="str">
            <v>Clayey soil</v>
          </cell>
        </row>
      </sheetData>
      <sheetData sheetId="3670">
        <row r="4">
          <cell r="A4" t="str">
            <v>Clayey soil</v>
          </cell>
        </row>
      </sheetData>
      <sheetData sheetId="3671">
        <row r="4">
          <cell r="A4" t="str">
            <v>Clayey soil</v>
          </cell>
        </row>
      </sheetData>
      <sheetData sheetId="3672">
        <row r="4">
          <cell r="A4" t="str">
            <v>Clayey soil</v>
          </cell>
        </row>
      </sheetData>
      <sheetData sheetId="3673"/>
      <sheetData sheetId="3674">
        <row r="4">
          <cell r="A4" t="str">
            <v>Clayey soil</v>
          </cell>
        </row>
      </sheetData>
      <sheetData sheetId="3675"/>
      <sheetData sheetId="3676"/>
      <sheetData sheetId="3677"/>
      <sheetData sheetId="3678">
        <row r="4">
          <cell r="A4" t="str">
            <v>Clayey soil</v>
          </cell>
        </row>
      </sheetData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>
        <row r="4">
          <cell r="A4" t="str">
            <v>Clayey soil</v>
          </cell>
        </row>
      </sheetData>
      <sheetData sheetId="3694"/>
      <sheetData sheetId="3695"/>
      <sheetData sheetId="3696"/>
      <sheetData sheetId="3697"/>
      <sheetData sheetId="3698"/>
      <sheetData sheetId="3699">
        <row r="4">
          <cell r="A4" t="str">
            <v>Clayey soil</v>
          </cell>
        </row>
      </sheetData>
      <sheetData sheetId="3700"/>
      <sheetData sheetId="3701"/>
      <sheetData sheetId="3702"/>
      <sheetData sheetId="3703">
        <row r="4">
          <cell r="A4" t="str">
            <v>Clayey soil</v>
          </cell>
        </row>
      </sheetData>
      <sheetData sheetId="3704">
        <row r="4">
          <cell r="A4" t="str">
            <v>Clayey soil</v>
          </cell>
        </row>
      </sheetData>
      <sheetData sheetId="3705">
        <row r="4">
          <cell r="A4" t="str">
            <v>Clayey soil</v>
          </cell>
        </row>
      </sheetData>
      <sheetData sheetId="3706"/>
      <sheetData sheetId="3707">
        <row r="4">
          <cell r="A4" t="str">
            <v>Clayey soil</v>
          </cell>
        </row>
      </sheetData>
      <sheetData sheetId="3708"/>
      <sheetData sheetId="3709">
        <row r="4">
          <cell r="A4" t="str">
            <v>Clayey soil</v>
          </cell>
        </row>
      </sheetData>
      <sheetData sheetId="3710"/>
      <sheetData sheetId="3711"/>
      <sheetData sheetId="3712">
        <row r="4">
          <cell r="A4" t="str">
            <v>Clayey soil</v>
          </cell>
        </row>
      </sheetData>
      <sheetData sheetId="3713"/>
      <sheetData sheetId="3714">
        <row r="4">
          <cell r="A4" t="str">
            <v>Clayey soil</v>
          </cell>
        </row>
      </sheetData>
      <sheetData sheetId="3715"/>
      <sheetData sheetId="3716"/>
      <sheetData sheetId="3717">
        <row r="4">
          <cell r="A4" t="str">
            <v>Clayey soil</v>
          </cell>
        </row>
      </sheetData>
      <sheetData sheetId="3718"/>
      <sheetData sheetId="3719"/>
      <sheetData sheetId="3720">
        <row r="4">
          <cell r="A4" t="str">
            <v>Clayey soil</v>
          </cell>
        </row>
      </sheetData>
      <sheetData sheetId="3721"/>
      <sheetData sheetId="3722">
        <row r="4">
          <cell r="A4" t="str">
            <v>Clayey soil</v>
          </cell>
        </row>
      </sheetData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>
        <row r="4">
          <cell r="A4" t="str">
            <v>Clayey soil</v>
          </cell>
        </row>
      </sheetData>
      <sheetData sheetId="3773"/>
      <sheetData sheetId="3774"/>
      <sheetData sheetId="3775"/>
      <sheetData sheetId="3776"/>
      <sheetData sheetId="3777">
        <row r="4">
          <cell r="A4" t="str">
            <v>Clayey soil</v>
          </cell>
        </row>
      </sheetData>
      <sheetData sheetId="3778"/>
      <sheetData sheetId="3779"/>
      <sheetData sheetId="3780">
        <row r="32">
          <cell r="A32">
            <v>0</v>
          </cell>
        </row>
      </sheetData>
      <sheetData sheetId="3781"/>
      <sheetData sheetId="3782">
        <row r="4">
          <cell r="A4" t="str">
            <v>Clayey soil</v>
          </cell>
        </row>
      </sheetData>
      <sheetData sheetId="3783"/>
      <sheetData sheetId="3784"/>
      <sheetData sheetId="3785"/>
      <sheetData sheetId="3786"/>
      <sheetData sheetId="3787">
        <row r="4">
          <cell r="A4" t="str">
            <v>Clayey soil</v>
          </cell>
        </row>
      </sheetData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>
        <row r="4">
          <cell r="A4" t="str">
            <v>Clayey soil</v>
          </cell>
        </row>
      </sheetData>
      <sheetData sheetId="3822"/>
      <sheetData sheetId="3823">
        <row r="4">
          <cell r="A4" t="str">
            <v>Clayey soil</v>
          </cell>
        </row>
      </sheetData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>
        <row r="4">
          <cell r="A4" t="str">
            <v>Clayey soil</v>
          </cell>
        </row>
      </sheetData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>
        <row r="4">
          <cell r="A4" t="str">
            <v>Clayey soil</v>
          </cell>
        </row>
      </sheetData>
      <sheetData sheetId="3880">
        <row r="4">
          <cell r="A4" t="str">
            <v>Clayey soil</v>
          </cell>
        </row>
      </sheetData>
      <sheetData sheetId="3881">
        <row r="4">
          <cell r="A4" t="str">
            <v>Clayey soil</v>
          </cell>
        </row>
      </sheetData>
      <sheetData sheetId="3882"/>
      <sheetData sheetId="3883">
        <row r="4">
          <cell r="A4" t="str">
            <v>Clayey soil</v>
          </cell>
        </row>
      </sheetData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>
        <row r="32">
          <cell r="A32">
            <v>0</v>
          </cell>
        </row>
      </sheetData>
      <sheetData sheetId="3905">
        <row r="4">
          <cell r="A4" t="str">
            <v>Clayey soil</v>
          </cell>
        </row>
      </sheetData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>
        <row r="4">
          <cell r="A4" t="str">
            <v>Clayey soil</v>
          </cell>
        </row>
      </sheetData>
      <sheetData sheetId="3920">
        <row r="4">
          <cell r="A4" t="str">
            <v>Clayey soil</v>
          </cell>
        </row>
      </sheetData>
      <sheetData sheetId="3921">
        <row r="4">
          <cell r="A4" t="str">
            <v>Clayey soil</v>
          </cell>
        </row>
      </sheetData>
      <sheetData sheetId="3922">
        <row r="4">
          <cell r="A4" t="str">
            <v>Clayey soil</v>
          </cell>
        </row>
      </sheetData>
      <sheetData sheetId="3923"/>
      <sheetData sheetId="3924">
        <row r="4">
          <cell r="A4" t="str">
            <v>Clayey soil</v>
          </cell>
        </row>
      </sheetData>
      <sheetData sheetId="3925">
        <row r="4">
          <cell r="A4" t="str">
            <v>Clayey soil</v>
          </cell>
        </row>
      </sheetData>
      <sheetData sheetId="3926">
        <row r="4">
          <cell r="A4" t="str">
            <v>Clayey soil</v>
          </cell>
        </row>
      </sheetData>
      <sheetData sheetId="3927">
        <row r="4">
          <cell r="A4" t="str">
            <v>Clayey soil</v>
          </cell>
        </row>
      </sheetData>
      <sheetData sheetId="3928"/>
      <sheetData sheetId="3929"/>
      <sheetData sheetId="3930"/>
      <sheetData sheetId="3931">
        <row r="4">
          <cell r="A4" t="str">
            <v>Clayey soil</v>
          </cell>
        </row>
      </sheetData>
      <sheetData sheetId="3932"/>
      <sheetData sheetId="3933">
        <row r="4">
          <cell r="A4" t="str">
            <v>Clayey soil</v>
          </cell>
        </row>
      </sheetData>
      <sheetData sheetId="3934"/>
      <sheetData sheetId="3935"/>
      <sheetData sheetId="3936">
        <row r="4">
          <cell r="A4" t="str">
            <v>Clayey soil</v>
          </cell>
        </row>
      </sheetData>
      <sheetData sheetId="3937"/>
      <sheetData sheetId="3938">
        <row r="4">
          <cell r="A4" t="str">
            <v>Clayey soil</v>
          </cell>
        </row>
      </sheetData>
      <sheetData sheetId="3939"/>
      <sheetData sheetId="3940"/>
      <sheetData sheetId="3941"/>
      <sheetData sheetId="3942"/>
      <sheetData sheetId="3943"/>
      <sheetData sheetId="3944"/>
      <sheetData sheetId="3945">
        <row r="4">
          <cell r="A4" t="str">
            <v>Clayey soil</v>
          </cell>
        </row>
      </sheetData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>
        <row r="4">
          <cell r="A4" t="str">
            <v>Clayey soil</v>
          </cell>
        </row>
      </sheetData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>
        <row r="4">
          <cell r="A4" t="str">
            <v>Clayey soil</v>
          </cell>
        </row>
      </sheetData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>
        <row r="4">
          <cell r="A4" t="str">
            <v>Clayey soil</v>
          </cell>
        </row>
      </sheetData>
      <sheetData sheetId="4005">
        <row r="4">
          <cell r="A4" t="str">
            <v>Clayey soil</v>
          </cell>
        </row>
      </sheetData>
      <sheetData sheetId="4006">
        <row r="4">
          <cell r="A4" t="str">
            <v>Clayey soil</v>
          </cell>
        </row>
      </sheetData>
      <sheetData sheetId="4007">
        <row r="4">
          <cell r="A4" t="str">
            <v>Clayey soil</v>
          </cell>
        </row>
      </sheetData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>
        <row r="4">
          <cell r="A4" t="str">
            <v>Clayey soil</v>
          </cell>
        </row>
      </sheetData>
      <sheetData sheetId="4017">
        <row r="4">
          <cell r="A4" t="str">
            <v>Clayey soil</v>
          </cell>
        </row>
      </sheetData>
      <sheetData sheetId="4018"/>
      <sheetData sheetId="4019"/>
      <sheetData sheetId="4020"/>
      <sheetData sheetId="4021"/>
      <sheetData sheetId="4022"/>
      <sheetData sheetId="4023"/>
      <sheetData sheetId="4024">
        <row r="4">
          <cell r="A4" t="str">
            <v>Clayey soil</v>
          </cell>
        </row>
      </sheetData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>
        <row r="4">
          <cell r="A4" t="str">
            <v>Clayey soil</v>
          </cell>
        </row>
      </sheetData>
      <sheetData sheetId="4034"/>
      <sheetData sheetId="4035">
        <row r="4">
          <cell r="A4" t="str">
            <v>Clayey soil</v>
          </cell>
        </row>
      </sheetData>
      <sheetData sheetId="4036"/>
      <sheetData sheetId="4037"/>
      <sheetData sheetId="4038">
        <row r="4">
          <cell r="A4" t="str">
            <v>Clayey soil</v>
          </cell>
        </row>
      </sheetData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>
        <row r="4">
          <cell r="A4" t="str">
            <v>Clayey soil</v>
          </cell>
        </row>
      </sheetData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/>
      <sheetData sheetId="4072"/>
      <sheetData sheetId="4073"/>
      <sheetData sheetId="4074">
        <row r="4">
          <cell r="A4" t="str">
            <v>Clayey soil</v>
          </cell>
        </row>
      </sheetData>
      <sheetData sheetId="4075">
        <row r="4">
          <cell r="A4" t="str">
            <v>Clayey soil</v>
          </cell>
        </row>
      </sheetData>
      <sheetData sheetId="4076"/>
      <sheetData sheetId="4077"/>
      <sheetData sheetId="4078"/>
      <sheetData sheetId="4079"/>
      <sheetData sheetId="4080"/>
      <sheetData sheetId="4081"/>
      <sheetData sheetId="4082">
        <row r="4">
          <cell r="A4" t="str">
            <v>Clayey soil</v>
          </cell>
        </row>
      </sheetData>
      <sheetData sheetId="4083"/>
      <sheetData sheetId="4084"/>
      <sheetData sheetId="4085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/>
      <sheetData sheetId="4147"/>
      <sheetData sheetId="4148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/>
      <sheetData sheetId="4158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4">
          <cell r="A4" t="str">
            <v>Clayey soil</v>
          </cell>
        </row>
      </sheetData>
      <sheetData sheetId="4181">
        <row r="4">
          <cell r="A4" t="str">
            <v>Clayey soil</v>
          </cell>
        </row>
      </sheetData>
      <sheetData sheetId="4182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/>
      <sheetData sheetId="4217"/>
      <sheetData sheetId="4218">
        <row r="4">
          <cell r="A4" t="str">
            <v>Clayey soil</v>
          </cell>
        </row>
      </sheetData>
      <sheetData sheetId="4219"/>
      <sheetData sheetId="4220"/>
      <sheetData sheetId="4221">
        <row r="4">
          <cell r="A4" t="str">
            <v>Clayey soil</v>
          </cell>
        </row>
      </sheetData>
      <sheetData sheetId="4222"/>
      <sheetData sheetId="4223">
        <row r="4">
          <cell r="A4" t="str">
            <v>Clayey soil</v>
          </cell>
        </row>
      </sheetData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/>
      <sheetData sheetId="4258">
        <row r="4">
          <cell r="A4" t="str">
            <v>Clayey soil</v>
          </cell>
        </row>
      </sheetData>
      <sheetData sheetId="4259"/>
      <sheetData sheetId="4260"/>
      <sheetData sheetId="4261">
        <row r="4">
          <cell r="A4" t="str">
            <v>Clayey soil</v>
          </cell>
        </row>
      </sheetData>
      <sheetData sheetId="4262">
        <row r="4">
          <cell r="A4" t="str">
            <v>Clayey soil</v>
          </cell>
        </row>
      </sheetData>
      <sheetData sheetId="4263"/>
      <sheetData sheetId="4264">
        <row r="4">
          <cell r="A4" t="str">
            <v>Clayey soil</v>
          </cell>
        </row>
      </sheetData>
      <sheetData sheetId="4265">
        <row r="4">
          <cell r="A4" t="str">
            <v>Clayey soil</v>
          </cell>
        </row>
      </sheetData>
      <sheetData sheetId="4266">
        <row r="4">
          <cell r="A4" t="str">
            <v>Clayey soil</v>
          </cell>
        </row>
      </sheetData>
      <sheetData sheetId="4267">
        <row r="4">
          <cell r="A4" t="str">
            <v>Clayey soil</v>
          </cell>
        </row>
      </sheetData>
      <sheetData sheetId="4268">
        <row r="4">
          <cell r="A4" t="str">
            <v>Clayey soil</v>
          </cell>
        </row>
      </sheetData>
      <sheetData sheetId="4269">
        <row r="4">
          <cell r="A4" t="str">
            <v>Clayey soil</v>
          </cell>
        </row>
      </sheetData>
      <sheetData sheetId="4270">
        <row r="4">
          <cell r="A4" t="str">
            <v>Clayey soil</v>
          </cell>
        </row>
      </sheetData>
      <sheetData sheetId="4271">
        <row r="4">
          <cell r="A4" t="str">
            <v>Clayey soil</v>
          </cell>
        </row>
      </sheetData>
      <sheetData sheetId="4272">
        <row r="4">
          <cell r="A4" t="str">
            <v>Clayey soil</v>
          </cell>
        </row>
      </sheetData>
      <sheetData sheetId="4273">
        <row r="4">
          <cell r="A4" t="str">
            <v>Clayey soil</v>
          </cell>
        </row>
      </sheetData>
      <sheetData sheetId="4274">
        <row r="4">
          <cell r="A4" t="str">
            <v>Clayey soil</v>
          </cell>
        </row>
      </sheetData>
      <sheetData sheetId="4275">
        <row r="4">
          <cell r="A4" t="str">
            <v>Clayey soil</v>
          </cell>
        </row>
      </sheetData>
      <sheetData sheetId="4276">
        <row r="4">
          <cell r="A4" t="str">
            <v>Clayey soil</v>
          </cell>
        </row>
      </sheetData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/>
      <sheetData sheetId="4295"/>
      <sheetData sheetId="4296"/>
      <sheetData sheetId="4297">
        <row r="4">
          <cell r="A4" t="str">
            <v>Clayey soil</v>
          </cell>
        </row>
      </sheetData>
      <sheetData sheetId="4298"/>
      <sheetData sheetId="4299"/>
      <sheetData sheetId="4300">
        <row r="4">
          <cell r="A4" t="str">
            <v>Clayey soil</v>
          </cell>
        </row>
      </sheetData>
      <sheetData sheetId="4301"/>
      <sheetData sheetId="4302"/>
      <sheetData sheetId="4303">
        <row r="4">
          <cell r="A4" t="str">
            <v>Clayey soil</v>
          </cell>
        </row>
      </sheetData>
      <sheetData sheetId="4304"/>
      <sheetData sheetId="4305"/>
      <sheetData sheetId="4306">
        <row r="4">
          <cell r="A4" t="str">
            <v>Clayey soil</v>
          </cell>
        </row>
      </sheetData>
      <sheetData sheetId="4307"/>
      <sheetData sheetId="4308"/>
      <sheetData sheetId="4309">
        <row r="4">
          <cell r="A4" t="str">
            <v>Clayey soil</v>
          </cell>
        </row>
      </sheetData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>
        <row r="4">
          <cell r="A4" t="str">
            <v>Clayey soil</v>
          </cell>
        </row>
      </sheetData>
      <sheetData sheetId="4329"/>
      <sheetData sheetId="4330"/>
      <sheetData sheetId="4331"/>
      <sheetData sheetId="4332"/>
      <sheetData sheetId="4333"/>
      <sheetData sheetId="4334">
        <row r="4">
          <cell r="A4" t="str">
            <v>Clayey soil</v>
          </cell>
        </row>
      </sheetData>
      <sheetData sheetId="4335"/>
      <sheetData sheetId="4336"/>
      <sheetData sheetId="4337"/>
      <sheetData sheetId="4338"/>
      <sheetData sheetId="4339"/>
      <sheetData sheetId="4340">
        <row r="4">
          <cell r="A4" t="str">
            <v>Clayey soil</v>
          </cell>
        </row>
      </sheetData>
      <sheetData sheetId="4341"/>
      <sheetData sheetId="4342"/>
      <sheetData sheetId="4343"/>
      <sheetData sheetId="4344"/>
      <sheetData sheetId="4345"/>
      <sheetData sheetId="4346">
        <row r="4">
          <cell r="A4" t="str">
            <v>Clayey soil</v>
          </cell>
        </row>
      </sheetData>
      <sheetData sheetId="4347">
        <row r="4">
          <cell r="A4" t="str">
            <v>Clayey soil</v>
          </cell>
        </row>
      </sheetData>
      <sheetData sheetId="4348">
        <row r="4">
          <cell r="A4" t="str">
            <v>Clayey soil</v>
          </cell>
        </row>
      </sheetData>
      <sheetData sheetId="4349">
        <row r="4">
          <cell r="A4" t="str">
            <v>Clayey soil</v>
          </cell>
        </row>
      </sheetData>
      <sheetData sheetId="4350">
        <row r="4">
          <cell r="A4" t="str">
            <v>Clayey soil</v>
          </cell>
        </row>
      </sheetData>
      <sheetData sheetId="4351">
        <row r="4">
          <cell r="A4" t="str">
            <v>Clayey soil</v>
          </cell>
        </row>
      </sheetData>
      <sheetData sheetId="4352">
        <row r="4">
          <cell r="A4" t="str">
            <v>Clayey soil</v>
          </cell>
        </row>
      </sheetData>
      <sheetData sheetId="4353">
        <row r="4">
          <cell r="A4" t="str">
            <v>Clayey soil</v>
          </cell>
        </row>
      </sheetData>
      <sheetData sheetId="4354">
        <row r="4">
          <cell r="A4" t="str">
            <v>Clayey soil</v>
          </cell>
        </row>
      </sheetData>
      <sheetData sheetId="4355">
        <row r="4">
          <cell r="A4" t="str">
            <v>Clayey soil</v>
          </cell>
        </row>
      </sheetData>
      <sheetData sheetId="4356">
        <row r="4">
          <cell r="A4" t="str">
            <v>Clayey soil</v>
          </cell>
        </row>
      </sheetData>
      <sheetData sheetId="4357">
        <row r="4">
          <cell r="A4" t="str">
            <v>Clayey soil</v>
          </cell>
        </row>
      </sheetData>
      <sheetData sheetId="4358">
        <row r="4">
          <cell r="A4" t="str">
            <v>Clayey soil</v>
          </cell>
        </row>
      </sheetData>
      <sheetData sheetId="4359">
        <row r="4">
          <cell r="A4" t="str">
            <v>Clayey soil</v>
          </cell>
        </row>
      </sheetData>
      <sheetData sheetId="4360">
        <row r="4">
          <cell r="A4" t="str">
            <v>Clayey soil</v>
          </cell>
        </row>
      </sheetData>
      <sheetData sheetId="4361">
        <row r="4">
          <cell r="A4" t="str">
            <v>Clayey soil</v>
          </cell>
        </row>
      </sheetData>
      <sheetData sheetId="4362">
        <row r="4">
          <cell r="A4" t="str">
            <v>Clayey soil</v>
          </cell>
        </row>
      </sheetData>
      <sheetData sheetId="4363">
        <row r="4">
          <cell r="A4" t="str">
            <v>Clayey soil</v>
          </cell>
        </row>
      </sheetData>
      <sheetData sheetId="4364"/>
      <sheetData sheetId="4365">
        <row r="4">
          <cell r="A4" t="str">
            <v>Clayey soil</v>
          </cell>
        </row>
      </sheetData>
      <sheetData sheetId="4366"/>
      <sheetData sheetId="4367">
        <row r="4">
          <cell r="A4" t="str">
            <v>Clayey soil</v>
          </cell>
        </row>
      </sheetData>
      <sheetData sheetId="4368">
        <row r="4">
          <cell r="A4" t="str">
            <v>Clayey soil</v>
          </cell>
        </row>
      </sheetData>
      <sheetData sheetId="4369">
        <row r="4">
          <cell r="A4" t="str">
            <v>Clayey soil</v>
          </cell>
        </row>
      </sheetData>
      <sheetData sheetId="4370">
        <row r="4">
          <cell r="A4" t="str">
            <v>Clayey soil</v>
          </cell>
        </row>
      </sheetData>
      <sheetData sheetId="4371">
        <row r="4">
          <cell r="A4" t="str">
            <v>Clayey soil</v>
          </cell>
        </row>
      </sheetData>
      <sheetData sheetId="4372">
        <row r="4">
          <cell r="A4" t="str">
            <v>Clayey soil</v>
          </cell>
        </row>
      </sheetData>
      <sheetData sheetId="4373">
        <row r="4">
          <cell r="A4" t="str">
            <v>Clayey soil</v>
          </cell>
        </row>
      </sheetData>
      <sheetData sheetId="4374">
        <row r="4">
          <cell r="A4" t="str">
            <v>Clayey soil</v>
          </cell>
        </row>
      </sheetData>
      <sheetData sheetId="4375">
        <row r="4">
          <cell r="A4" t="str">
            <v>Clayey soil</v>
          </cell>
        </row>
      </sheetData>
      <sheetData sheetId="4376">
        <row r="4">
          <cell r="A4" t="str">
            <v>Clayey soil</v>
          </cell>
        </row>
      </sheetData>
      <sheetData sheetId="4377">
        <row r="4">
          <cell r="A4" t="str">
            <v>Clayey soil</v>
          </cell>
        </row>
      </sheetData>
      <sheetData sheetId="4378">
        <row r="4">
          <cell r="A4" t="str">
            <v>Clayey soil</v>
          </cell>
        </row>
      </sheetData>
      <sheetData sheetId="4379">
        <row r="4">
          <cell r="A4" t="str">
            <v>Clayey soil</v>
          </cell>
        </row>
      </sheetData>
      <sheetData sheetId="4380">
        <row r="4">
          <cell r="A4" t="str">
            <v>Clayey soil</v>
          </cell>
        </row>
      </sheetData>
      <sheetData sheetId="4381">
        <row r="4">
          <cell r="A4" t="str">
            <v>Clayey soil</v>
          </cell>
        </row>
      </sheetData>
      <sheetData sheetId="4382">
        <row r="4">
          <cell r="A4" t="str">
            <v>Clayey soil</v>
          </cell>
        </row>
      </sheetData>
      <sheetData sheetId="4383">
        <row r="4">
          <cell r="A4" t="str">
            <v>Clayey soil</v>
          </cell>
        </row>
      </sheetData>
      <sheetData sheetId="4384">
        <row r="4">
          <cell r="A4" t="str">
            <v>Clayey soil</v>
          </cell>
        </row>
      </sheetData>
      <sheetData sheetId="4385">
        <row r="4">
          <cell r="A4" t="str">
            <v>Clayey soil</v>
          </cell>
        </row>
      </sheetData>
      <sheetData sheetId="4386">
        <row r="4">
          <cell r="A4" t="str">
            <v>Clayey soil</v>
          </cell>
        </row>
      </sheetData>
      <sheetData sheetId="4387">
        <row r="4">
          <cell r="A4" t="str">
            <v>Clayey soil</v>
          </cell>
        </row>
      </sheetData>
      <sheetData sheetId="4388">
        <row r="4">
          <cell r="A4" t="str">
            <v>Clayey soil</v>
          </cell>
        </row>
      </sheetData>
      <sheetData sheetId="4389">
        <row r="4">
          <cell r="A4" t="str">
            <v>Clayey soil</v>
          </cell>
        </row>
      </sheetData>
      <sheetData sheetId="4390">
        <row r="4">
          <cell r="A4" t="str">
            <v>Clayey soil</v>
          </cell>
        </row>
      </sheetData>
      <sheetData sheetId="4391">
        <row r="4">
          <cell r="A4" t="str">
            <v>Clayey soil</v>
          </cell>
        </row>
      </sheetData>
      <sheetData sheetId="4392">
        <row r="4">
          <cell r="A4" t="str">
            <v>Clayey soil</v>
          </cell>
        </row>
      </sheetData>
      <sheetData sheetId="4393">
        <row r="4">
          <cell r="A4" t="str">
            <v>Clayey soil</v>
          </cell>
        </row>
      </sheetData>
      <sheetData sheetId="4394">
        <row r="4">
          <cell r="A4" t="str">
            <v>Clayey soil</v>
          </cell>
        </row>
      </sheetData>
      <sheetData sheetId="4395">
        <row r="4">
          <cell r="A4" t="str">
            <v>Clayey soil</v>
          </cell>
        </row>
      </sheetData>
      <sheetData sheetId="4396">
        <row r="4">
          <cell r="A4" t="str">
            <v>Clayey soil</v>
          </cell>
        </row>
      </sheetData>
      <sheetData sheetId="4397">
        <row r="4">
          <cell r="A4" t="str">
            <v>Clayey soil</v>
          </cell>
        </row>
      </sheetData>
      <sheetData sheetId="4398">
        <row r="4">
          <cell r="A4" t="str">
            <v>Clayey soil</v>
          </cell>
        </row>
      </sheetData>
      <sheetData sheetId="4399">
        <row r="4">
          <cell r="A4" t="str">
            <v>Clayey soil</v>
          </cell>
        </row>
      </sheetData>
      <sheetData sheetId="4400">
        <row r="4">
          <cell r="A4" t="str">
            <v>Clayey soil</v>
          </cell>
        </row>
      </sheetData>
      <sheetData sheetId="4401">
        <row r="4">
          <cell r="A4" t="str">
            <v>Clayey soil</v>
          </cell>
        </row>
      </sheetData>
      <sheetData sheetId="4402">
        <row r="4">
          <cell r="A4" t="str">
            <v>Clayey soil</v>
          </cell>
        </row>
      </sheetData>
      <sheetData sheetId="4403">
        <row r="4">
          <cell r="A4" t="str">
            <v>Clayey soil</v>
          </cell>
        </row>
      </sheetData>
      <sheetData sheetId="4404">
        <row r="4">
          <cell r="A4" t="str">
            <v>Clayey soil</v>
          </cell>
        </row>
      </sheetData>
      <sheetData sheetId="4405">
        <row r="4">
          <cell r="A4" t="str">
            <v>Clayey soil</v>
          </cell>
        </row>
      </sheetData>
      <sheetData sheetId="4406">
        <row r="4">
          <cell r="A4" t="str">
            <v>Clayey soil</v>
          </cell>
        </row>
      </sheetData>
      <sheetData sheetId="4407">
        <row r="4">
          <cell r="A4" t="str">
            <v>Clayey soil</v>
          </cell>
        </row>
      </sheetData>
      <sheetData sheetId="4408">
        <row r="4">
          <cell r="A4" t="str">
            <v>Clayey soil</v>
          </cell>
        </row>
      </sheetData>
      <sheetData sheetId="4409">
        <row r="4">
          <cell r="A4" t="str">
            <v>Clayey soil</v>
          </cell>
        </row>
      </sheetData>
      <sheetData sheetId="4410">
        <row r="4">
          <cell r="A4" t="str">
            <v>Clayey soil</v>
          </cell>
        </row>
      </sheetData>
      <sheetData sheetId="4411">
        <row r="4">
          <cell r="A4" t="str">
            <v>Clayey soil</v>
          </cell>
        </row>
      </sheetData>
      <sheetData sheetId="4412">
        <row r="4">
          <cell r="A4" t="str">
            <v>Clayey soil</v>
          </cell>
        </row>
      </sheetData>
      <sheetData sheetId="4413">
        <row r="4">
          <cell r="A4" t="str">
            <v>Clayey soil</v>
          </cell>
        </row>
      </sheetData>
      <sheetData sheetId="4414">
        <row r="4">
          <cell r="A4" t="str">
            <v>Clayey soil</v>
          </cell>
        </row>
      </sheetData>
      <sheetData sheetId="4415">
        <row r="4">
          <cell r="A4" t="str">
            <v>Clayey soil</v>
          </cell>
        </row>
      </sheetData>
      <sheetData sheetId="4416">
        <row r="4">
          <cell r="A4" t="str">
            <v>Clayey soil</v>
          </cell>
        </row>
      </sheetData>
      <sheetData sheetId="4417">
        <row r="4">
          <cell r="A4" t="str">
            <v>Clayey soil</v>
          </cell>
        </row>
      </sheetData>
      <sheetData sheetId="4418">
        <row r="4">
          <cell r="A4" t="str">
            <v>Clayey soil</v>
          </cell>
        </row>
      </sheetData>
      <sheetData sheetId="4419">
        <row r="4">
          <cell r="A4" t="str">
            <v>Clayey soil</v>
          </cell>
        </row>
      </sheetData>
      <sheetData sheetId="4420">
        <row r="4">
          <cell r="A4" t="str">
            <v>Clayey soil</v>
          </cell>
        </row>
      </sheetData>
      <sheetData sheetId="4421">
        <row r="4">
          <cell r="A4" t="str">
            <v>Clayey soil</v>
          </cell>
        </row>
      </sheetData>
      <sheetData sheetId="4422">
        <row r="4">
          <cell r="A4" t="str">
            <v>Clayey soil</v>
          </cell>
        </row>
      </sheetData>
      <sheetData sheetId="4423">
        <row r="4">
          <cell r="A4" t="str">
            <v>Clayey soil</v>
          </cell>
        </row>
      </sheetData>
      <sheetData sheetId="4424">
        <row r="4">
          <cell r="A4" t="str">
            <v>Clayey soil</v>
          </cell>
        </row>
      </sheetData>
      <sheetData sheetId="4425">
        <row r="4">
          <cell r="A4" t="str">
            <v>Clayey soil</v>
          </cell>
        </row>
      </sheetData>
      <sheetData sheetId="4426">
        <row r="4">
          <cell r="A4" t="str">
            <v>Clayey soil</v>
          </cell>
        </row>
      </sheetData>
      <sheetData sheetId="4427">
        <row r="4">
          <cell r="A4" t="str">
            <v>Clayey soil</v>
          </cell>
        </row>
      </sheetData>
      <sheetData sheetId="4428">
        <row r="4">
          <cell r="A4" t="str">
            <v>Clayey soil</v>
          </cell>
        </row>
      </sheetData>
      <sheetData sheetId="4429">
        <row r="4">
          <cell r="A4" t="str">
            <v>Clayey soil</v>
          </cell>
        </row>
      </sheetData>
      <sheetData sheetId="4430">
        <row r="4">
          <cell r="A4" t="str">
            <v>Clayey soil</v>
          </cell>
        </row>
      </sheetData>
      <sheetData sheetId="4431">
        <row r="4">
          <cell r="A4" t="str">
            <v>Clayey soil</v>
          </cell>
        </row>
      </sheetData>
      <sheetData sheetId="4432">
        <row r="4">
          <cell r="A4" t="str">
            <v>Clayey soil</v>
          </cell>
        </row>
      </sheetData>
      <sheetData sheetId="4433">
        <row r="4">
          <cell r="A4" t="str">
            <v>Clayey soil</v>
          </cell>
        </row>
      </sheetData>
      <sheetData sheetId="4434">
        <row r="4">
          <cell r="A4" t="str">
            <v>Clayey soil</v>
          </cell>
        </row>
      </sheetData>
      <sheetData sheetId="4435">
        <row r="4">
          <cell r="A4" t="str">
            <v>Clayey soil</v>
          </cell>
        </row>
      </sheetData>
      <sheetData sheetId="4436">
        <row r="4">
          <cell r="A4" t="str">
            <v>Clayey soil</v>
          </cell>
        </row>
      </sheetData>
      <sheetData sheetId="4437">
        <row r="4">
          <cell r="A4" t="str">
            <v>Clayey soil</v>
          </cell>
        </row>
      </sheetData>
      <sheetData sheetId="4438">
        <row r="4">
          <cell r="A4" t="str">
            <v>Clayey soil</v>
          </cell>
        </row>
      </sheetData>
      <sheetData sheetId="4439">
        <row r="4">
          <cell r="A4" t="str">
            <v>Clayey soil</v>
          </cell>
        </row>
      </sheetData>
      <sheetData sheetId="4440">
        <row r="4">
          <cell r="A4" t="str">
            <v>Clayey soil</v>
          </cell>
        </row>
      </sheetData>
      <sheetData sheetId="4441">
        <row r="4">
          <cell r="A4" t="str">
            <v>Clayey soil</v>
          </cell>
        </row>
      </sheetData>
      <sheetData sheetId="4442">
        <row r="4">
          <cell r="A4" t="str">
            <v>Clayey soil</v>
          </cell>
        </row>
      </sheetData>
      <sheetData sheetId="4443">
        <row r="4">
          <cell r="A4" t="str">
            <v>Clayey soil</v>
          </cell>
        </row>
      </sheetData>
      <sheetData sheetId="4444">
        <row r="4">
          <cell r="A4" t="str">
            <v>Clayey soil</v>
          </cell>
        </row>
      </sheetData>
      <sheetData sheetId="4445">
        <row r="4">
          <cell r="A4" t="str">
            <v>Clayey soil</v>
          </cell>
        </row>
      </sheetData>
      <sheetData sheetId="4446">
        <row r="4">
          <cell r="A4" t="str">
            <v>Clayey soil</v>
          </cell>
        </row>
      </sheetData>
      <sheetData sheetId="4447">
        <row r="4">
          <cell r="A4" t="str">
            <v>Clayey soil</v>
          </cell>
        </row>
      </sheetData>
      <sheetData sheetId="4448">
        <row r="4">
          <cell r="A4" t="str">
            <v>Clayey soil</v>
          </cell>
        </row>
      </sheetData>
      <sheetData sheetId="4449">
        <row r="4">
          <cell r="A4" t="str">
            <v>Clayey soil</v>
          </cell>
        </row>
      </sheetData>
      <sheetData sheetId="4450">
        <row r="4">
          <cell r="A4" t="str">
            <v>Clayey soil</v>
          </cell>
        </row>
      </sheetData>
      <sheetData sheetId="4451">
        <row r="4">
          <cell r="A4" t="str">
            <v>Clayey soil</v>
          </cell>
        </row>
      </sheetData>
      <sheetData sheetId="4452">
        <row r="4">
          <cell r="A4" t="str">
            <v>Clayey soil</v>
          </cell>
        </row>
      </sheetData>
      <sheetData sheetId="4453">
        <row r="4">
          <cell r="A4" t="str">
            <v>Clayey soil</v>
          </cell>
        </row>
      </sheetData>
      <sheetData sheetId="4454">
        <row r="4">
          <cell r="A4" t="str">
            <v>Clayey soil</v>
          </cell>
        </row>
      </sheetData>
      <sheetData sheetId="4455">
        <row r="4">
          <cell r="A4" t="str">
            <v>Clayey soil</v>
          </cell>
        </row>
      </sheetData>
      <sheetData sheetId="4456">
        <row r="4">
          <cell r="A4" t="str">
            <v>Clayey soil</v>
          </cell>
        </row>
      </sheetData>
      <sheetData sheetId="4457">
        <row r="4">
          <cell r="A4" t="str">
            <v>Clayey soil</v>
          </cell>
        </row>
      </sheetData>
      <sheetData sheetId="4458">
        <row r="4">
          <cell r="A4" t="str">
            <v>Clayey soil</v>
          </cell>
        </row>
      </sheetData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>
        <row r="4">
          <cell r="A4" t="str">
            <v>Clayey soil</v>
          </cell>
        </row>
      </sheetData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/>
      <sheetData sheetId="5402"/>
      <sheetData sheetId="5403"/>
      <sheetData sheetId="5404"/>
      <sheetData sheetId="5405"/>
      <sheetData sheetId="5406" refreshError="1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/>
      <sheetData sheetId="5516"/>
      <sheetData sheetId="5517"/>
      <sheetData sheetId="5518"/>
      <sheetData sheetId="5519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/>
      <sheetData sheetId="5532"/>
      <sheetData sheetId="5533"/>
      <sheetData sheetId="5534"/>
      <sheetData sheetId="5535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DISCLAIMER"/>
      <sheetName val="Rekap RAB"/>
      <sheetName val="RAB"/>
      <sheetName val="Volume"/>
      <sheetName val="BV"/>
      <sheetName val="BV2"/>
      <sheetName val="K3 Gedung"/>
      <sheetName val="Mobilisasi dan Demobilisasi"/>
      <sheetName val="AHSP"/>
      <sheetName val="Analisa 23"/>
      <sheetName val="Bahan"/>
      <sheetName val="Analisa Tambahan"/>
      <sheetName val="Upah"/>
      <sheetName val="Tabel Fc"/>
      <sheetName val="Jasa 2024"/>
      <sheetName val="ssh 2024"/>
      <sheetName val="pupr 23"/>
      <sheetName val="EE DPU 24"/>
      <sheetName val="Prov 2021"/>
      <sheetName val="ref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5">
          <cell r="H35">
            <v>0.1</v>
          </cell>
        </row>
      </sheetData>
      <sheetData sheetId="11">
        <row r="381">
          <cell r="E381">
            <v>12750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HARSAT"/>
      <sheetName val="Analisa Teknik"/>
      <sheetName val="K_TAM_SPK032"/>
      <sheetName val="Analisa"/>
    </sheetNames>
    <sheetDataSet>
      <sheetData sheetId="0">
        <row r="13">
          <cell r="I13" t="str">
            <v>%</v>
          </cell>
        </row>
        <row r="14">
          <cell r="I14" t="str">
            <v>%</v>
          </cell>
        </row>
        <row r="15">
          <cell r="I15" t="str">
            <v>%</v>
          </cell>
        </row>
        <row r="16">
          <cell r="I16" t="str">
            <v>%</v>
          </cell>
        </row>
        <row r="17">
          <cell r="I17" t="str">
            <v>Ton/M3</v>
          </cell>
        </row>
        <row r="18">
          <cell r="I18" t="str">
            <v>Ton/M3</v>
          </cell>
        </row>
        <row r="19">
          <cell r="I19" t="str">
            <v>Ton/M3</v>
          </cell>
        </row>
        <row r="20">
          <cell r="I20" t="str">
            <v>Rp./M3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Rekap Biaya"/>
      <sheetName val="Daftar Subkon"/>
      <sheetName val="Price Biaya Cadangan"/>
      <sheetName val="BQ.Rekapitulasi  Akhir"/>
      <sheetName val="Analisa 2"/>
      <sheetName val="Rekap"/>
      <sheetName val="A"/>
      <sheetName val="DAF-1"/>
      <sheetName val="Koefisien"/>
      <sheetName val="A(Rev.3)"/>
      <sheetName val="Agregat Halus &amp; Kasar"/>
      <sheetName val="Tataudara"/>
      <sheetName val="MEK"/>
      <sheetName val="AHSbj"/>
      <sheetName val="ANALISA"/>
      <sheetName val="ANALISA TENDER"/>
      <sheetName val="Daftar Harga"/>
      <sheetName val="8LT 12"/>
      <sheetName val="SBDY"/>
      <sheetName val="DAPRO"/>
      <sheetName val="ANA-C"/>
      <sheetName val="Cover Daf-2"/>
      <sheetName val="D4"/>
      <sheetName val="D6"/>
      <sheetName val="D7"/>
      <sheetName val="D8"/>
      <sheetName val="Supl.X"/>
      <sheetName val="HARGA MATERIAL"/>
      <sheetName val="HarSat"/>
      <sheetName val="A-12"/>
      <sheetName val="Mall"/>
      <sheetName val="DC HOT MIX2"/>
      <sheetName val="BQ-Str"/>
      <sheetName val="Faktor"/>
      <sheetName val="Rekap-Bdg"/>
      <sheetName val="ENG-101"/>
      <sheetName val="Man Power"/>
      <sheetName val="BOQ KSN"/>
      <sheetName val="Daftar Upah"/>
      <sheetName val="Concrete"/>
      <sheetName val="ANALISA PEK.UMUM"/>
      <sheetName val="Rekap Direct Cost"/>
      <sheetName val="harga"/>
      <sheetName val="RINCIAN SD."/>
      <sheetName val="Plumbing"/>
      <sheetName val="BQ ARS"/>
      <sheetName val="AC"/>
      <sheetName val="Rate"/>
      <sheetName val="Form-3.3"/>
      <sheetName val="CIVIL_1"/>
      <sheetName val="ALAT"/>
      <sheetName val="LS_Rutin"/>
      <sheetName val="Sumber Daya"/>
      <sheetName val="000000"/>
      <sheetName val="Sales"/>
      <sheetName val="Cover"/>
      <sheetName val="112-885"/>
      <sheetName val="Rkp"/>
      <sheetName val="BQ-1A"/>
      <sheetName val="S_Suramadu"/>
      <sheetName val="DESBT"/>
      <sheetName val="플랜트 설치"/>
      <sheetName val="Fins_Beng_Fas"/>
      <sheetName val="Fins-Beng&amp;Fas"/>
      <sheetName val="Pag_hal_pos"/>
      <sheetName val="TOWN"/>
      <sheetName val="PAD_F"/>
      <sheetName val="Input Data"/>
      <sheetName val="Material"/>
      <sheetName val="index"/>
      <sheetName val="rekap ahs"/>
      <sheetName val="rekap-bialat"/>
      <sheetName val="BQ"/>
      <sheetName val="RAB"/>
      <sheetName val="beton"/>
      <sheetName val="Embong-Malang"/>
      <sheetName val="BQ PL "/>
      <sheetName val="BQ_Rekapitulasi  Akhir"/>
      <sheetName val="SEX"/>
      <sheetName val="BQ.Rekapitulasi Akhir"/>
      <sheetName val="H.DASAR"/>
      <sheetName val="PO-2"/>
      <sheetName val="rekap2"/>
      <sheetName val="RFP003D"/>
      <sheetName val="HRG BHN"/>
      <sheetName val="SUB TOTAL___"/>
      <sheetName val="RKP-BOQ"/>
      <sheetName val="Fill this out first___"/>
      <sheetName val="Basic P"/>
      <sheetName val="STR"/>
      <sheetName val="RANGKUM"/>
      <sheetName val="REF.ONLY"/>
      <sheetName val="PROGRESS"/>
      <sheetName val="Kuantitas &amp; Harga"/>
      <sheetName val="AUG02"/>
      <sheetName val="MAP"/>
      <sheetName val="ALOKASI"/>
      <sheetName val="BOQ "/>
      <sheetName val="Weight Bridge"/>
      <sheetName val="Kantor_Str_Ars_Tmbh"/>
      <sheetName val="WF"/>
      <sheetName val="Data"/>
      <sheetName val="D-3"/>
      <sheetName val="INDIR"/>
      <sheetName val="boq"/>
      <sheetName val="Upah"/>
      <sheetName val="TABEL"/>
      <sheetName val="Harsat Bahan"/>
      <sheetName val="RKP-2"/>
      <sheetName val="Daft upah, bahan &amp;alat"/>
      <sheetName val="H_Satuan_(2)"/>
      <sheetName val="H_Satuan1"/>
      <sheetName val="cold_mill"/>
      <sheetName val="Daftar_Subkon"/>
      <sheetName val="Analisa_2"/>
      <sheetName val="Rekap_Biaya"/>
      <sheetName val="Price_Biaya_Cadangan"/>
      <sheetName val="BQ_Rekapitulasi__Akhir"/>
      <sheetName val="Cover_Daf-2"/>
      <sheetName val="8LT_12"/>
      <sheetName val="Rkap Bya"/>
      <sheetName val="SCH"/>
      <sheetName val="Harga S Dasar"/>
      <sheetName val="tbl-ska"/>
      <sheetName val="ELEMENT SUM"/>
      <sheetName val="lokasari_el"/>
      <sheetName val="DW"/>
      <sheetName val="#REF"/>
      <sheetName val="??? ??"/>
      <sheetName val="RAB.SEKRETARIAT (1)"/>
      <sheetName val="STR(CANCEL)"/>
      <sheetName val="CABLE BULK"/>
      <sheetName val="TOEC"/>
      <sheetName val="An.PLB"/>
      <sheetName val="BHN"/>
      <sheetName val="rekap index eskalasi"/>
      <sheetName val="AN-E"/>
      <sheetName val="perbandingan"/>
      <sheetName val="AC-2"/>
      <sheetName val="PROD-MAT"/>
      <sheetName val="TE TS FA LAN MATV"/>
      <sheetName val="Analisa ARS"/>
      <sheetName val="PAD-F"/>
      <sheetName val="Cover Daf_2"/>
      <sheetName val="Harga Satuan"/>
      <sheetName val="Upah_Bahan"/>
      <sheetName val="gvl"/>
      <sheetName val="EE-PROP"/>
      <sheetName val="Price Persiapan dan Penunjang"/>
      <sheetName val="Vol. Mat SC"/>
      <sheetName val="Page 1"/>
      <sheetName val="str-Rab"/>
      <sheetName val="Div2"/>
      <sheetName val="HRG-DASAR"/>
      <sheetName val="U. div 2"/>
      <sheetName val="Grand Sum BT"/>
      <sheetName val="Analisa RAP"/>
      <sheetName val="Markup"/>
      <sheetName val="Sumda1"/>
      <sheetName val="Sum IF"/>
      <sheetName val="schalat"/>
      <sheetName val="LS-Rutin"/>
      <sheetName val="Rinc.Ged.A (G.Utama)"/>
      <sheetName val="Sat Bah _ Up"/>
      <sheetName val="DP"/>
      <sheetName val="rincian per proyek"/>
      <sheetName val="VOL"/>
      <sheetName val="Rekap Sal"/>
      <sheetName val="SAT-DAS"/>
      <sheetName val="Sub"/>
      <sheetName val="RAP"/>
      <sheetName val="RENTAL1"/>
      <sheetName val="bahan "/>
      <sheetName val="prog-mgu"/>
      <sheetName val="AKP-01"/>
      <sheetName val="UPAL"/>
      <sheetName val="Orgs Proy"/>
      <sheetName val="Dist_analys"/>
      <sheetName val="DAF-2"/>
      <sheetName val="II. TAHANAN UMUM"/>
      <sheetName val="UNIT PRICE"/>
      <sheetName val="subkon"/>
      <sheetName val="supporting data"/>
      <sheetName val="Sheet2"/>
      <sheetName val="A-ars"/>
      <sheetName val="URAIAN"/>
      <sheetName val="견적기준"/>
      <sheetName val="Hrg"/>
      <sheetName val="Hargamat"/>
      <sheetName val="INPUT"/>
      <sheetName val="ANALISA SNI'08(ubh bgsting)"/>
      <sheetName val="___ __"/>
      <sheetName val="Estimate"/>
      <sheetName val="GENERAL"/>
      <sheetName val="Pricing"/>
      <sheetName val="Unit Rate"/>
      <sheetName val=" SAT PL"/>
      <sheetName val="Indirect"/>
      <sheetName val="Daft 2.1"/>
      <sheetName val="HRG DSR"/>
      <sheetName val="PBK-01"/>
      <sheetName val="為替レ－ト "/>
      <sheetName val="B Q 2007"/>
      <sheetName val="NP"/>
      <sheetName val="RUCIKA&amp;WAVIN"/>
      <sheetName val="BAHAN"/>
      <sheetName val="ana_str"/>
      <sheetName val="HB"/>
      <sheetName val="Mandor"/>
      <sheetName val="SCHEDULE "/>
      <sheetName val="HSD"/>
      <sheetName val="cash flow"/>
      <sheetName val="bum"/>
      <sheetName val="BASIC PRICE "/>
      <sheetName val="Combinned &amp; Grafic HB"/>
      <sheetName val="Upah&amp;Bahan"/>
      <sheetName val="Perm. Test"/>
      <sheetName val="Harsat Upah"/>
      <sheetName val="2.10"/>
      <sheetName val="Alat &amp; Bahan"/>
      <sheetName val="hardas"/>
      <sheetName val="UM"/>
      <sheetName val="pt-perso"/>
      <sheetName val="Analisa Baku ME"/>
      <sheetName val="MUA"/>
      <sheetName val="UPAHBAHAN"/>
      <sheetName val="Jadwal Kerja Bln"/>
      <sheetName val="SURAT"/>
      <sheetName val="Master Edit"/>
      <sheetName val="Rek.Analisa"/>
      <sheetName val="breakdown"/>
      <sheetName val="RBP_ 2"/>
      <sheetName val="rekap_bialat"/>
      <sheetName val="3-DIV8"/>
      <sheetName val="VAC BDWN"/>
      <sheetName val="telp"/>
      <sheetName val="analysis2"/>
      <sheetName val="basic price"/>
      <sheetName val="Lamp_V"/>
      <sheetName val="inv"/>
      <sheetName val="SPH"/>
      <sheetName val="Conn. Lib"/>
      <sheetName val="TOTAL"/>
      <sheetName val="16-AC-27JULI"/>
      <sheetName val="cl_cc21"/>
      <sheetName val="SUMDA"/>
      <sheetName val="master schedule"/>
      <sheetName val="SUMBER"/>
      <sheetName val="Pt"/>
      <sheetName val="BQ Elektrikal"/>
      <sheetName val="BARU-4 "/>
      <sheetName val="Muncraaat-6"/>
      <sheetName val="PENAWARAN"/>
      <sheetName val="Galian batu"/>
      <sheetName val="Rekap DKH"/>
      <sheetName val="COA"/>
      <sheetName val="Sheet1"/>
      <sheetName val="DAFTAR 7"/>
      <sheetName val="DAFTAR_8"/>
      <sheetName val="DAF_1"/>
      <sheetName val="REQDELTA"/>
      <sheetName val="Summary"/>
      <sheetName val="STR_CANCEL_"/>
      <sheetName val="struktur tdk dipakai"/>
      <sheetName val="MC DPU BI"/>
      <sheetName val="Part A + B"/>
      <sheetName val="Fill this out first..."/>
      <sheetName val="BASIC"/>
      <sheetName val="RLB"/>
      <sheetName val="SUR-HARGA"/>
      <sheetName val="UPAH&amp;BHN"/>
      <sheetName val="ISIAN"/>
      <sheetName val="3"/>
      <sheetName val="4"/>
      <sheetName val="Batal"/>
      <sheetName val="A) Psiapan"/>
      <sheetName val="rekap-ans"/>
      <sheetName val="3-DIV5"/>
      <sheetName val="ganda"/>
      <sheetName val="RAB Jalan"/>
      <sheetName val="bq.T.Abang"/>
      <sheetName val="terbilang"/>
      <sheetName val="Monitor"/>
      <sheetName val="DHrg"/>
      <sheetName val="Hargamaterial"/>
      <sheetName val="BCPAB"/>
      <sheetName val="AHS Aspal"/>
      <sheetName val="CH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BEBAN P DITAIL"/>
      <sheetName val="H. Dasar"/>
      <sheetName val="BAR SCREEN"/>
      <sheetName val="HRG BAHAN"/>
      <sheetName val="Text"/>
      <sheetName val="mA THP III"/>
      <sheetName val="MAP-2"/>
      <sheetName val="H_Satuan_(2)1"/>
      <sheetName val="H_Satuan2"/>
      <sheetName val="cold_mill1"/>
      <sheetName val="Analisa_21"/>
      <sheetName val="Daftar_Subkon1"/>
      <sheetName val="Price_Biaya_Cadangan1"/>
      <sheetName val="BQ_Rekapitulasi__Akhir1"/>
      <sheetName val="Rekap_Biaya1"/>
      <sheetName val="8LT_121"/>
      <sheetName val="Cover_Daf-21"/>
      <sheetName val="A(Rev_3)"/>
      <sheetName val="Agregat_Halus_&amp;_Kasar"/>
      <sheetName val="Rekap_Direct_Cost"/>
      <sheetName val="Form-3_3"/>
      <sheetName val="BOQ_KSN"/>
      <sheetName val="HARGA_MATERIAL"/>
      <sheetName val="ANALISA_TENDER"/>
      <sheetName val="DC_HOT_MIX2"/>
      <sheetName val="Man_Power"/>
      <sheetName val="Daftar_Upah"/>
      <sheetName val="ANALISA_PEK_UMUM"/>
      <sheetName val="Sumber_Daya"/>
      <sheetName val="Supl_X"/>
      <sheetName val="Daftar_Harga"/>
      <sheetName val="RINCIAN_SD_"/>
      <sheetName val="BQ_ARS"/>
      <sheetName val="rekap_ahs"/>
      <sheetName val="Fill_this_out_first___"/>
      <sheetName val="플랜트_설치"/>
      <sheetName val="Kuantitas_&amp;_Harga"/>
      <sheetName val="HRG_BHN"/>
      <sheetName val="SUB_TOTAL___"/>
      <sheetName val="RAB_SEKRETARIAT_(1)"/>
      <sheetName val="H_DASAR"/>
      <sheetName val="Input_Data"/>
      <sheetName val="Daft_2_1"/>
      <sheetName val="Part_A_+_B"/>
      <sheetName val="BQ_Rekapitulasi_Akhir"/>
      <sheetName val="Weight_Bridge"/>
      <sheetName val="BOQ_"/>
      <sheetName val="Harsat_Bahan"/>
      <sheetName val="BQ_PL_"/>
      <sheetName val="BQ_Rekapitulasi__Akhir2"/>
      <sheetName val="Harga_Satuan"/>
      <sheetName val="TE_TS_FA_LAN_MATV"/>
      <sheetName val="Daft_upah,_bahan_&amp;alat"/>
      <sheetName val="ELEMENT_SUM"/>
      <sheetName val="Rkap_Bya"/>
      <sheetName val="rekap_index_eskalasi"/>
      <sheetName val="Basic_P"/>
      <sheetName val="II__TAHANAN_UMUM"/>
      <sheetName val="REF_ONLY"/>
      <sheetName val="???_??"/>
      <sheetName val="CABLE_BULK"/>
      <sheetName val="An_PLB"/>
      <sheetName val="Harga_S_Dasar"/>
      <sheetName val="cash_flow"/>
      <sheetName val="Analisa_ARS"/>
      <sheetName val="Orgs_Proy"/>
      <sheetName val="bahan_"/>
      <sheetName val="為替レ－ト_"/>
      <sheetName val="B_Q_2007"/>
      <sheetName val="Combinned_&amp;_Grafic_HB"/>
      <sheetName val="Vol__Mat_SC"/>
      <sheetName val="Alat_&amp;_Bahan"/>
      <sheetName val="Price_Persiapan_dan_Penunjang"/>
      <sheetName val="Cover_Daf_2"/>
      <sheetName val="UNIT_PRICE"/>
      <sheetName val="supporting_data"/>
      <sheetName val="Page_1"/>
      <sheetName val="2_10"/>
      <sheetName val="rincian_per_proyek"/>
      <sheetName val="CUACA"/>
      <sheetName val="Urai _Resap pengikat"/>
      <sheetName val="ANALISA KUSEN"/>
      <sheetName val="7-STAIRWAY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RY01-1"/>
      <sheetName val="Pay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TOSHIBA-Structure"/>
      <sheetName val="RINCI"/>
      <sheetName val="Rencana vs Realisasi"/>
      <sheetName val="II"/>
      <sheetName val="III"/>
      <sheetName val="REKAP_ARSITEKTUR."/>
      <sheetName val="Meth"/>
      <sheetName val="4-Basic Price"/>
      <sheetName val="C-OFF"/>
      <sheetName val="DAF_7"/>
      <sheetName val="REKAP RAP"/>
      <sheetName val="5-ALAT(1)"/>
      <sheetName val="ANALISAGATE"/>
      <sheetName val="Reference"/>
      <sheetName val="HARGA DSR"/>
      <sheetName val="Informasi"/>
      <sheetName val="D2"/>
      <sheetName val="B_U"/>
      <sheetName val="Calcu 02"/>
      <sheetName val="BM"/>
      <sheetName val="Ratios"/>
      <sheetName val="A+Supl."/>
      <sheetName val="Connections"/>
      <sheetName val="DWTables"/>
      <sheetName val="Cable Data from Attachment-C"/>
      <sheetName val="1"/>
      <sheetName val="HargaDasar"/>
      <sheetName val="Cashflow"/>
      <sheetName val="SPK"/>
      <sheetName val="Kont-1"/>
      <sheetName val="Sum_IF"/>
      <sheetName val="U__div_2"/>
      <sheetName val="Grand_Sum_BT"/>
      <sheetName val="Analisa_RAP"/>
      <sheetName val="RBP__2"/>
      <sheetName val="BARU-3"/>
      <sheetName val="LAMA-3"/>
      <sheetName val="LAMA-4"/>
      <sheetName val="bahan upah"/>
      <sheetName val="Daftarharga"/>
      <sheetName val="Dafhrg"/>
      <sheetName val="Hrg Satuan &amp; Upah"/>
      <sheetName val="Satuan"/>
      <sheetName val="BQ_Rekapitulasi Akhir"/>
      <sheetName val="Hrg.Sat"/>
      <sheetName val="SCORE_RC_Code"/>
      <sheetName val="DKH"/>
      <sheetName val="RekBq"/>
      <sheetName val="Ope FC"/>
      <sheetName val="Opening"/>
      <sheetName val="ELEKTRONIK"/>
      <sheetName val="諸経費"/>
      <sheetName val="清水計算営業税率関連"/>
      <sheetName val="個案9411"/>
      <sheetName val="SD"/>
      <sheetName val="tabel profil"/>
      <sheetName val="Cost Summary"/>
      <sheetName val="RAB &amp; RCO OWNER VERS."/>
      <sheetName val="K - Drywall-Presd"/>
      <sheetName val="3-DIV4"/>
      <sheetName val="extern"/>
      <sheetName val="Formula Paket A"/>
      <sheetName val="DAF-4"/>
      <sheetName val="Isolasi Luar"/>
      <sheetName val="Isolasi Luar Dalam"/>
      <sheetName val="Tanpa Isolasi"/>
      <sheetName val="INFO"/>
      <sheetName val="CAT-HARGA"/>
      <sheetName val="DAF-3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AR"/>
      <sheetName val="reso"/>
      <sheetName val="rekap konst"/>
      <sheetName val="Panel"/>
      <sheetName val="MOBILISASI"/>
      <sheetName val="Satuan Dasar"/>
      <sheetName val="SAA"/>
      <sheetName val="HS ALAT"/>
      <sheetName val="Master 1.0"/>
      <sheetName val="RAB (I)"/>
      <sheetName val="Df-Kuan"/>
      <sheetName val="RPP-6"/>
      <sheetName val="NP (2)"/>
      <sheetName val="S.roomToyota"/>
      <sheetName val="Scd_RAB"/>
      <sheetName val="MVC"/>
      <sheetName val="PERSI"/>
      <sheetName val="Peralatan"/>
      <sheetName val="DivVII"/>
      <sheetName val="An H.Sat Pek.Ut"/>
      <sheetName val="HRG BAHAN-UPAH"/>
      <sheetName val="MC"/>
      <sheetName val="DIV.1"/>
      <sheetName val="DIV_1"/>
      <sheetName val="______"/>
      <sheetName val="TENAGA"/>
      <sheetName val="산근"/>
      <sheetName val="Sensitivitas"/>
      <sheetName val="Rekap-Kintoko"/>
      <sheetName val="Rev. RBP-KP"/>
      <sheetName val="Rev RBP-1 "/>
      <sheetName val="L. Hr"/>
      <sheetName val="BasicPrice"/>
      <sheetName val="1.1 ALAT TULIS KANTOR"/>
      <sheetName val="Sat~Bahu"/>
      <sheetName val="Rek. Mob"/>
      <sheetName val="Rekap _2_"/>
      <sheetName val="lamp 9"/>
      <sheetName val="ANALALAT"/>
      <sheetName val="HAl 27"/>
      <sheetName val="RESOURCES-6"/>
      <sheetName val="Umum"/>
      <sheetName val="RAB-2006-Total"/>
      <sheetName val="variable"/>
      <sheetName val="Analysis"/>
      <sheetName val="SheetGMP"/>
      <sheetName val="SheetGMT"/>
      <sheetName val="JADI"/>
      <sheetName val="PI"/>
      <sheetName val="RAPA"/>
      <sheetName val="MUTASI"/>
      <sheetName val="REGISTER(1)"/>
      <sheetName val="schbhn"/>
      <sheetName val="REKAP_STRUKTUR"/>
      <sheetName val="Produksi &amp; Scedule"/>
      <sheetName val="merger"/>
      <sheetName val="ESCON"/>
      <sheetName val="BAJA TUL"/>
      <sheetName val="Hargabahan"/>
      <sheetName val="Alat Berat"/>
      <sheetName val="Kuantitas"/>
      <sheetName val="Uraian Pekerjaan"/>
      <sheetName val="Daft 2_1"/>
      <sheetName val="D985"/>
      <sheetName val="RAB ME"/>
      <sheetName val="UPH,BHN,ALT"/>
      <sheetName val="Harsat.Alat"/>
      <sheetName val="A-11 Steel Str"/>
      <sheetName val="A-03 Pile"/>
      <sheetName val="DK&amp;H"/>
      <sheetName val="unitprice"/>
      <sheetName val="Pag_hal"/>
      <sheetName val="SNI-17-3-09"/>
      <sheetName val="****00"/>
      <sheetName val="Rekap Analisa"/>
      <sheetName val="RAB "/>
      <sheetName val="CV"/>
      <sheetName val="HARGA ALAT"/>
      <sheetName val="ALAT-1"/>
      <sheetName val="AGG, C"/>
      <sheetName val="RENPEN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SHAPE"/>
      <sheetName val="etraksi"/>
      <sheetName val="Notes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osisi Biaya"/>
      <sheetName val="C_Flow"/>
      <sheetName val="rab_analisa"/>
      <sheetName val="SITE-E"/>
      <sheetName val="MGG3"/>
      <sheetName val="sliprt"/>
      <sheetName val="Rev Type"/>
      <sheetName val="LBK"/>
      <sheetName val="H"/>
      <sheetName val="Parameter"/>
      <sheetName val="DI-ESTI"/>
      <sheetName val="REKAP_AN"/>
      <sheetName val="SUM"/>
      <sheetName val="Anl.+"/>
      <sheetName val="tidak dipakai"/>
      <sheetName val="REKAPUTAMA_R1_"/>
      <sheetName val="PRELIM"/>
      <sheetName val="RSTR"/>
      <sheetName val="RBONG"/>
      <sheetName val="BONGKARAN"/>
      <sheetName val="H-BHN"/>
      <sheetName val="Sheet"/>
      <sheetName val="EQT-ESTN"/>
      <sheetName val="BOW"/>
      <sheetName val="anl.sa"/>
      <sheetName val="B.as"/>
      <sheetName val="TIE-INS"/>
      <sheetName val="Mekanikal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Ahs.2"/>
      <sheetName val="Ahs.1"/>
      <sheetName val="Lap. Minggu 81 (JUNI)"/>
      <sheetName val="PriceList"/>
      <sheetName val="PRY02"/>
      <sheetName val="REKAP AHSP.A"/>
      <sheetName val="AnalisaSIPIL RIIL"/>
      <sheetName val="Sch-5"/>
      <sheetName val="DB"/>
      <sheetName val="JBAHAN"/>
      <sheetName val="Source"/>
      <sheetName val="RAB_ASRAMA_(7.A)"/>
      <sheetName val="Pipe"/>
      <sheetName val="REKAP PAGAR DEPAN"/>
      <sheetName val="REKAP LOKAL"/>
      <sheetName val="REKAP PAGAR SAMPING"/>
      <sheetName val="REKAP GERBANG"/>
      <sheetName val="Resume_Analisa"/>
      <sheetName val="Ana"/>
      <sheetName val="Super"/>
      <sheetName val="Signage Detail"/>
      <sheetName val="sat dasar"/>
      <sheetName val="lokasari-el"/>
      <sheetName val="plint"/>
      <sheetName val="UPBH AB"/>
      <sheetName val="HSBU ANA"/>
      <sheetName val="anal_hs"/>
      <sheetName val="RAB 1"/>
      <sheetName val="PEMBESIAN BALOK INDUK!"/>
      <sheetName val="ARSUtM "/>
      <sheetName val="SORT"/>
      <sheetName val="Analisa ME "/>
      <sheetName val="DAFTAR BESI KANAL C SIKU"/>
      <sheetName val="M.Pekerjaan"/>
      <sheetName val="@nalisa E"/>
      <sheetName val="Skedul"/>
      <sheetName val="PRY 01-1"/>
      <sheetName val="Tenaker"/>
      <sheetName val="B.UMUM"/>
      <sheetName val="Currency"/>
      <sheetName val="DATA 2"/>
      <sheetName val="REKAP beton"/>
      <sheetName val="Soil Report"/>
      <sheetName val="Analisa Harga Satuan"/>
      <sheetName val="analisa print"/>
      <sheetName val="LMW-PEG"/>
      <sheetName val="Petunjuk Ngisi (2)"/>
      <sheetName val="Analisa Teknik"/>
      <sheetName val="LPA-C"/>
      <sheetName val="FORMULA"/>
      <sheetName val="AN-K"/>
      <sheetName val="HRG SAT UPH BHN PU 2012"/>
      <sheetName val="3-DIV2"/>
      <sheetName val="abcdef"/>
      <sheetName val="PNT"/>
      <sheetName val="8.4.2 Rambu"/>
      <sheetName val="Combined"/>
      <sheetName val="Front end"/>
      <sheetName val="Back End"/>
      <sheetName val="Rek-Analisa"/>
      <sheetName val="Sat Upah"/>
      <sheetName val="DAFTAR  BESI IWF"/>
      <sheetName val="INPUT HARGA"/>
      <sheetName val="ALT"/>
      <sheetName val="61005"/>
      <sheetName val="61006"/>
      <sheetName val="61007"/>
      <sheetName val="61008"/>
      <sheetName val="Isian Biodata"/>
      <sheetName val="HS. Upah"/>
      <sheetName val="HSD_Alat"/>
      <sheetName val="Upah bhn mat"/>
      <sheetName val="backup mc_0"/>
      <sheetName val="analis"/>
      <sheetName val="H-Bahan"/>
      <sheetName val="Anal"/>
      <sheetName val="Analtanah"/>
      <sheetName val="dafharbhn"/>
      <sheetName val="Anls"/>
      <sheetName val="Spec ME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RG BAHAN &amp; UPAH okk"/>
      <sheetName val="Analis Kusen okk"/>
      <sheetName val="SPKsd190518"/>
      <sheetName val="ANL"/>
      <sheetName val="HS"/>
      <sheetName val="수입"/>
      <sheetName val="man_PEP"/>
      <sheetName val="Analisa copy"/>
      <sheetName val="Paint Type B"/>
      <sheetName val="Analisa Gabungan"/>
      <sheetName val="D2.2"/>
      <sheetName val="MAIN BQ"/>
      <sheetName val="MASTER_BOQ"/>
      <sheetName val="PERHITUNGAN QUANTITY "/>
      <sheetName val="Floor"/>
      <sheetName val="3.4-PIPE"/>
      <sheetName val="Harsat_El"/>
      <sheetName val="rab strktr ars print"/>
      <sheetName val="Harga Dasar"/>
      <sheetName val="rhsp"/>
      <sheetName val="DASAR"/>
      <sheetName val="PO2"/>
      <sheetName val="tblpAKET-1_2"/>
      <sheetName val="Volume"/>
      <sheetName val="5-Peralatan"/>
      <sheetName val="POL"/>
      <sheetName val="Wiw"/>
      <sheetName val="2017"/>
      <sheetName val="Bendung"/>
      <sheetName val="Plat Lantai Trestle"/>
      <sheetName val="Referensi"/>
      <sheetName val="M+MC"/>
      <sheetName val="Daftar upah &amp; material"/>
      <sheetName val="PO2 ok"/>
      <sheetName val="SIMPRO(AGST)"/>
      <sheetName val="Terb1"/>
      <sheetName val="UnitRateA.1.II"/>
      <sheetName val="RINCIAN"/>
      <sheetName val="subbase"/>
      <sheetName val="EXTERNAL  (revisi 1)"/>
      <sheetName val="HS1b"/>
      <sheetName val="D.BOARD"/>
      <sheetName val="Analisa HSP"/>
      <sheetName val="Data Alat"/>
      <sheetName val="BPS"/>
      <sheetName val="RESUME"/>
      <sheetName val="WBS 2005"/>
      <sheetName val="BK-PU"/>
      <sheetName val="est proy"/>
      <sheetName val="AnAlat"/>
      <sheetName val="Parem"/>
      <sheetName val="IBASE"/>
      <sheetName val="DaftarHS"/>
      <sheetName val="Enc14"/>
      <sheetName val="351BQMCN"/>
      <sheetName val="BIALANG"/>
      <sheetName val="Rek.An"/>
      <sheetName val="Print"/>
      <sheetName val="AHS"/>
      <sheetName val="Z"/>
      <sheetName val="MT_an"/>
      <sheetName val="schalt"/>
      <sheetName val="schtng"/>
      <sheetName val=""/>
      <sheetName val="Target Raker(10)"/>
      <sheetName val="KUB-01(10)"/>
      <sheetName val="bd"/>
      <sheetName val="BQ-E20-02(Rp)"/>
      <sheetName val="hrg-dsr"/>
      <sheetName val="Harga ME "/>
      <sheetName val="LAP. MINGG"/>
      <sheetName val="HB "/>
      <sheetName val="XLR_NoRangeSheet"/>
      <sheetName val="CATS Codes"/>
      <sheetName val="daya"/>
      <sheetName val="FORM-01"/>
      <sheetName val="New MADC"/>
      <sheetName val="HD ALAT"/>
      <sheetName val="PLANT"/>
      <sheetName val="Base Info"/>
      <sheetName val="Ana. PU"/>
      <sheetName val="HRG UPAH BAHAN"/>
      <sheetName val="MAPP"/>
      <sheetName val="610.04a"/>
      <sheetName val="Sales Parameter"/>
      <sheetName val="PRIST LIST"/>
      <sheetName val="Hrg Sat"/>
      <sheetName val="H-SAT"/>
      <sheetName val="Param"/>
      <sheetName val="pek tanah utk irigasi"/>
      <sheetName val="Uba"/>
      <sheetName val="Bab10"/>
      <sheetName val="name"/>
      <sheetName val="Analisa SNI STANDART "/>
      <sheetName val="% Prog"/>
      <sheetName val="1.B"/>
      <sheetName val="Bore"/>
      <sheetName val="mapdc"/>
      <sheetName val="RAB VOL"/>
      <sheetName val="ASPAL (14)"/>
      <sheetName val="AnMobilisasi"/>
      <sheetName val="Foundation"/>
      <sheetName val="3-DIV3"/>
      <sheetName val="hARGA SAT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공사금액 내역 (1)"/>
      <sheetName val="96.12"/>
      <sheetName val="BQawal"/>
      <sheetName val="Testing"/>
      <sheetName val="analisa nya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Rekap Anl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Rawat Inap"/>
      <sheetName val="____00"/>
      <sheetName val="SKD"/>
      <sheetName val="anal Lamp 4a"/>
      <sheetName val="RAB-SPL2"/>
      <sheetName val="Master"/>
      <sheetName val="Encl -14A"/>
      <sheetName val="Encl-7"/>
      <sheetName val="SUM-IF"/>
      <sheetName val="anl hsmpu"/>
      <sheetName val="RBP- 2"/>
      <sheetName val="BHN1"/>
      <sheetName val="TEST CASE"/>
      <sheetName val="ARP-7"/>
      <sheetName val="Quary"/>
      <sheetName val="SUM-VOL"/>
      <sheetName val="COGMPL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U&amp;B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Rencana_vs_Realisasi"/>
      <sheetName val="schman"/>
      <sheetName val="schmat"/>
      <sheetName val="W-NAD"/>
      <sheetName val="Cost Analysis"/>
      <sheetName val="Cost Range"/>
      <sheetName val="Equipment Data"/>
      <sheetName val="Sewa Alat"/>
      <sheetName val="Bill Item Ac"/>
      <sheetName val="Lift"/>
      <sheetName val="Khusus"/>
      <sheetName val="Electrical"/>
      <sheetName val="dasboard"/>
      <sheetName val="RBP.4"/>
      <sheetName val="HSD (Rate)"/>
      <sheetName val="RBP.3"/>
      <sheetName val="Lamp. 1 "/>
      <sheetName val="Lamp. 2"/>
      <sheetName val="bahan SNI"/>
      <sheetName val="ANALISA SNI'07(Bangli)"/>
      <sheetName val="Prod.Alat"/>
      <sheetName val="Rek.Cianten3"/>
      <sheetName val="IB"/>
      <sheetName val="41,9&amp;36,3"/>
      <sheetName val="ANGGARAN"/>
      <sheetName val="HARGA-UPAH"/>
      <sheetName val="BILAL2"/>
      <sheetName val="LR-NOP-06"/>
      <sheetName val="3.1 (3)"/>
      <sheetName val="BAHAN &amp; ALAT"/>
      <sheetName val="Urut kabupaten"/>
      <sheetName val="3-DIV1"/>
      <sheetName val="divI"/>
      <sheetName val="divII"/>
      <sheetName val="Mobilisasi (2)"/>
      <sheetName val="Div3"/>
      <sheetName val="Div4"/>
      <sheetName val="Div5"/>
      <sheetName val="Div6"/>
      <sheetName val="Div7"/>
      <sheetName val="Div8"/>
      <sheetName val="Div9"/>
      <sheetName val="Mobilisasi_(2)"/>
      <sheetName val="Kode"/>
      <sheetName val="Resources"/>
      <sheetName val="Vibro_Roller"/>
      <sheetName val="dc"/>
      <sheetName val="Master Dat"/>
      <sheetName val="boq2"/>
      <sheetName val="uraian analisa"/>
      <sheetName val="Schedule Yasmin"/>
      <sheetName val="Schedule Lingkar Barat"/>
      <sheetName val="Schedule Daan Mogot"/>
      <sheetName val="Rekapitulasi"/>
      <sheetName val="2-Genset print"/>
      <sheetName val="S-Curve"/>
      <sheetName val="div10"/>
      <sheetName val="JAD-PEL"/>
      <sheetName val="ANdiafragma"/>
      <sheetName val="P.3-5"/>
      <sheetName val="BAG-2"/>
      <sheetName val="ana-alat"/>
      <sheetName val="Analisa Harga"/>
      <sheetName val="HARSAT-lain"/>
      <sheetName val="HARSAT-tanah"/>
      <sheetName val="PRICE"/>
      <sheetName val="BHN.DSR"/>
      <sheetName val="MB"/>
      <sheetName val="DATA PROYEK"/>
      <sheetName val="BOQ_Aula"/>
      <sheetName val="DHSD"/>
      <sheetName val="Div 10"/>
      <sheetName val="List-Physik-Pay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Mobilisasi_(2)1"/>
      <sheetName val="Master_Dat"/>
      <sheetName val="uraian_analisa"/>
      <sheetName val="P_3-5"/>
      <sheetName val="Schedule_Yasmin"/>
      <sheetName val="Schedule_Lingkar_Barat"/>
      <sheetName val="Schedule_Daan_Mogot"/>
      <sheetName val="2-Genset_print"/>
      <sheetName val="DIV1"/>
      <sheetName val="schedule (2)"/>
      <sheetName val="BAB_5_2_BiaLang"/>
      <sheetName val="BAB_5_13_Anal"/>
      <sheetName val="Analisa_Harga"/>
      <sheetName val="BHN_DSR"/>
      <sheetName val="anal rab"/>
      <sheetName val="MPU-D4"/>
      <sheetName val="MPU-D6"/>
      <sheetName val="DKDH"/>
      <sheetName val="I-KAMAR"/>
      <sheetName val="REKAPITULASI HARGA SATUAN"/>
      <sheetName val="Upah&amp; Bahan"/>
      <sheetName val="Analisa Upah &amp; Bahan Plum"/>
      <sheetName val="UPAH &amp; BHN ARS"/>
      <sheetName val="DIV_12"/>
      <sheetName val="Faktor Konversi"/>
      <sheetName val="MARK UP"/>
      <sheetName val="Rekap Rutin"/>
      <sheetName val="Rekap Rutin Jembatan"/>
      <sheetName val="Koto Panjang"/>
      <sheetName val="Analis SNI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SCHEDULE"/>
      <sheetName val="7"/>
      <sheetName val="k-9"/>
      <sheetName val="HIDRO"/>
      <sheetName val="예산작성기준(전기)"/>
      <sheetName val="Elektrikal"/>
      <sheetName val="Bahan &amp; Upah 2012"/>
      <sheetName val="iTEM hARSAT"/>
      <sheetName val="Arsitektur"/>
      <sheetName val="6. CCTV"/>
      <sheetName val="7. Data"/>
      <sheetName val="11. PMK"/>
      <sheetName val="BREAKER"/>
      <sheetName val="TOEVOER"/>
      <sheetName val="AHS TITIK ME"/>
      <sheetName val="ANALISA railing"/>
      <sheetName val="RKP 01"/>
      <sheetName val="DRAFT KONSUMEN"/>
      <sheetName val="sai"/>
      <sheetName val="Jm"/>
      <sheetName val="DIV-3"/>
      <sheetName val="DIV-7"/>
      <sheetName val="an me"/>
      <sheetName val="Analisa BOW 07"/>
      <sheetName val="DHSBU"/>
      <sheetName val="simak"/>
      <sheetName val="konf.kap"/>
      <sheetName val="schedulle"/>
      <sheetName val="flowchart"/>
      <sheetName val="MPU"/>
      <sheetName val="SUBCON"/>
      <sheetName val="STAFINTI"/>
      <sheetName val="USULALAT"/>
      <sheetName val="2"/>
      <sheetName val="5"/>
      <sheetName val="d7bton"/>
      <sheetName val="D"/>
      <sheetName val="D8 kerblma"/>
      <sheetName val="Harga S Dasar UNTUK IDISI"/>
      <sheetName val="agregat"/>
      <sheetName val="D10"/>
      <sheetName val="FL-Cl"/>
      <sheetName val="Brick+Finish"/>
      <sheetName val="s"/>
      <sheetName val="Tabel HSP"/>
      <sheetName val="Kerja"/>
      <sheetName val="CE Elec"/>
      <sheetName val="Anls 1"/>
      <sheetName val="DON GIA"/>
      <sheetName val="CHITIET VL_NC"/>
      <sheetName val="Tiepdia"/>
      <sheetName val="TDTKP"/>
      <sheetName val="TONGKE3p "/>
      <sheetName val="VCV_BE_TONG"/>
      <sheetName val="TNHCHINH"/>
      <sheetName val="BAHN"/>
      <sheetName val="MEJA"/>
      <sheetName val="Rumus"/>
      <sheetName val="MU2"/>
      <sheetName val="List Material"/>
      <sheetName val="RAB PENAWARAN"/>
      <sheetName val="BQ1"/>
      <sheetName val="D7(1)"/>
      <sheetName val="HASAT"/>
      <sheetName val="SCH12"/>
      <sheetName val="Asumsi"/>
      <sheetName val="IPA1"/>
      <sheetName val="Harga Satuan Bahan 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bhn,uph,alt"/>
      <sheetName val="F.1 1.G.ST.1A"/>
      <sheetName val="Upah &amp; bahan"/>
      <sheetName val="form evaluasi"/>
      <sheetName val="Upah+Bahan"/>
      <sheetName val="data-pendukung"/>
      <sheetName val="ASat"/>
      <sheetName val="6.PEK ASPAL"/>
      <sheetName val="TSS"/>
      <sheetName val="GH Quantity"/>
      <sheetName val="Gal_Jack Hammer"/>
      <sheetName val="HSP dengan Alat"/>
      <sheetName val="SCD_ADD I"/>
      <sheetName val="lamp. 12"/>
      <sheetName val="REKAP SPENT CATALYS"/>
      <sheetName val="GRAND REKAP"/>
      <sheetName val="FD"/>
      <sheetName val="GI"/>
      <sheetName val="EE (3)"/>
      <sheetName val="PAVEMENT"/>
      <sheetName val="TRAFFIC"/>
      <sheetName val="BISMILLAH"/>
      <sheetName val="TRNS-C1"/>
      <sheetName val="Rekap Prelim"/>
      <sheetName val="perhit.alat"/>
      <sheetName val="RAP FLAT"/>
      <sheetName val="Analisa Tend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Temporary"/>
      <sheetName val="tifico"/>
      <sheetName val="EARTH"/>
      <sheetName val="CODE"/>
      <sheetName val="SDM"/>
      <sheetName val="MAP-Prog"/>
      <sheetName val="Mat.Mek"/>
      <sheetName val="BANGUNAN"/>
      <sheetName val="mat&amp;upah"/>
      <sheetName val="TIME SCHEDULE"/>
      <sheetName val="Data-Pdk"/>
      <sheetName val="An-Lat"/>
      <sheetName val="HS-1"/>
      <sheetName val="HYPOTHESES"/>
      <sheetName val="Kode rekening Belanja"/>
      <sheetName val="Kode Rekening Pembiayaan"/>
      <sheetName val="Kode Rekening Pdapatn Kab.kota"/>
      <sheetName val="Data Keu"/>
      <sheetName val="Lembar 1_2_2"/>
      <sheetName val="PTMELINT (AC-WC)"/>
      <sheetName val="MgN"/>
      <sheetName val="Rek MC"/>
      <sheetName val="Analis Upah"/>
      <sheetName val="RAB JALUR Lend.tinggi"/>
      <sheetName val="Jadwal"/>
      <sheetName val="1.General "/>
      <sheetName val="TIME"/>
      <sheetName val="HRG AGRGT"/>
      <sheetName val="harga.bahan"/>
      <sheetName val="Rekap-Alat"/>
      <sheetName val="HRGA SATUAN UPAH-BAHAN"/>
      <sheetName val="Hrg Satuan"/>
      <sheetName val="APRON TAHAP I"/>
      <sheetName val="LMKC"/>
      <sheetName val="Laba JO"/>
      <sheetName val="LINK-MAST. BASIC PRICE"/>
      <sheetName val="HPS Demak"/>
      <sheetName val="HPP X Q'TY"/>
      <sheetName val="RINCIAN-SC"/>
      <sheetName val="Income tax"/>
      <sheetName val="villa"/>
      <sheetName val="LMKC_01"/>
      <sheetName val="갑지"/>
      <sheetName val="Pro-Base"/>
      <sheetName val="7_16"/>
      <sheetName val="B - Norelec"/>
      <sheetName val="REKAP PER BUILDING"/>
      <sheetName val="Allowance"/>
      <sheetName val="SPJ"/>
      <sheetName val="Std-Prod KS"/>
      <sheetName val="gaji"/>
      <sheetName val="rk_an_k"/>
      <sheetName val="RAB.1"/>
      <sheetName val="RAB.2"/>
      <sheetName val="RAB.4"/>
      <sheetName val="RAB.5"/>
      <sheetName val="RAB.6"/>
      <sheetName val="bhn-upah"/>
      <sheetName val="harga bahan"/>
      <sheetName val="URTEK"/>
      <sheetName val="HarAlat"/>
      <sheetName val="Uph&amp;bhn"/>
      <sheetName val="Penwrn"/>
      <sheetName val="ANL_TEK.6"/>
      <sheetName val=" ANL. bw"/>
      <sheetName val="Meto"/>
      <sheetName val="BIIL ASLI"/>
      <sheetName val="DATUM"/>
      <sheetName val="Du_lieu"/>
      <sheetName val="RBP2"/>
      <sheetName val="AKP"/>
      <sheetName val="Lap__Minggu_81_(JUNI)"/>
      <sheetName val="bilangan"/>
      <sheetName val="L-Mechanical"/>
      <sheetName val="DAF-BAHAN"/>
      <sheetName val="Dafkua"/>
      <sheetName val="FORM BQ TL PRATU 4cct"/>
      <sheetName val="BOQPUSJAL"/>
      <sheetName val="Grading Tahap 1"/>
      <sheetName val="STAF"/>
      <sheetName val="anl.summary"/>
      <sheetName val="metode "/>
      <sheetName val="Perhitungan RAB"/>
      <sheetName val="rekap anl "/>
      <sheetName val="depan"/>
      <sheetName val="TENGAH"/>
      <sheetName val="D6 ASBT"/>
      <sheetName val="Lalu Lintas"/>
      <sheetName val="DIV.7.7 sd 16"/>
      <sheetName val="%"/>
      <sheetName val="Agg A"/>
      <sheetName val="Agg S"/>
      <sheetName val="Agg B"/>
      <sheetName val="Agg C"/>
      <sheetName val="DIV. 3"/>
      <sheetName val="Jembatan Sementara"/>
      <sheetName val="HRGBHN"/>
      <sheetName val="PERALATAN "/>
      <sheetName val="Cash Flow bulanan"/>
      <sheetName val="schedule -Sisa"/>
      <sheetName val="MTa"/>
      <sheetName val="Schd_Alat,Mat"/>
      <sheetName val="DIV-2"/>
      <sheetName val="Budget"/>
      <sheetName val="011C101"/>
      <sheetName val="L2MO"/>
      <sheetName val="Lamp. 3.Analisa"/>
      <sheetName val="인사자료총집계"/>
      <sheetName val="B.T"/>
      <sheetName val="Section 2 MastlisteRev02"/>
      <sheetName val="Cable Data"/>
      <sheetName val="analis azaa"/>
      <sheetName val="pivotscd"/>
      <sheetName val="pivot2"/>
      <sheetName val="Brd Unit Rate"/>
      <sheetName val="curve s"/>
      <sheetName val="LR-DES-06"/>
      <sheetName val="RAB THP1"/>
      <sheetName val="schtot"/>
      <sheetName val="WT-LIST"/>
      <sheetName val="C94151"/>
      <sheetName val="ANALISA OK"/>
      <sheetName val="QUARRY"/>
      <sheetName val="urut"/>
      <sheetName val="LPP-201"/>
      <sheetName val="Rekap "/>
      <sheetName val="Kuantitas _ Harga"/>
      <sheetName val="meth hsl nego"/>
      <sheetName val="Overhead"/>
      <sheetName val="Standar Detail"/>
      <sheetName val="Qty_pile"/>
      <sheetName val="Steel_slab"/>
      <sheetName val="Steel_tank"/>
      <sheetName val="Steel_wall"/>
      <sheetName val="HDS"/>
      <sheetName val="Resume utk Extern"/>
      <sheetName val="WorkSheet"/>
      <sheetName val="Unit-P"/>
      <sheetName val="upah bahan"/>
      <sheetName val="D-1"/>
      <sheetName val="Harsat_Alat"/>
      <sheetName val="A-11_Steel_Str"/>
      <sheetName val="A-03_Pile"/>
      <sheetName val="AN_Tdr"/>
      <sheetName val="REKAP_BQ_"/>
      <sheetName val="REKAP_ELEKTRIKAL"/>
      <sheetName val="SAT-BHN"/>
      <sheetName val="PEF16_0D"/>
      <sheetName val="Bangunan Utama"/>
      <sheetName val="hrg dasar"/>
      <sheetName val="Lampiran BA MC"/>
      <sheetName val="PEMBESIAN"/>
      <sheetName val="rab-SAPHIR"/>
      <sheetName val="schedule1a"/>
      <sheetName val="Kantor"/>
      <sheetName val="Analisaaaa"/>
      <sheetName val="H_Satuan_(2)5"/>
      <sheetName val="H_Satuan6"/>
      <sheetName val="cold_mill5"/>
      <sheetName val="Daftar_Subkon5"/>
      <sheetName val="rekap_ahs4"/>
      <sheetName val="Analisa_25"/>
      <sheetName val="Rekap_Biaya5"/>
      <sheetName val="Price_Biaya_Cadangan5"/>
      <sheetName val="BQ_Rekapitulasi__Akhir9"/>
      <sheetName val="A(Rev_3)4"/>
      <sheetName val="Agregat_Halus_&amp;_Kasar4"/>
      <sheetName val="ANALISA_TENDER4"/>
      <sheetName val="Daftar_Harga4"/>
      <sheetName val="8LT_125"/>
      <sheetName val="Cover_Daf-25"/>
      <sheetName val="Supl_X4"/>
      <sheetName val="HARGA_MATERIAL4"/>
      <sheetName val="Form-3_34"/>
      <sheetName val="BQ_ARS4"/>
      <sheetName val="REF_ONLY4"/>
      <sheetName val="Rekap_Direct_Cost4"/>
      <sheetName val="BOQ_KSN4"/>
      <sheetName val="DC_HOT_MIX24"/>
      <sheetName val="Man_Power4"/>
      <sheetName val="Daftar_Upah4"/>
      <sheetName val="ANALISA_PEK_UMUM4"/>
      <sheetName val="Sumber_Daya4"/>
      <sheetName val="RINCIAN_SD_4"/>
      <sheetName val="플랜트_설치4"/>
      <sheetName val="Input_Data4"/>
      <sheetName val="BQ_PL_4"/>
      <sheetName val="BQ_Rekapitulasi__Akhir10"/>
      <sheetName val="BQ_Rekapitulasi_Akhir7"/>
      <sheetName val="H_DASAR4"/>
      <sheetName val="HRG_BHN4"/>
      <sheetName val="SUB_TOTAL___4"/>
      <sheetName val="Daft_upah,_bahan_&amp;alat4"/>
      <sheetName val="Rkap_Bya4"/>
      <sheetName val="Harga_S_Dasar4"/>
      <sheetName val="BOQ_4"/>
      <sheetName val="ELEMENT_SUM4"/>
      <sheetName val="Fill_this_out_first___7"/>
      <sheetName val="???_??4"/>
      <sheetName val="RAB_SEKRETARIAT_(1)4"/>
      <sheetName val="CABLE_BULK4"/>
      <sheetName val="An_PLB4"/>
      <sheetName val="rekap_index_eskalasi4"/>
      <sheetName val="Basic_P4"/>
      <sheetName val="Harsat_Bahan4"/>
      <sheetName val="Sat_Bah___Up3"/>
      <sheetName val="Grand_Sum_BT4"/>
      <sheetName val="rincian_per_proyek4"/>
      <sheetName val="Rekap_Sal3"/>
      <sheetName val="Kuantitas_&amp;_Harga4"/>
      <sheetName val="2_104"/>
      <sheetName val="Weight_Bridge4"/>
      <sheetName val="TE_TS_FA_LAN_MATV4"/>
      <sheetName val="Cover_Daf_24"/>
      <sheetName val="Harga_Satuan4"/>
      <sheetName val="Analisa_ARS4"/>
      <sheetName val="Vol__Mat_SC4"/>
      <sheetName val="Daft_2_14"/>
      <sheetName val="______3"/>
      <sheetName val="Price_Persiapan_dan_Penunjang4"/>
      <sheetName val="Page_14"/>
      <sheetName val="DAFTAR_73"/>
      <sheetName val="bahan_4"/>
      <sheetName val="Conn__Lib3"/>
      <sheetName val="_SAT_PL3"/>
      <sheetName val="U__div_24"/>
      <sheetName val="Analisa_RAP4"/>
      <sheetName val="Sum_IF4"/>
      <sheetName val="cash_flow4"/>
      <sheetName val="mA_THP_III3"/>
      <sheetName val="rekap_konst3"/>
      <sheetName val="BASIC_PRICE_3"/>
      <sheetName val="UNIT_PRICE4"/>
      <sheetName val="Perm__Test3"/>
      <sheetName val="struktur_tdk_dipakai3"/>
      <sheetName val="為替レ－ト_4"/>
      <sheetName val="B_Q_20074"/>
      <sheetName val="Alat_&amp;_Bahan4"/>
      <sheetName val="Ope_FC3"/>
      <sheetName val="Harsat_Upah3"/>
      <sheetName val="II__TAHANAN_UMUM4"/>
      <sheetName val="REKAP_ARSITEKTUR_3"/>
      <sheetName val="supporting_data4"/>
      <sheetName val="Combinned_&amp;_Grafic_HB4"/>
      <sheetName val="Galian_batu3"/>
      <sheetName val="Rekap_DKH3"/>
      <sheetName val="bq_T_Abang3"/>
      <sheetName val="Unit_Rate3"/>
      <sheetName val="VAC_BDWN3"/>
      <sheetName val="Analisa_Baku_ME3"/>
      <sheetName val="Master_Edit3"/>
      <sheetName val="Orgs_Proy4"/>
      <sheetName val="basic_price3"/>
      <sheetName val="RAB_Jalan3"/>
      <sheetName val="HRG_DSR3"/>
      <sheetName val="Rek_Analisa3"/>
      <sheetName val="BARU-4_3"/>
      <sheetName val="RBP__24"/>
      <sheetName val="BQ_Rekapitulasi_Akhir8"/>
      <sheetName val="Fill_this_out_first___8"/>
      <sheetName val="ANALISA_SNI'08(ubh_bgsting)3"/>
      <sheetName val="BQ_Elektrikal3"/>
      <sheetName val="SCHEDULE_3"/>
      <sheetName val="Part_A_+_B4"/>
      <sheetName val="A+Supl_3"/>
      <sheetName val="Anl_+3"/>
      <sheetName val="Cable_Data_from_Attachment-C3"/>
      <sheetName val="tabel_profil3"/>
      <sheetName val="P_M(Monitoring_Sche)2"/>
      <sheetName val="Lab_Sche_(Summary)_2"/>
      <sheetName val="2_1_受電設備棟2"/>
      <sheetName val="2_2_受・防火水槽2"/>
      <sheetName val="2_3_排水処理設備棟2"/>
      <sheetName val="2_4_倉庫棟2"/>
      <sheetName val="2_5_守衛棟2"/>
      <sheetName val="Rev_Type3"/>
      <sheetName val="tidak_dipakai3"/>
      <sheetName val="RAB_&amp;_RCO_OWNER_VERS_2"/>
      <sheetName val="HRG_BAHAN2"/>
      <sheetName val="Rinc_Ged_A_(G_Utama)3"/>
      <sheetName val="Cost_Summary3"/>
      <sheetName val="1_1_ALAT_TULIS_KANTOR3"/>
      <sheetName val="Isolasi_Luar2"/>
      <sheetName val="Isolasi_Luar_Dalam2"/>
      <sheetName val="Tanpa_Isolasi2"/>
      <sheetName val="RAB_Gedung_Utama2"/>
      <sheetName val="Option_List2"/>
      <sheetName val="HASAT_DASAR2"/>
      <sheetName val="SELISIH_HARGA2"/>
      <sheetName val="R_A_B_2"/>
      <sheetName val="MATERIAL_ANALISA2"/>
      <sheetName val="Produksi_&amp;_Scedule3"/>
      <sheetName val="REKAP_ANALISA"/>
      <sheetName val="AHS_Aspal3"/>
      <sheetName val="4-Basic_Price3"/>
      <sheetName val="A)_Psiapan"/>
      <sheetName val="Apr_'153"/>
      <sheetName val="Aug_'143"/>
      <sheetName val="Des_'143"/>
      <sheetName val="Feb_'153"/>
      <sheetName val="Jan_'153"/>
      <sheetName val="Jul_'143"/>
      <sheetName val="Jun_'143"/>
      <sheetName val="Mar_'153"/>
      <sheetName val="Mei_'143"/>
      <sheetName val="Mei_'153"/>
      <sheetName val="Nov_'143"/>
      <sheetName val="Oct_'143"/>
      <sheetName val="Sep_'143"/>
      <sheetName val="BEBAN_P_DITAIL2"/>
      <sheetName val="H__Dasar2"/>
      <sheetName val="BAR_SCREEN2"/>
      <sheetName val="Urai__Resap_pengikat3"/>
      <sheetName val="ANALISA_KUSEN3"/>
      <sheetName val="D_79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23"/>
      <sheetName val="D_933"/>
      <sheetName val="D_943"/>
      <sheetName val="D_953"/>
      <sheetName val="D_963"/>
      <sheetName val="7_공정표3"/>
      <sheetName val="Jadwal_Kerja_Bln3"/>
      <sheetName val="Rencana_vs_Realisasi1"/>
      <sheetName val="master_schedule2"/>
      <sheetName val="REKAP_RAP"/>
      <sheetName val="HARGA_DSR"/>
      <sheetName val="Master_1_03"/>
      <sheetName val="Hrg_Satuan_&amp;_Upah3"/>
      <sheetName val="Harsat_Alat1"/>
      <sheetName val="A-11_Steel_Str1"/>
      <sheetName val="A-03_Pile1"/>
      <sheetName val="RAB_(I)1"/>
      <sheetName val="Hrg_Sat3"/>
      <sheetName val="bahan_upah3"/>
      <sheetName val="Satuan_Dasar3"/>
      <sheetName val="NP_(2)2"/>
      <sheetName val="AnalisaSIPIL_RIIL3"/>
      <sheetName val="Calcu_022"/>
      <sheetName val="RAB_ASRAMA_(7_A)"/>
      <sheetName val="K_-_Drywall-Presd"/>
      <sheetName val="HS_ALAT2"/>
      <sheetName val="S_roomToyota1"/>
      <sheetName val="An_H_Sat_Pek_Ut1"/>
      <sheetName val="HRG_BAHAN-UPAH"/>
      <sheetName val="DIV_11"/>
      <sheetName val="Rev__RBP-KP1"/>
      <sheetName val="Rev_RBP-1_1"/>
      <sheetName val="L__Hr2"/>
      <sheetName val="Formula_Paket_A1"/>
      <sheetName val="Rek__Mob"/>
      <sheetName val="Rekap__2_"/>
      <sheetName val="lamp_9"/>
      <sheetName val="HAl_273"/>
      <sheetName val="BAJA_TUL"/>
      <sheetName val="Daft_2_15"/>
      <sheetName val="RAB_ME"/>
      <sheetName val="RAB_"/>
      <sheetName val="HARGA_ALAT3"/>
      <sheetName val="AGG,_C3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T__Cs_Log_P_III"/>
      <sheetName val="anal_P1"/>
      <sheetName val="Pen_Macadam1"/>
      <sheetName val="pry_05_Pegawai1"/>
      <sheetName val="Posisi_Biaya"/>
      <sheetName val="anl_sa1"/>
      <sheetName val="B_as1"/>
      <sheetName val="Ahs_2"/>
      <sheetName val="Ahs_1"/>
      <sheetName val="Lap__Minggu_81_(JUNI)1"/>
      <sheetName val="REKAP_AHSP_A"/>
      <sheetName val="Petunjuk_Ngisi_(2)"/>
      <sheetName val="Plat_Lantai_Trestle"/>
      <sheetName val="HRG_SAT_UPH_BHN_PU_2012"/>
      <sheetName val="Rek_An1"/>
      <sheetName val="8_4_2_Rambu1"/>
      <sheetName val="Front_end1"/>
      <sheetName val="Back_End1"/>
      <sheetName val="anal_rab"/>
      <sheetName val="Rekap_"/>
      <sheetName val="Kuantitas___Harga"/>
      <sheetName val="Harga_Dasar"/>
      <sheetName val="BIIL_ASLI"/>
      <sheetName val="meth_hsl_nego"/>
      <sheetName val="DAFTAR__BESI_IWF"/>
      <sheetName val="Uraian_Pekerjaan"/>
      <sheetName val="MC_DPU_BI"/>
      <sheetName val="Analisa_Gabungan"/>
      <sheetName val="D2_2"/>
      <sheetName val="MAIN_BQ"/>
      <sheetName val="PEMBESIAN_BALOK_INDUK!"/>
      <sheetName val="HSBU_ANA"/>
      <sheetName val="ARSUtM_"/>
      <sheetName val="Analisa_ME_"/>
      <sheetName val="DAFTAR_BESI_KANAL_C_SIKU"/>
      <sheetName val="M_Pekerjaan"/>
      <sheetName val="HALAMAN_1-60"/>
      <sheetName val="Indek_Kemahalan"/>
      <sheetName val="RAB_1"/>
      <sheetName val="rab_strktr_ars_print"/>
      <sheetName val="Analisa_copy"/>
      <sheetName val="REKAPITULASI_HARGA_SATUAN"/>
      <sheetName val="Rawat_Inap"/>
      <sheetName val="anal_Lamp_4a"/>
      <sheetName val="pek_tanah_utk_irigasi1"/>
      <sheetName val="BAHAN_&amp;_ALAT"/>
      <sheetName val="Urut_kabupaten"/>
      <sheetName val="LAP__MINGG"/>
      <sheetName val="HB_"/>
      <sheetName val="REKAP_PAGAR_DEPAN2"/>
      <sheetName val="REKAP_LOKAL2"/>
      <sheetName val="REKAP_PAGAR_SAMPING2"/>
      <sheetName val="REKAP_GERBANG2"/>
      <sheetName val="UPBH_AB"/>
      <sheetName val="@nalisa_E"/>
      <sheetName val="Signage_Detail3"/>
      <sheetName val="sat_dasar1"/>
      <sheetName val="PRY_01-11"/>
      <sheetName val="B_UMUM"/>
      <sheetName val="DATA_21"/>
      <sheetName val="REKAP_beton3"/>
      <sheetName val="Soil_Report"/>
      <sheetName val="Isian_Biodata"/>
      <sheetName val="HS__Upah"/>
      <sheetName val="Target_Raker(10)"/>
      <sheetName val="est_proy"/>
      <sheetName val="10_1_(1)"/>
      <sheetName val="10_1_(2)"/>
      <sheetName val="10_1_(3)"/>
      <sheetName val="10_1_(4)"/>
      <sheetName val="10_1_(5)"/>
      <sheetName val="화재_탐지_설비"/>
      <sheetName val="1_REK"/>
      <sheetName val="UnitRateA_1_II1"/>
      <sheetName val="Analisa_SNI_STANDART_2"/>
      <sheetName val="%_Prog2"/>
      <sheetName val="PL_(MONTHLY)3"/>
      <sheetName val="L_BA_blok3"/>
      <sheetName val="Trading_Comps3"/>
      <sheetName val="HRG_BAHAN_&amp;_UPAH_okk3"/>
      <sheetName val="Analis_Kusen_okk3"/>
      <sheetName val="RAB_VOL"/>
      <sheetName val="Data_Alat1"/>
      <sheetName val="EXTERNAL__(revisi_1)"/>
      <sheetName val="D_BOARD"/>
      <sheetName val="Analisa_Teknik"/>
      <sheetName val="UPAH_&amp;_BHN_ARS"/>
      <sheetName val="ASPAL_(14)"/>
      <sheetName val="hARGA_SAT"/>
      <sheetName val="Faktor_Konversi"/>
      <sheetName val="MARK_UP"/>
      <sheetName val="Rekap_Rutin"/>
      <sheetName val="Rekap_Rutin_Jembatan"/>
      <sheetName val="RKP_01"/>
      <sheetName val="DRAFT_KONSUMEN"/>
      <sheetName val="Analisa_Harga_Satuan"/>
      <sheetName val="analisa_print"/>
      <sheetName val="Rekap_Anl"/>
      <sheetName val="INPUT_HARGA"/>
      <sheetName val="backup_mc_0"/>
      <sheetName val="Daftar_upah_&amp;_material"/>
      <sheetName val="Sat_Upah"/>
      <sheetName val="PO2_ok"/>
      <sheetName val="Analisa_HSP"/>
      <sheetName val="WBS_2005"/>
      <sheetName val="PERHITUNGAN_QUANTITY_"/>
      <sheetName val="Paint_Type_B"/>
      <sheetName val="3_4-PIPE"/>
      <sheetName val="Spec_ME"/>
      <sheetName val="iTEM_hARSAT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REKAP_ELEKTRIKAL1"/>
      <sheetName val="Grounding_&amp;_Penyalur_petir"/>
      <sheetName val="REKAP_ELEKTRONIK"/>
      <sheetName val="Fire_Alarm"/>
      <sheetName val="Sound_System"/>
      <sheetName val="REKAP_LIFT"/>
      <sheetName val="analisa_nya"/>
      <sheetName val="EE_(3)"/>
      <sheetName val="6__CCTV"/>
      <sheetName val="7__Data"/>
      <sheetName val="11__PMK"/>
      <sheetName val="CATS_Codes"/>
      <sheetName val="Base_Info"/>
      <sheetName val="Ana__PU"/>
      <sheetName val="HRG_UPAH_BAHAN"/>
      <sheetName val="Standar_Detail"/>
      <sheetName val="Kode_rekening_Belanja"/>
      <sheetName val="Kode_Rekening_Pembiayaan"/>
      <sheetName val="Kode_Rekening_Pdapatn_Kab_kota"/>
      <sheetName val="AHS_TITIK_ME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공사금액_내역_(1)"/>
      <sheetName val="96_12"/>
      <sheetName val="LEP_AWAL_DES_11"/>
      <sheetName val="TEST_CASE"/>
      <sheetName val="anl_hsmpu"/>
      <sheetName val="RBP-_2"/>
      <sheetName val="Hrg_Sat4"/>
      <sheetName val="ANALISA_railing"/>
      <sheetName val="Upah_bhn_mat"/>
      <sheetName val="Bahan_&amp;_Upah_2012"/>
      <sheetName val="CE_Elec"/>
      <sheetName val="lamp__12"/>
      <sheetName val="REKAP_SPENT_CATALYS"/>
      <sheetName val="GRAND_REKAP"/>
      <sheetName val="bahan_SNI"/>
      <sheetName val="ANALISA_SNI'07(Bangli)"/>
      <sheetName val="Resume_utk_Extern"/>
      <sheetName val="Laba_JO"/>
      <sheetName val="LINK-MAST__BASIC_PRICE"/>
      <sheetName val="HPS_Demak"/>
      <sheetName val="RAP_FLAT"/>
      <sheetName val="1__Rekap_A"/>
      <sheetName val="Encl_-14A"/>
      <sheetName val="1_B"/>
      <sheetName val="DON_GIA"/>
      <sheetName val="CHITIET_VL_NC"/>
      <sheetName val="TONGKE3p_"/>
      <sheetName val="AN_Tdr1"/>
      <sheetName val="REKAP_BQ_1"/>
      <sheetName val="Income_tax"/>
      <sheetName val="HPP_X_Q'TY"/>
      <sheetName val="New_MADC"/>
      <sheetName val="HD_ALAT"/>
      <sheetName val="Sales_Parameter"/>
      <sheetName val="PRIST_LIST"/>
      <sheetName val="610_04a"/>
      <sheetName val="6_PEK_ASPAL"/>
      <sheetName val="GH_Quantity"/>
      <sheetName val="Gal_Jack_Hammer"/>
      <sheetName val="RBP_4"/>
      <sheetName val="HSD_(Rate)"/>
      <sheetName val="RBP_3"/>
      <sheetName val="Lamp__1_"/>
      <sheetName val="Lamp__2"/>
      <sheetName val="B_-_Norelec"/>
      <sheetName val="RAB_PENAWARAN"/>
      <sheetName val="Bangunan_Utama"/>
      <sheetName val="Alat_Berat"/>
      <sheetName val="an_me"/>
      <sheetName val="List_Material"/>
      <sheetName val="SCD_ADD_I"/>
      <sheetName val="Harga_Satuan_Bahan_"/>
      <sheetName val="F_1_1_G_ST_1A"/>
      <sheetName val="Sewa_Alat"/>
      <sheetName val="Bill_Item_Ac"/>
      <sheetName val="Lampiran_BA_MC"/>
      <sheetName val="3_1_(3)"/>
      <sheetName val="Upah&amp;_Bahan"/>
      <sheetName val="Analisa_Upah_&amp;_Bahan_Plum"/>
      <sheetName val="Grading_Tahap_1"/>
      <sheetName val="anl_summary"/>
      <sheetName val="metode_"/>
      <sheetName val="Perhitungan_RAB"/>
      <sheetName val="rekap_anl_"/>
      <sheetName val="Koto_Panjang"/>
      <sheetName val="hrg_dasar"/>
      <sheetName val="LAMP-C3"/>
      <sheetName val="CekList"/>
      <sheetName val="Kualifikasi"/>
      <sheetName val="dongia (2)"/>
      <sheetName val="giathanh1"/>
      <sheetName val="SATUAN HARGA"/>
      <sheetName val="ANAL KOEF"/>
      <sheetName val="5-Alt(1)"/>
      <sheetName val="REK"/>
      <sheetName val="HS "/>
      <sheetName val="Analisa K"/>
      <sheetName val="RWD-02"/>
      <sheetName val="RekapLEP"/>
      <sheetName val="Material&amp;Alat"/>
      <sheetName val="MATAUANG"/>
      <sheetName val="HS-2"/>
      <sheetName val="HRPar"/>
      <sheetName val="ABSEN"/>
      <sheetName val="UPAH_B_KAS"/>
      <sheetName val="UPAH_B_KAS _2_"/>
      <sheetName val="T_TANGAN"/>
      <sheetName val="fcsp-w"/>
      <sheetName val="DASH"/>
      <sheetName val="HSBahan"/>
      <sheetName val="GP-WB"/>
      <sheetName val="bbt-1999"/>
      <sheetName val="igp_alt4"/>
      <sheetName val="DEF"/>
      <sheetName val="Schedule 11a"/>
      <sheetName val="RPP01 6"/>
      <sheetName val="Septick tank"/>
      <sheetName val="input data umum"/>
      <sheetName val="D HARGA"/>
      <sheetName val="GIRDER 2"/>
      <sheetName val="REKAP READYMIX"/>
      <sheetName val="7.1(3)"/>
      <sheetName val="jalur-TH-INI"/>
      <sheetName val="jalur-th-lalu"/>
      <sheetName val="Salary"/>
      <sheetName val="IDC-RUSUN"/>
      <sheetName val="LKP"/>
      <sheetName val="Satdas"/>
      <sheetName val="PL SPP per ton"/>
      <sheetName val="Target Raker TW III"/>
      <sheetName val="029Cikeas00"/>
      <sheetName val="KEB-MAT"/>
      <sheetName val="Sales Rental"/>
      <sheetName val="TEKNIS"/>
      <sheetName val="6-AGREGAT"/>
      <sheetName val="BHN-ALAT"/>
      <sheetName val="BLOK-BJR"/>
      <sheetName val="PERALATAN PROYEK GOL III A"/>
      <sheetName val="trans"/>
      <sheetName val="Kinerja Proyek"/>
      <sheetName val="Har Sat"/>
      <sheetName val="Rekap 1"/>
      <sheetName val="Cik-SPKhwu"/>
      <sheetName val="Statement"/>
      <sheetName val="baladewa"/>
      <sheetName val="PRD01-5"/>
      <sheetName val="CIVIL-W"/>
      <sheetName val="BAP"/>
      <sheetName val="Quantity"/>
      <sheetName val="Quary1"/>
      <sheetName val="Metod TWR"/>
      <sheetName val="TL"/>
      <sheetName val="Analisa STR"/>
      <sheetName val="DAF-9"/>
      <sheetName val="Proof Def Tax"/>
      <sheetName val="P"/>
      <sheetName val="610.04"/>
      <sheetName val="610.05"/>
      <sheetName val="610.06"/>
      <sheetName val="610.07"/>
      <sheetName val="610.08"/>
      <sheetName val="RKP_BOQ"/>
      <sheetName val="P-2"/>
      <sheetName val="P-5"/>
      <sheetName val="P-6"/>
      <sheetName val="Rupiah"/>
      <sheetName val="Summary Sheets"/>
      <sheetName val="sche MJ sari"/>
      <sheetName val="06b"/>
      <sheetName val="DKH CCO 1A"/>
      <sheetName val="MONITOR &amp; INPUT"/>
      <sheetName val="Div"/>
      <sheetName val="I_KAMAR"/>
      <sheetName val="Galian 1"/>
      <sheetName val="Bill rekap"/>
      <sheetName val="upah bahan "/>
      <sheetName val="BAST"/>
      <sheetName val="PO (2)"/>
      <sheetName val="SPMK (2)"/>
      <sheetName val="8.2工内"/>
      <sheetName val="BUSWAY"/>
      <sheetName val="Pricing-2"/>
      <sheetName val="Mobdemobalat"/>
      <sheetName val="HD BAHAN"/>
      <sheetName val="BOQ CONTRACT WK"/>
      <sheetName val="PRY 01-3"/>
      <sheetName val="TBM"/>
      <sheetName val="RincianQ3_Q4"/>
      <sheetName val="Rekaman"/>
      <sheetName val="PROD"/>
      <sheetName val="Assetdb"/>
      <sheetName val="AssetPar"/>
      <sheetName val="Marshal"/>
      <sheetName val="KOEF"/>
      <sheetName val="Divisi1"/>
      <sheetName val="TABEL-DETASIR"/>
      <sheetName val="Mat"/>
      <sheetName val="WI"/>
      <sheetName val="RBP-1"/>
      <sheetName val="Program"/>
      <sheetName val="SDE"/>
      <sheetName val="ANALIS2"/>
      <sheetName val="nc-m"/>
      <sheetName val="sche"/>
      <sheetName val="3.a. Lap Hasil Usaha"/>
      <sheetName val="NC-CM"/>
      <sheetName val="ANALISA HARGA SATUAN EL DAN EC"/>
      <sheetName val="INPUT HARIAN"/>
      <sheetName val="S-Curve (2017)"/>
      <sheetName val="keb-BHN"/>
      <sheetName val="MAJOR"/>
      <sheetName val="ANAL-1"/>
      <sheetName val="Summary 6.4"/>
      <sheetName val="DRUP (ASLI)"/>
      <sheetName val="PROGRES"/>
      <sheetName val="Por"/>
      <sheetName val="B-P"/>
      <sheetName val="REK."/>
      <sheetName val="RAB AR&amp;STR"/>
      <sheetName val="Sch_5"/>
      <sheetName val="Harga "/>
      <sheetName val="Wil-2"/>
      <sheetName val="Material List T 55 M "/>
      <sheetName val="gtrinh"/>
      <sheetName val="Balok"/>
      <sheetName val="PC"/>
      <sheetName val="SUM STR KNTR"/>
      <sheetName val="FAK"/>
      <sheetName val="kriteria"/>
      <sheetName val="BAHAN~"/>
      <sheetName val="UPAH~K"/>
      <sheetName val="DUB"/>
      <sheetName val="Uraian Teknis"/>
      <sheetName val="Inputs"/>
      <sheetName val="Scenarios"/>
      <sheetName val="BONUS"/>
      <sheetName val="Daf Harga"/>
      <sheetName val="Temporer"/>
      <sheetName val="Lookup"/>
      <sheetName val="validation"/>
      <sheetName val="LKVL-CK-HT-GD1"/>
      <sheetName val="TONG HOP VL-NC"/>
      <sheetName val="chitiet"/>
      <sheetName val="TH VL, NC, DDHT Thanhphuoc"/>
      <sheetName val="DONGIA"/>
      <sheetName val="DG"/>
      <sheetName val="CHITIET VL-NC"/>
      <sheetName val="VCV-BE-TONG"/>
      <sheetName val="smt"/>
      <sheetName val="UPH"/>
      <sheetName val="ANalisa "/>
      <sheetName val="SAP"/>
      <sheetName val="DICA AKTIF"/>
      <sheetName val="konsep (2)"/>
      <sheetName val="network planning "/>
      <sheetName val="TIMUBNAN TANAH"/>
      <sheetName val="Sat Das"/>
      <sheetName val="cetak 5-Rekap BoQ"/>
      <sheetName val="cetak 7-HSD Upah-Bhn"/>
      <sheetName val="rates"/>
      <sheetName val="BBM-03"/>
      <sheetName val="DAFTAR HARGA UPAH"/>
      <sheetName val="LAP. MINGGUAN"/>
      <sheetName val="Agg Halus &amp; Kasar"/>
      <sheetName val="Analisa Alat"/>
      <sheetName val="rms huruf"/>
      <sheetName val="D5 - telford"/>
      <sheetName val="Schedule 02"/>
      <sheetName val="daf kh"/>
      <sheetName val="Alat PL"/>
      <sheetName val="Others"/>
      <sheetName val="Ref"/>
      <sheetName val="Master Type"/>
      <sheetName val="RAB J18 "/>
      <sheetName val="ANALISA HARGA SUBKON STRINGING "/>
      <sheetName val="Kalk"/>
      <sheetName val="Dasar Pemadaman"/>
      <sheetName val="Inflasi $"/>
      <sheetName val="MU"/>
      <sheetName val="rkap2008"/>
      <sheetName val="cost"/>
      <sheetName val="STAND98"/>
      <sheetName val="WIP"/>
      <sheetName val="간접비 총괄표"/>
      <sheetName val="Data Teknik"/>
      <sheetName val="Factors"/>
      <sheetName val="DIVI2"/>
      <sheetName val="HSBHN"/>
      <sheetName val="Macro1"/>
      <sheetName val="Exc. Rate"/>
      <sheetName val="sht1"/>
      <sheetName val="TDL2001"/>
      <sheetName val="ResAn"/>
      <sheetName val="TABEL SFC"/>
      <sheetName val="Analisa Harga Satuan baru"/>
      <sheetName val="PEKERJAAN"/>
      <sheetName val="Balok_1"/>
      <sheetName val="Saldo"/>
      <sheetName val="CATH Reg"/>
      <sheetName val="Interdata"/>
      <sheetName val="Data Penjualan"/>
      <sheetName val="SCHEDULE-8BLN"/>
      <sheetName val="U.P List"/>
      <sheetName val="ANHAR"/>
      <sheetName val="AC_C"/>
      <sheetName val="ANS"/>
      <sheetName val="Gelar_AC"/>
      <sheetName val="Scurve"/>
      <sheetName val="HR SAT"/>
      <sheetName val="AnBayarUtama"/>
      <sheetName val="analisa_gedung"/>
      <sheetName val="RKP.ANL"/>
      <sheetName val="OFF"/>
      <sheetName val="FURN"/>
      <sheetName val="COMP"/>
      <sheetName val="rekap bul"/>
      <sheetName val="ANALISA.PEK."/>
      <sheetName val="BQ JALAN"/>
      <sheetName val="BAHAN  lap"/>
      <sheetName val="Harga Bahan &amp; Upah"/>
      <sheetName val="Daf-harga"/>
      <sheetName val="DATA LUAS"/>
      <sheetName val="Electrikal"/>
      <sheetName val="Fire Fighting"/>
      <sheetName val="Item Kompensasi"/>
      <sheetName val="LKT - HS"/>
      <sheetName val="LKT - HL"/>
      <sheetName val="C.II"/>
      <sheetName val="harsat ars str"/>
      <sheetName val="Form I"/>
      <sheetName val="SP Kapasitas TD"/>
      <sheetName val="Nominatif"/>
      <sheetName val="Alat B"/>
      <sheetName val="Bahan B"/>
      <sheetName val="Upah B"/>
      <sheetName val="SDY"/>
      <sheetName val="Detail Piutang"/>
      <sheetName val="DAFT_ALAT,UPAH &amp; MAT"/>
      <sheetName val="Mercu Bulat"/>
      <sheetName val="Olak USBR"/>
      <sheetName val="KUANTITAS-PIPA"/>
      <sheetName val=" hrg bhn"/>
      <sheetName val="ANALAISA"/>
      <sheetName val="table"/>
      <sheetName val="ANA-TOOLS-KKA"/>
      <sheetName val="HARGASATUN"/>
      <sheetName val="analis baru"/>
      <sheetName val="Harsat Pekerjaan"/>
      <sheetName val="Urugan Pasir"/>
      <sheetName val="Anls_BKL"/>
      <sheetName val="sepdua"/>
      <sheetName val="MV"/>
      <sheetName val="Freezers"/>
      <sheetName val="Realty"/>
      <sheetName val="LUMPSUM"/>
      <sheetName val="Hsatuan-OK"/>
      <sheetName val="TOTAL UPAH"/>
      <sheetName val="pivot1"/>
      <sheetName val="SATDASAR"/>
      <sheetName val="NEGARA"/>
      <sheetName val="REN2000"/>
      <sheetName val="BQ All-2"/>
      <sheetName val="BAG_III"/>
      <sheetName val="Huruf"/>
      <sheetName val="Bill_Qua"/>
      <sheetName val="PT."/>
      <sheetName val="An. Biaya.Konst. Pek. Kayu Ulin"/>
      <sheetName val="BAB.V-16(1)"/>
      <sheetName val="Risalah KOM"/>
      <sheetName val="h.sat-bbm"/>
      <sheetName val="HARGA BAHAN 2016"/>
      <sheetName val="______4"/>
      <sheetName val="9DHSDBU"/>
      <sheetName val="__Users_debby_Documents_TA.2021"/>
      <sheetName val="尸層䕔偍呁吠呉偉楜祳湡潴䑜⁃佈⁔䥍㉘砮獬䅝䅎䥌䅓z嬀啜敳獲摜扥"/>
      <sheetName val="_Recovered_SheetName_65_"/>
      <sheetName val="_Recovered_SheetName_66_"/>
      <sheetName val="_Recovered_SheetName_67_"/>
      <sheetName val="_Recovered_SheetName_68_"/>
      <sheetName val="_Recovered_SheetName_69_"/>
      <sheetName val="_Recovered_SheetName_70_"/>
      <sheetName val="_Recovered_SheetName_71_"/>
      <sheetName val="_Recovered_SheetName_72_"/>
      <sheetName val="_Recovered_SheetName_73_"/>
      <sheetName val="_Recovered_SheetName_74_"/>
      <sheetName val="_Recovered_SheetName_75_"/>
      <sheetName val="_Recovered_SheetName_76_"/>
      <sheetName val="_Recovered_SheetName_77_"/>
      <sheetName val="_Recovered_SheetName_78_"/>
      <sheetName val="_Recovered_SheetName_79_"/>
      <sheetName val="_Recovered_SheetName_80_"/>
      <sheetName val="_Recovered_SheetName_81_"/>
      <sheetName val="_Recovered_SheetName_82_"/>
      <sheetName val="_Recovered_SheetName_83_"/>
      <sheetName val="_Recovered_SheetName_84_"/>
      <sheetName val="_Recovered_SheetName_85_"/>
      <sheetName val="_Recovered_SheetName_86_"/>
      <sheetName val="_Recovered_SheetName_87_"/>
      <sheetName val="_Recovered_SheetName_88_"/>
      <sheetName val="_Recovered_SheetName_89_"/>
      <sheetName val="_Recovered_SheetName_90_"/>
      <sheetName val="_Recovered_SheetName_91_"/>
      <sheetName val="_Recovered_SheetName_92_"/>
      <sheetName val="_Recovered_SheetName_93_"/>
      <sheetName val="_Recovered_SheetName_94_"/>
      <sheetName val="_Recovered_SheetName_95_"/>
      <sheetName val="_Recovered_SheetName_96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_Recovered_SheetName_387_"/>
      <sheetName val="_Recovered_SheetName_388_"/>
      <sheetName val="_Recovered_SheetName_389_"/>
      <sheetName val="_Recovered_SheetName_390_"/>
      <sheetName val="䑜尺潖畬敭屳潖畬敭屳敎⁷潖畬敭卜慴楴湯㠵摜呜䵅䅐⁔䥔䥔屐獩慹瑮"/>
      <sheetName val="CK PS_D__Volumes_Volumes_New Vo"/>
      <sheetName val="_Recovered_SheetName_56_"/>
      <sheetName val="_Recovered_SheetName_57_"/>
      <sheetName val="_Recovered_SheetName_58_"/>
      <sheetName val="_Recovered_SheetName_59_"/>
      <sheetName val="_Recovered_SheetName_60_"/>
      <sheetName val="_Recovered_SheetName_61_"/>
      <sheetName val="_Recovered_SheetName_62_"/>
      <sheetName val="_Recovered_SheetName_63_"/>
      <sheetName val="_Recovered_SheetName_64_"/>
      <sheetName val="Final(1)summary"/>
      <sheetName val="Input monthly capex"/>
      <sheetName val="MixBed"/>
      <sheetName val="CondPol"/>
      <sheetName val="Factor"/>
      <sheetName val="AHSB Assessment"/>
      <sheetName val="8"/>
      <sheetName val="spta"/>
      <sheetName val="Kompilasi Analisa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rab"/>
      <sheetName val="REKENING"/>
      <sheetName val="DIV 6"/>
      <sheetName val="RAB TOTAL"/>
      <sheetName val="pekerjaan(H)"/>
      <sheetName val="rek det 1-3"/>
      <sheetName val="SUM BOQ"/>
      <sheetName val="rate Bahan"/>
      <sheetName val="DAF_2"/>
      <sheetName val="lampiran"/>
      <sheetName val="Daftar Usulan Jln (Rutin)"/>
      <sheetName val="daftar rehab"/>
      <sheetName val="koef."/>
      <sheetName val="rek.PUS oe"/>
      <sheetName val="Daftar Harga Bahan"/>
      <sheetName val="D-Analisa1"/>
      <sheetName val="D-Upah&amp;Bahan"/>
      <sheetName val="BESAR"/>
      <sheetName val="RT13526 CPI"/>
      <sheetName val="PENERIMAAN"/>
      <sheetName val="Surat2"/>
      <sheetName val="Eval. Arus Kas"/>
      <sheetName val="pivot"/>
      <sheetName val="@nalisa_E1"/>
      <sheetName val="Rencana_vs_Realisasi2"/>
      <sheetName val="@nalisa_E2"/>
      <sheetName val="HR_SAT"/>
      <sheetName val="upah_bahan_"/>
      <sheetName val="기준"/>
      <sheetName val="B.2."/>
      <sheetName val="Kata Pengantar"/>
      <sheetName val="Klm-Mnl"/>
      <sheetName val="Pas. Batu Gng"/>
      <sheetName val="REKANLDSR"/>
      <sheetName val="induk1"/>
      <sheetName val="rincian A"/>
      <sheetName val="Upah dan Bahan "/>
      <sheetName val="STAFF"/>
      <sheetName val="hsbu"/>
      <sheetName val="R4"/>
      <sheetName val="rab.22"/>
      <sheetName val="Manthos"/>
      <sheetName val="Metode"/>
      <sheetName val="analisa stripping"/>
      <sheetName val="A H S"/>
      <sheetName val="div 4"/>
      <sheetName val="DIVI6"/>
      <sheetName val="ANAL_KOEF"/>
      <sheetName val="Pemindahan_Penduduk_"/>
      <sheetName val="Rekap__ME"/>
      <sheetName val="Surat_Penw__"/>
      <sheetName val="Pek__Elektrikal"/>
      <sheetName val="LIFT_DAN_TRAVELATOR"/>
      <sheetName val="Instalasi_Tata_Udara"/>
      <sheetName val="rekap_ARS"/>
      <sheetName val="1_General_"/>
      <sheetName val="An__Biaya_Konst__Pek__Kayu_Ulin"/>
      <sheetName val="rekap_bul"/>
      <sheetName val="BQ_JALAN"/>
      <sheetName val="BAHAN__lap"/>
      <sheetName val="Harga_Bahan_&amp;_Upah"/>
      <sheetName val="AnalisaHarga"/>
      <sheetName val="VAT out"/>
      <sheetName val="Permanent info"/>
      <sheetName val="EVAL-ANAL"/>
      <sheetName val="Cover-3"/>
      <sheetName val="A. Persiapan"/>
      <sheetName val="kalibrasi-Tank"/>
      <sheetName val="Mingguan"/>
      <sheetName val="Bill of Qty"/>
      <sheetName val="Analisa 021"/>
      <sheetName val="(2)BANGUNAN PENUNJANG"/>
      <sheetName val="dt"/>
      <sheetName val="Pengendalian Mutu"/>
      <sheetName val="X"/>
      <sheetName val="U,B"/>
      <sheetName val="di2"/>
      <sheetName val="div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/>
      <sheetData sheetId="350" refreshError="1"/>
      <sheetData sheetId="351"/>
      <sheetData sheetId="352" refreshError="1"/>
      <sheetData sheetId="353" refreshError="1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 refreshError="1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/>
      <sheetData sheetId="1097"/>
      <sheetData sheetId="1098"/>
      <sheetData sheetId="1099" refreshError="1"/>
      <sheetData sheetId="1100" refreshError="1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/>
      <sheetData sheetId="1495"/>
      <sheetData sheetId="1496" refreshError="1"/>
      <sheetData sheetId="1497"/>
      <sheetData sheetId="1498"/>
      <sheetData sheetId="1499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/>
      <sheetData sheetId="1820"/>
      <sheetData sheetId="182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 refreshError="1"/>
      <sheetData sheetId="1906" refreshError="1"/>
      <sheetData sheetId="1907" refreshError="1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 refreshError="1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 refreshError="1"/>
      <sheetData sheetId="2030" refreshError="1"/>
      <sheetData sheetId="2031"/>
      <sheetData sheetId="2032"/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 refreshError="1"/>
      <sheetData sheetId="2062" refreshError="1"/>
      <sheetData sheetId="2063" refreshError="1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 refreshError="1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 refreshError="1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 refreshError="1"/>
      <sheetData sheetId="2184"/>
      <sheetData sheetId="2185"/>
      <sheetData sheetId="2186"/>
      <sheetData sheetId="2187"/>
      <sheetData sheetId="2188"/>
      <sheetData sheetId="2189"/>
      <sheetData sheetId="2190" refreshError="1"/>
      <sheetData sheetId="219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 refreshError="1"/>
      <sheetData sheetId="2235" refreshError="1"/>
      <sheetData sheetId="2236" refreshError="1"/>
      <sheetData sheetId="2237"/>
      <sheetData sheetId="2238" refreshError="1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/>
      <sheetData sheetId="2262"/>
      <sheetData sheetId="2263" refreshError="1"/>
      <sheetData sheetId="2264"/>
      <sheetData sheetId="2265"/>
      <sheetData sheetId="2266"/>
      <sheetData sheetId="2267"/>
      <sheetData sheetId="2268"/>
      <sheetData sheetId="2269"/>
      <sheetData sheetId="2270" refreshError="1"/>
      <sheetData sheetId="2271" refreshError="1"/>
      <sheetData sheetId="2272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/>
      <sheetData sheetId="2283" refreshError="1"/>
      <sheetData sheetId="2284" refreshError="1"/>
      <sheetData sheetId="2285" refreshError="1"/>
      <sheetData sheetId="2286"/>
      <sheetData sheetId="2287"/>
      <sheetData sheetId="2288"/>
      <sheetData sheetId="2289" refreshError="1"/>
      <sheetData sheetId="2290" refreshError="1"/>
      <sheetData sheetId="2291" refreshError="1"/>
      <sheetData sheetId="2292"/>
      <sheetData sheetId="2293"/>
      <sheetData sheetId="2294"/>
      <sheetData sheetId="2295" refreshError="1"/>
      <sheetData sheetId="2296" refreshError="1"/>
      <sheetData sheetId="2297"/>
      <sheetData sheetId="2298" refreshError="1"/>
      <sheetData sheetId="2299"/>
      <sheetData sheetId="2300"/>
      <sheetData sheetId="2301" refreshError="1"/>
      <sheetData sheetId="2302"/>
      <sheetData sheetId="2303"/>
      <sheetData sheetId="2304"/>
      <sheetData sheetId="2305"/>
      <sheetData sheetId="2306" refreshError="1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/>
      <sheetData sheetId="2341" refreshError="1"/>
      <sheetData sheetId="2342" refreshError="1"/>
      <sheetData sheetId="2343"/>
      <sheetData sheetId="2344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/>
      <sheetData sheetId="2410" refreshError="1"/>
      <sheetData sheetId="2411" refreshError="1"/>
      <sheetData sheetId="2412" refreshError="1"/>
      <sheetData sheetId="2413"/>
      <sheetData sheetId="2414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/>
      <sheetData sheetId="2473"/>
      <sheetData sheetId="2474"/>
      <sheetData sheetId="2475"/>
      <sheetData sheetId="2476" refreshError="1"/>
      <sheetData sheetId="2477" refreshError="1"/>
      <sheetData sheetId="2478" refreshError="1"/>
      <sheetData sheetId="2479"/>
      <sheetData sheetId="2480" refreshError="1"/>
      <sheetData sheetId="2481"/>
      <sheetData sheetId="2482"/>
      <sheetData sheetId="2483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/>
      <sheetData sheetId="2572"/>
      <sheetData sheetId="2573"/>
      <sheetData sheetId="2574" refreshError="1"/>
      <sheetData sheetId="2575" refreshError="1"/>
      <sheetData sheetId="2576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/>
      <sheetData sheetId="3041"/>
      <sheetData sheetId="3042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Material"/>
      <sheetName val="H.Satuan"/>
      <sheetName val="data"/>
      <sheetName val="Analisa SNI STANDART "/>
      <sheetName val="DAF-2"/>
      <sheetName val="BQ(RAB)_(2)"/>
      <sheetName val="BQ(RAB)_(3)"/>
      <sheetName val="adukan_"/>
      <sheetName val="Analisa_Alat"/>
      <sheetName val="Pas_batu"/>
      <sheetName val="Alat_Kudus"/>
      <sheetName val="Kap_Alat"/>
      <sheetName val="PriceList"/>
      <sheetName val="Analisa"/>
      <sheetName val="SBDY"/>
      <sheetName val="PLUMBING"/>
      <sheetName val="AnalisaSIPIL RIIL RAP"/>
      <sheetName val="Fill this out first..."/>
      <sheetName val="Fill this out first___"/>
      <sheetName val="FAKTOR"/>
      <sheetName val="BTL-Bau"/>
      <sheetName val="Management"/>
      <sheetName val="A"/>
      <sheetName val="Cover Daf-2"/>
      <sheetName val="KH-Q1,Q2,01"/>
      <sheetName val="Elektrikal"/>
      <sheetName val="HRG BHN"/>
      <sheetName val="Cal_Slab_Admin"/>
      <sheetName val="Pipe"/>
      <sheetName val="BQ ARS"/>
      <sheetName val="Spec ME"/>
      <sheetName val="Cover"/>
      <sheetName val="HRG BAHAN &amp; UPAH okk"/>
      <sheetName val="Analis Kusen okk"/>
      <sheetName val="BAG-2"/>
      <sheetName val="BoQ"/>
      <sheetName val="RFP009"/>
      <sheetName val="struktur tdk dipakai"/>
      <sheetName val="H_Satuan"/>
      <sheetName val="WI"/>
      <sheetName val="Pt"/>
      <sheetName val="LO"/>
      <sheetName val="Breakdown"/>
      <sheetName val="harsat"/>
      <sheetName val="HARGA BAHAN"/>
      <sheetName val="IN OUT"/>
      <sheetName val="PEMBESIAN BALOK tukang (2)"/>
      <sheetName val="DAF_2"/>
      <sheetName val="JAN"/>
      <sheetName val="HSD"/>
      <sheetName val="D _ W sizes"/>
      <sheetName val="product"/>
      <sheetName val="Har-sat-dasr"/>
      <sheetName val="Perm. Test"/>
      <sheetName val="EQT-ESTN"/>
      <sheetName val="DAFTAR_8"/>
      <sheetName val="TOTAL"/>
      <sheetName val="DAFTAR 7"/>
      <sheetName val="HARGA MATERIAL"/>
      <sheetName val="Ch"/>
      <sheetName val="gvl"/>
      <sheetName val="SITE-E"/>
      <sheetName val="name"/>
      <sheetName val="Rekap Prelim"/>
      <sheetName val="DAF-1"/>
      <sheetName val="Listrik"/>
      <sheetName val="概総括1"/>
      <sheetName val="1"/>
      <sheetName val="I_KAMAR"/>
      <sheetName val="Man Power _ Comp"/>
      <sheetName val="MASTER"/>
      <sheetName val="ganda"/>
      <sheetName val="CCO"/>
      <sheetName val="B - Norelec"/>
      <sheetName val="Meth"/>
      <sheetName val="AN-E"/>
      <sheetName val="Harsat Upah"/>
      <sheetName val="Jembatan I"/>
      <sheetName val="C. Analisa "/>
      <sheetName val="Rkp"/>
      <sheetName val="AN-ME"/>
      <sheetName val="NAMES"/>
      <sheetName val="rab lt 2 bo"/>
      <sheetName val="Harga Bahan &amp; Upah "/>
      <sheetName val="P-late"/>
      <sheetName val="MU"/>
      <sheetName val="AnalisaSIPIL RIIL"/>
      <sheetName val="COST"/>
      <sheetName val="Format Report-for analysis only"/>
      <sheetName val="XREF"/>
      <sheetName val="Back-Up"/>
      <sheetName val="TOWN"/>
      <sheetName val="Master 1.0"/>
      <sheetName val="HSATUAN"/>
      <sheetName val="UTILITAS"/>
      <sheetName val="S_Suramadu"/>
      <sheetName val="MAT'L LIST"/>
      <sheetName val="Konfirm"/>
      <sheetName val="Analisa RAP"/>
      <sheetName val="Ana. PU"/>
      <sheetName val="2. MVAC R1"/>
      <sheetName val="Off + Wh"/>
      <sheetName val="SEX"/>
      <sheetName val="Harga Satuan"/>
      <sheetName val="BasicPrice"/>
      <sheetName val="FINISHING"/>
      <sheetName val="Rekap_elban"/>
      <sheetName val="rekap mekanikal"/>
      <sheetName val="산근"/>
      <sheetName val="ALL"/>
      <sheetName val="Man Power &amp; Comp"/>
      <sheetName val="GEDUNG-A"/>
      <sheetName val="1.19"/>
      <sheetName val="BQ"/>
      <sheetName val="Analisa 2"/>
      <sheetName val="ANALISA railing"/>
      <sheetName val="2. BQ"/>
      <sheetName val="A-11 Steel Str"/>
      <sheetName val="A-03 Pile"/>
      <sheetName val="Cover Daf_2"/>
      <sheetName val="1. BQ"/>
      <sheetName val="AHSbj"/>
      <sheetName val="Vibro_Roller"/>
      <sheetName val="rate"/>
      <sheetName val="Cashflow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Conn. Lib"/>
      <sheetName val="Currency"/>
      <sheetName val="Up &amp; bhn"/>
      <sheetName val="표지"/>
      <sheetName val="???1"/>
      <sheetName val="MAP"/>
      <sheetName val="Str BT"/>
      <sheetName val="Posisi Biaya"/>
      <sheetName val="C_Flow"/>
      <sheetName val="BD Div-2 sd 7.6"/>
      <sheetName val="GRAND TOTAL"/>
      <sheetName val="304-06"/>
      <sheetName val="01A- RAB"/>
      <sheetName val="FAK"/>
      <sheetName val="3.1"/>
      <sheetName val="Fin Sum"/>
      <sheetName val="Uraian Teknis"/>
      <sheetName val="List Material"/>
      <sheetName val="SCH"/>
      <sheetName val="Koefisien"/>
      <sheetName val="INDEX"/>
      <sheetName val="DIV2"/>
      <sheetName val="ana_str"/>
      <sheetName val="ES-PARK"/>
      <sheetName val="ES_PARK"/>
      <sheetName val="UPAHBAHAN"/>
      <sheetName val="Daftar Upah"/>
      <sheetName val="UBA"/>
      <sheetName val="Agregat Halus &amp; Kasar"/>
      <sheetName val="3.4-PIPE"/>
      <sheetName val="VCV_BE_TONG"/>
      <sheetName val="CHITIET VL_NC"/>
      <sheetName val="RAB-2006-Total"/>
      <sheetName val="Galian batu"/>
      <sheetName val="jobhist"/>
      <sheetName val="Sumda1"/>
      <sheetName val="MUTASI"/>
      <sheetName val="sdm"/>
      <sheetName val="Volume 1"/>
      <sheetName val=" schedule AMD-2 Rev III"/>
      <sheetName val="405BQBAK-ME 26 bakrie"/>
      <sheetName val="MC_strp CoDa "/>
      <sheetName val="Kegiatan"/>
      <sheetName val="H. Satuan"/>
      <sheetName val="Analisa Upah &amp; Bahan Plum"/>
      <sheetName val="ANALISA-HST"/>
      <sheetName val="RAB"/>
      <sheetName val="9DHSDBU"/>
      <sheetName val="Por"/>
      <sheetName val="."/>
      <sheetName val="%"/>
      <sheetName val="Indirect"/>
      <sheetName val="RAB.SEKRETARIAT (1)"/>
      <sheetName val="TABEL"/>
      <sheetName val="gal"/>
      <sheetName val="Harga Upah+Bahan"/>
      <sheetName val="B Q 2007"/>
      <sheetName val="Hrg"/>
      <sheetName val="REKAP TOTAL"/>
      <sheetName val="Kurva S (barch-bulanan-25)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1.1 ALAT TULIS KANTOR"/>
      <sheetName val="unit price"/>
      <sheetName val="BM"/>
      <sheetName val="??"/>
      <sheetName val="Rekapitulasi"/>
      <sheetName val="rab me (by owner) "/>
      <sheetName val="BQ (by owner)"/>
      <sheetName val="rab me (fisik)"/>
      <sheetName val="Public Area"/>
      <sheetName val="BAG_2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AHS"/>
      <sheetName val="HRGA SATUAN UPAH-BAHAN"/>
      <sheetName val="Sat~Bahu"/>
      <sheetName val="PAD-F"/>
      <sheetName val="RAP"/>
      <sheetName val="HB "/>
      <sheetName val="MAT'L LLIST"/>
      <sheetName val="HB"/>
      <sheetName val="JPC Breakdown Price"/>
      <sheetName val="Pag_hal"/>
      <sheetName val="D 5243-ARAMCO"/>
      <sheetName val="D-4801 OXY"/>
      <sheetName val="DAFTAR HARGA"/>
      <sheetName val="fr BS"/>
      <sheetName val="Blk-Mnl"/>
      <sheetName val="Klm-Mnl"/>
      <sheetName val="AC"/>
      <sheetName val="2.2 BQ"/>
      <sheetName val="SELISIH HARGA"/>
      <sheetName val="Sales"/>
      <sheetName val="H-SAT(noprint)"/>
      <sheetName val="D7(1)"/>
      <sheetName val="srtberkas"/>
      <sheetName val="BQ Detail"/>
      <sheetName val="analisa hor"/>
      <sheetName val="3-DIV5"/>
      <sheetName val="Time Schedule"/>
      <sheetName val="JDE-522444"/>
      <sheetName val="Sub"/>
      <sheetName val="Bangunan Utama B"/>
      <sheetName val="WS"/>
      <sheetName val="SAT-DAS"/>
      <sheetName val="U. div 2"/>
      <sheetName val="DESBT"/>
      <sheetName val="Isolasi Luar Dalam"/>
      <sheetName val="Isolasi Luar"/>
      <sheetName val="Struktur"/>
      <sheetName val="Monitoring Progres"/>
      <sheetName val="RKP PLUMBING"/>
      <sheetName val="PPh 22"/>
      <sheetName val="HB me"/>
      <sheetName val="Ope FC"/>
      <sheetName val="Sheet2"/>
      <sheetName val="BQ.Rekapitulasi  Akhir"/>
      <sheetName val="Lamp_V"/>
      <sheetName val="Fire Alarm"/>
      <sheetName val="Mall"/>
      <sheetName val="汇总"/>
      <sheetName val="harga"/>
      <sheetName val="REGISTRATION"/>
      <sheetName val="OIF"/>
      <sheetName val="플랜트 설치"/>
      <sheetName val="RM IA"/>
      <sheetName val="Connections"/>
      <sheetName val="DWTables"/>
      <sheetName val="Pg2"/>
      <sheetName val="BOQ Full"/>
      <sheetName val="D-base"/>
      <sheetName val="Eng_Hrs (HO)"/>
      <sheetName val="351BQMCN"/>
      <sheetName val="钢筋"/>
      <sheetName val="Eng_Hrs"/>
      <sheetName val="GRADASI KELAS A (2)"/>
      <sheetName val="timbunan pilihan"/>
      <sheetName val="DHrg"/>
      <sheetName val="S-QD5"/>
      <sheetName val="Equity"/>
      <sheetName val="#REF"/>
      <sheetName val="DK&amp;H"/>
      <sheetName val="harga dasar"/>
      <sheetName val="bialangsung"/>
      <sheetName val="derm"/>
      <sheetName val="misc"/>
      <sheetName val="pile1"/>
      <sheetName val="pile2"/>
      <sheetName val="timb"/>
      <sheetName val="Anal"/>
      <sheetName val="RAB-NEGO"/>
      <sheetName val="DRUP (ASLI)"/>
      <sheetName val="DIV.2"/>
      <sheetName val="Sat"/>
      <sheetName val="k341k612"/>
      <sheetName val="NP"/>
      <sheetName val="D &amp; W sizes"/>
      <sheetName val="REKAP-STR"/>
      <sheetName val="Kuantitas &amp; Harga"/>
      <sheetName val="Prices-600"/>
      <sheetName val="Sumber Daya"/>
      <sheetName val="BQ23"/>
      <sheetName val="BQ25"/>
      <sheetName val="Ts Tahap I Kesehatan &amp; Bea Cuka"/>
      <sheetName val="Hrg_Sat"/>
      <sheetName val="fill in first"/>
      <sheetName val="Dft. Hrg Bahan"/>
      <sheetName val="Perhit.Alat"/>
      <sheetName val="FORM"/>
      <sheetName val="Harsat Bahan"/>
      <sheetName val="STR(CANCEL)"/>
      <sheetName val="PP-8000AB"/>
      <sheetName val="Daf 1"/>
      <sheetName val="cal belakang"/>
      <sheetName val="GRAFIK 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Analisa_SNI_STANDART_1"/>
      <sheetName val="H_Satuan2"/>
      <sheetName val="HRG_BAHAN_&amp;_UPAH_okk1"/>
      <sheetName val="Analis_Kusen_okk1"/>
      <sheetName val="Fill_this_out_first___2"/>
      <sheetName val="Fill_this_out_first___3"/>
      <sheetName val="Cover_Daf-21"/>
      <sheetName val="BQ_ARS1"/>
      <sheetName val="Spec_ME1"/>
      <sheetName val="Master_1_0"/>
      <sheetName val="Harga_Bahan_&amp;_Upah_"/>
      <sheetName val="Perm__Test"/>
      <sheetName val="1_19"/>
      <sheetName val="Uraian_Teknis"/>
      <sheetName val="1__BQ"/>
      <sheetName val="Ana__PU"/>
      <sheetName val="Harga_Satuan"/>
      <sheetName val="unit_price"/>
      <sheetName val="Analisa_RAP"/>
      <sheetName val="Man_Power_&amp;_Comp"/>
      <sheetName val="Up_&amp;_bhn"/>
      <sheetName val="AnalisaSIPIL_RIIL"/>
      <sheetName val="Conn__Lib"/>
      <sheetName val="Format_Report-for_analysis_only"/>
      <sheetName val="2__BQ"/>
      <sheetName val="Analisa_2"/>
      <sheetName val="Volume_1"/>
      <sheetName val="ANALISA_railing"/>
      <sheetName val="rekap_mekanikal"/>
      <sheetName val="Agregat_Halus_&amp;_Kasar"/>
      <sheetName val="Posisi_Biaya"/>
      <sheetName val="BD_Div-2_sd_7_6"/>
      <sheetName val="Str_BT"/>
      <sheetName val="GRAND_TOTAL"/>
      <sheetName val="Sumber_Daya"/>
      <sheetName val="MAT'L_LIST"/>
      <sheetName val="2__MVAC_R1"/>
      <sheetName val="MC_strp_CoDa_"/>
      <sheetName val="Analisa_Upah_&amp;_Bahan_Plum"/>
      <sheetName val="_schedule_AMD-2_Rev_III"/>
      <sheetName val="3_1"/>
      <sheetName val="JPC_Breakdown_Price"/>
      <sheetName val="Harga_Upah+Bahan"/>
      <sheetName val="B_Q_2007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DashB"/>
      <sheetName val="ANGGARAN"/>
      <sheetName val="___1"/>
      <sheetName val="I-KAMAR"/>
      <sheetName val="rINCIAN"/>
      <sheetName val="Alat   Master"/>
      <sheetName val="Alat  Jembatan"/>
      <sheetName val="koef"/>
      <sheetName val="CondPol"/>
      <sheetName val="Notes"/>
      <sheetName val="Kalibrasi Mock (2)"/>
      <sheetName val="Markup"/>
      <sheetName val="Supl.X"/>
      <sheetName val="STAFFSCHED "/>
      <sheetName val="Terbilang"/>
      <sheetName val="1.2.용역비"/>
      <sheetName val="AU Zone"/>
      <sheetName val="Price Breakdown"/>
      <sheetName val="beton"/>
      <sheetName val="cable-data"/>
      <sheetName val="%S"/>
      <sheetName val="Analisa Harsat"/>
      <sheetName val="DAF-5"/>
      <sheetName val="I-ME"/>
      <sheetName val="3"/>
      <sheetName val="4"/>
      <sheetName val="__"/>
      <sheetName val="RAB &amp; RCO OWNER VERS.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3_Sch_ch"/>
      <sheetName val="Master_Edit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Bangunan_Utama_B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Rekap Biaya"/>
      <sheetName val="Volume"/>
      <sheetName val="DTCT"/>
      <sheetName val="Nc-0698"/>
      <sheetName val="F1c DATA ADM6"/>
      <sheetName val="Profil"/>
      <sheetName val="PENAWARAN"/>
      <sheetName val="HARDAS"/>
      <sheetName val="upah_borong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induk1"/>
      <sheetName val="Rekaman"/>
      <sheetName val="PRY 03-1 (Amd1)"/>
      <sheetName val="escon"/>
      <sheetName val="PP ALAT"/>
      <sheetName val="DB"/>
      <sheetName val="SUM,EC"/>
      <sheetName val="Kabel"/>
      <sheetName val="Daf Harga"/>
      <sheetName val="Analisa Harga Satuan"/>
      <sheetName val="REF.ONLY"/>
      <sheetName val="Sheet"/>
      <sheetName val="Tataudara"/>
      <sheetName val="ISBL-CIV"/>
      <sheetName val="Bill of Qty MEP"/>
      <sheetName val="Unit Rate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HOK-K210"/>
      <sheetName val="Owning cost Alat"/>
      <sheetName val="prelim"/>
      <sheetName val="anal2"/>
      <sheetName val="RESOURCES-6"/>
      <sheetName val="Penyusutan Kendaraan"/>
      <sheetName val="Vendor Information"/>
      <sheetName val="Weight"/>
      <sheetName val="112-885"/>
      <sheetName val="VENDOR"/>
      <sheetName val="NET表"/>
      <sheetName val="BQ表"/>
      <sheetName val="ANALISA UTAMA"/>
      <sheetName val="3-DIV4"/>
      <sheetName val="Superstruc"/>
      <sheetName val="MAPP"/>
      <sheetName val="A-12"/>
      <sheetName val="WT-LIST"/>
      <sheetName val="ASat"/>
      <sheetName val="LPP-201"/>
      <sheetName val="ANalisa "/>
      <sheetName val="KH_Q1_Q2_01"/>
      <sheetName val="RAB 2007"/>
      <sheetName val="CP3 Rkp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A_ars"/>
      <sheetName val="Shares Outstanding"/>
      <sheetName val="DCF_10"/>
      <sheetName val="Controls"/>
      <sheetName val="lookup_trend"/>
      <sheetName val="Price"/>
      <sheetName val="jadw"/>
      <sheetName val="Fin-Bengkel"/>
      <sheetName val="Fin-Showroom"/>
      <sheetName val="Hal_Pagar"/>
      <sheetName val="Str-Bengkel"/>
      <sheetName val="Str-Showroom"/>
      <sheetName val="LAIN-LAIN"/>
      <sheetName val="lokasari-el"/>
      <sheetName val="RBP- 2"/>
      <sheetName val="PNT"/>
      <sheetName val="Galian 1"/>
      <sheetName val="Harsat_Mk"/>
      <sheetName val="LAL - PASAR PAGI "/>
      <sheetName val="htg"/>
      <sheetName val="harga-SD"/>
      <sheetName val="Analisa Teknik"/>
      <sheetName val="hutang-lapangan"/>
      <sheetName val="Hutang-Wilayah"/>
      <sheetName val="An_ Harga"/>
      <sheetName val="Proyeksi 2017 Update 3 april"/>
      <sheetName val="BL- (JOB)"/>
      <sheetName val="harga dasar T-M-A"/>
      <sheetName val="노임단가"/>
      <sheetName val="BOW"/>
      <sheetName val="Anls Teknis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BoQ C4"/>
      <sheetName val="SCH Total"/>
      <sheetName val="JOB'S"/>
      <sheetName val="BASEMENT"/>
      <sheetName val="Anls"/>
      <sheetName val="mat&amp;upah"/>
      <sheetName val="time scedul "/>
      <sheetName val="HARSATALAT"/>
      <sheetName val="Summary"/>
      <sheetName val="ASEM내역"/>
      <sheetName val="B.U ARC  POS JAGA"/>
      <sheetName val="PI"/>
      <sheetName val="PRELIM PRECAST SYS"/>
      <sheetName val="DW"/>
      <sheetName val="SORT"/>
      <sheetName val="BHN"/>
      <sheetName val="Orgs Proy"/>
      <sheetName val="TB(Koordinat XY) (OK)"/>
      <sheetName val="Mat Real"/>
      <sheetName val="Construction"/>
      <sheetName val="@"/>
      <sheetName val="Analisa Bor"/>
      <sheetName val="KoefMixer"/>
      <sheetName val="KoefExc_Dump_Vibro"/>
      <sheetName val="Alat Berat"/>
      <sheetName val="ANALIS"/>
      <sheetName val="4-Basic Price"/>
      <sheetName val="Bhn+Uph"/>
      <sheetName val="DAF.ALAT"/>
      <sheetName val="BOQ+BTL+RAPI"/>
      <sheetName val="CODE"/>
      <sheetName val="SUR-HARGA"/>
      <sheetName val="Est"/>
      <sheetName val="faktor &amp; disc"/>
      <sheetName val="hARGA SAT"/>
      <sheetName val="PO-2"/>
      <sheetName val="Daf. Upah &amp; Bah"/>
      <sheetName val="PROGRESS BULAN"/>
      <sheetName val="L-Mechanical"/>
      <sheetName val="TBLSKILL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BoQrap"/>
      <sheetName val="SATUAN JADI "/>
      <sheetName val="BQ All_2"/>
      <sheetName val="Bill No_1"/>
      <sheetName val="PAD_F"/>
      <sheetName val="Analisa STR"/>
      <sheetName val="An H.Sat Pek.Ut"/>
      <sheetName val="13.Nangakara Weir"/>
      <sheetName val="14.Irr.Canal Work"/>
      <sheetName val="15.Irr. Struc.Work"/>
      <sheetName val="16.Pipe Inst."/>
      <sheetName val="18.Lateral Pipe"/>
      <sheetName val="BAG_III"/>
      <sheetName val="Parameters"/>
      <sheetName val="ME_DOSEN"/>
      <sheetName val="hrgsat"/>
      <sheetName val="Rekap (2)"/>
      <sheetName val="villa"/>
      <sheetName val="BQ-Str"/>
      <sheetName val="List of Material Price"/>
      <sheetName val="DIRECT"/>
      <sheetName val="bhn FINAL"/>
      <sheetName val="Qty_pile"/>
      <sheetName val="Steel_slab"/>
      <sheetName val="Steel_tank"/>
      <sheetName val="Steel_wall"/>
      <sheetName val="1.B"/>
      <sheetName val="Upah &amp; Bahan"/>
      <sheetName val="OwnEq"/>
      <sheetName val="Hargamat"/>
      <sheetName val="notasi"/>
      <sheetName val="HargaBahan"/>
      <sheetName val="EurotoolsXRates"/>
      <sheetName val="SCED"/>
      <sheetName val="Schedule 11a"/>
      <sheetName val="Temporary"/>
      <sheetName val="Septick tank"/>
      <sheetName val="DATA PROYEK"/>
      <sheetName val="Rekap 1"/>
      <sheetName val="RPP01 3"/>
      <sheetName val="Harga Sat_APP"/>
      <sheetName val="Cash2"/>
      <sheetName val="Rek.An"/>
      <sheetName val="SIRTU"/>
      <sheetName val="7.공정표"/>
      <sheetName val="Skedjul Rev"/>
      <sheetName val="61004"/>
      <sheetName val="61005"/>
      <sheetName val="61006"/>
      <sheetName val="61007"/>
      <sheetName val="61008"/>
      <sheetName val="Spec1"/>
      <sheetName val="HS"/>
      <sheetName val="DKH-S3"/>
      <sheetName val="RinciBab1"/>
      <sheetName val="MAP-Prog"/>
      <sheetName val="PRD01-5"/>
      <sheetName val="1.2"/>
      <sheetName val="Rekap RAP real (2)"/>
      <sheetName val="Sort 3"/>
      <sheetName val="Criteria"/>
      <sheetName val="coeff"/>
      <sheetName val="Daywork1"/>
      <sheetName val="Cont. Fabrikasi"/>
      <sheetName val="RKP_1"/>
      <sheetName val="GEDUNG_A"/>
      <sheetName val="RFP003D"/>
      <sheetName val="rating curve"/>
      <sheetName val="Cost Summary"/>
      <sheetName val="AssumptionValue"/>
      <sheetName val="CloseOuts by Package"/>
      <sheetName val="셀명"/>
      <sheetName val="수지표"/>
      <sheetName val="RAP FLAT+OPEN"/>
      <sheetName val="Huruf"/>
      <sheetName val="Metod TWR"/>
      <sheetName val="Analis (2)"/>
      <sheetName val="Pile径1m･27"/>
      <sheetName val="Sur Site"/>
      <sheetName val="EE-PROP"/>
      <sheetName val="sch 1.2"/>
      <sheetName val="basic-price"/>
      <sheetName val="PEMASARAN"/>
      <sheetName val="Grandtotals"/>
      <sheetName val="B.Kim2010"/>
      <sheetName val="LPP"/>
      <sheetName val="6-AGREGAT"/>
      <sheetName val="Risalah KOM"/>
      <sheetName val="LPS APRL'08"/>
      <sheetName val="S3B11R"/>
      <sheetName val="schalt"/>
      <sheetName val="schtng"/>
      <sheetName val="schbhn"/>
      <sheetName val="TS"/>
      <sheetName val="rekap bahan dan alat"/>
      <sheetName val="RAB J18 "/>
      <sheetName val="PO2"/>
      <sheetName val="Basic Data"/>
      <sheetName val="rab-SAPHIR"/>
      <sheetName val="5-HARGA"/>
      <sheetName val="NYATDOK"/>
      <sheetName val="daf kh"/>
      <sheetName val="DIV.1"/>
      <sheetName val="Written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Man Power"/>
      <sheetName val="Data Tower"/>
      <sheetName val="KALK_GES"/>
      <sheetName val="당초"/>
      <sheetName val="DAFT_ALAT,UPAH &amp; MAT"/>
      <sheetName val="Daftar Upax"/>
      <sheetName val="汎用設備調達日程表"/>
      <sheetName val="Bahan &amp; Upah"/>
      <sheetName val="DIVI6"/>
      <sheetName val="GSMTOWER"/>
      <sheetName val="rekap str_ars"/>
      <sheetName val="str-Rab"/>
      <sheetName val="PileCap"/>
      <sheetName val="Tie Beam GN"/>
      <sheetName val="Tangga GN"/>
      <sheetName val="eqp-rek"/>
      <sheetName val="Basic Price"/>
      <sheetName val="DHS AC"/>
      <sheetName val="Harga Upah"/>
      <sheetName val="anal_hs"/>
      <sheetName val="Rupiah"/>
      <sheetName val="MVAC (4)"/>
      <sheetName val="TT04"/>
      <sheetName val="HS-1"/>
      <sheetName val="Daftar Upah&amp;Bahan"/>
      <sheetName val="weekly"/>
      <sheetName val="F.1 1.G.ST.1A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Hst,upah"/>
      <sheetName val="Kode"/>
      <sheetName val="Hst_mat"/>
      <sheetName val="JBAHAN"/>
      <sheetName val="Morsip Ht Julu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Rek Anal"/>
      <sheetName val="Hrg Satuan"/>
      <sheetName val="an (1)"/>
      <sheetName val="5-Peralatan"/>
      <sheetName val="Analisa Quarry"/>
      <sheetName val="Devisi 3"/>
      <sheetName val="NP tanah"/>
      <sheetName val="NP umum"/>
      <sheetName val="An_pdkg"/>
      <sheetName val="rekaprab"/>
      <sheetName val="Resume_Analisa"/>
      <sheetName val="SEDULC"/>
      <sheetName val="Form Harga"/>
      <sheetName val="M2"/>
      <sheetName val="DIV1"/>
      <sheetName val="BALT"/>
      <sheetName val="MASTER Alat"/>
      <sheetName val="Demolation"/>
      <sheetName val="Alat B"/>
      <sheetName val="Bahan B"/>
      <sheetName val="Telusur"/>
      <sheetName val="Upah B"/>
      <sheetName val="SCHED"/>
      <sheetName val="Informasi"/>
      <sheetName val="an-alat"/>
      <sheetName val="Upah "/>
      <sheetName val="K.Lokal"/>
      <sheetName val="Bill_Qua"/>
      <sheetName val="MT_an"/>
      <sheetName val="Rek-Analisa"/>
      <sheetName val="SAT-BHN"/>
      <sheetName val="5-ALAT(1)"/>
      <sheetName val="Luas Timb I"/>
      <sheetName val="D-Analisa1"/>
      <sheetName val="D-Upah&amp;Bahan"/>
      <sheetName val="Waktu"/>
      <sheetName val="Kantor"/>
      <sheetName val="Currency Rate"/>
      <sheetName val="hitungan"/>
      <sheetName val="schalat"/>
      <sheetName val="schman"/>
      <sheetName val="schmat"/>
      <sheetName val="lampiran"/>
      <sheetName val="B D_AHS6"/>
      <sheetName val="TEST CASE"/>
      <sheetName val="Schedule 02"/>
      <sheetName val="001"/>
      <sheetName val="RAB PKD "/>
      <sheetName val="HPS"/>
      <sheetName val="ALOKASI"/>
      <sheetName val="div3"/>
      <sheetName val="Page 1"/>
      <sheetName val="Sat Bah _ Up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1@(2x2,5)"/>
      <sheetName val="COLUMN"/>
      <sheetName val="KBL"/>
      <sheetName val="REKAP_ARSITEKTUR."/>
      <sheetName val="LAMP-A"/>
      <sheetName val="Rinc.Ged.A (G.Utama)"/>
      <sheetName val="JANUARI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Database"/>
      <sheetName val="Parameter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Bahan "/>
      <sheetName val="Pekerjaan "/>
      <sheetName val="Hargamaterial"/>
      <sheetName val="TB"/>
      <sheetName val="ｺﾝY条件BD"/>
      <sheetName val="LMW-PEG"/>
      <sheetName val="besi"/>
      <sheetName val="anl.beton"/>
      <sheetName val="anl.mat"/>
      <sheetName val="B.as"/>
      <sheetName val="NSTD"/>
      <sheetName val="anl.sa"/>
      <sheetName val="STD"/>
      <sheetName val="anl.mep"/>
      <sheetName val="B.me"/>
      <sheetName val="DCF"/>
      <sheetName val="Assumptions"/>
      <sheetName val="Targt"/>
      <sheetName val="STP"/>
      <sheetName val="Sum_Unrecon"/>
      <sheetName val="IS"/>
      <sheetName val="BSIS"/>
      <sheetName val="TBPP-PPKA (%) (2)"/>
      <sheetName val="BQ All-2"/>
      <sheetName val="U&amp;B"/>
      <sheetName val="Rutin"/>
      <sheetName val="AHS 6.3a ( 2a )"/>
      <sheetName val="PERALATAN PROYEK GOL III A"/>
      <sheetName val="ANAL-str2"/>
      <sheetName val="prg-old"/>
      <sheetName val="Sales Parameter"/>
      <sheetName val="Analisa Neraca"/>
      <sheetName val="MINGGU B 14-17"/>
      <sheetName val="MINGGU A 14-17"/>
      <sheetName val="MINGGU F 14-17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Fill_this_out_first___8"/>
      <sheetName val="H_Satuan5"/>
      <sheetName val="Analisa_SNI_STANDART_4"/>
      <sheetName val="Fill_this_out_first___9"/>
      <sheetName val="HRG_BAHAN_&amp;_UPAH_okk4"/>
      <sheetName val="Analis_Kusen_okk4"/>
      <sheetName val="struktur_tdk_dipakai4"/>
      <sheetName val="Cover_Daf-24"/>
      <sheetName val="HARGA_BAHAN4"/>
      <sheetName val="Analisa_RAP3"/>
      <sheetName val="BQ_ARS4"/>
      <sheetName val="Spec_ME4"/>
      <sheetName val="AnalisaSIPIL_RIIL_RAP4"/>
      <sheetName val="B_-_Norelec4"/>
      <sheetName val="PEMBESIAN_BALOK_tukang_(2)4"/>
      <sheetName val="DAFTAR_74"/>
      <sheetName val="Rekap_Prelim4"/>
      <sheetName val="HARGA_MATERIAL4"/>
      <sheetName val="HRG_BHN4"/>
      <sheetName val="D___W_sizes4"/>
      <sheetName val="IN_OUT4"/>
      <sheetName val="Daftar_Upah3"/>
      <sheetName val="Man_Power_&amp;_Comp3"/>
      <sheetName val="D_5243-ARAMCO3"/>
      <sheetName val="D-4801_OXY3"/>
      <sheetName val="Conn__Lib3"/>
      <sheetName val="Master_1_03"/>
      <sheetName val="Jembatan_I4"/>
      <sheetName val="DAFTAR_HARGA3"/>
      <sheetName val="Agregat_Halus_&amp;_Kasar3"/>
      <sheetName val="C__Analisa_4"/>
      <sheetName val="Perm__Test3"/>
      <sheetName val="Harga_Bahan_&amp;_Upah_3"/>
      <sheetName val="ANALISA_railing3"/>
      <sheetName val="Ana__PU3"/>
      <sheetName val="Uraian_Teknis3"/>
      <sheetName val="1__BQ3"/>
      <sheetName val="rab_lt_2_bo4"/>
      <sheetName val="Man_Power___Comp4"/>
      <sheetName val="Harsat_Upah4"/>
      <sheetName val="Harga_Satuan3"/>
      <sheetName val="BQ_Rekapitulasi__Akhir1"/>
      <sheetName val="RAB_SEKRETARIAT_(1)3"/>
      <sheetName val="List_Material3"/>
      <sheetName val="Format_Report-for_analysis_onl3"/>
      <sheetName val="rekap_mekanikal3"/>
      <sheetName val="2__BQ3"/>
      <sheetName val="Analisa_23"/>
      <sheetName val="AnalisaSIPIL_RIIL3"/>
      <sheetName val="Up_&amp;_bhn3"/>
      <sheetName val="Volume_13"/>
      <sheetName val="A-11_Steel_Str4"/>
      <sheetName val="A-03_Pile4"/>
      <sheetName val="Bangunan_Utama_B3"/>
      <sheetName val="MAT'L_LIST3"/>
      <sheetName val="1_193"/>
      <sheetName val="Cover_Daf_24"/>
      <sheetName val="Galian_batu3"/>
      <sheetName val="MC_strp_CoDa_3"/>
      <sheetName val="2__MVAC_R13"/>
      <sheetName val="Str_BT3"/>
      <sheetName val="Off_+_Wh3"/>
      <sheetName val="Posisi_Biaya3"/>
      <sheetName val="BD_Div-2_sd_7_63"/>
      <sheetName val="GRAND_TOTAL3"/>
      <sheetName val="01A-_RAB3"/>
      <sheetName val="_schedule_AMD-2_Rev_III3"/>
      <sheetName val="3_13"/>
      <sheetName val="Fin_Sum3"/>
      <sheetName val="3_4-PIPE3"/>
      <sheetName val="_3"/>
      <sheetName val="Perhit_Alat1"/>
      <sheetName val="JPC_Breakdown_Price3"/>
      <sheetName val="CHITIET_VL_NC3"/>
      <sheetName val="H__Satuan3"/>
      <sheetName val="405BQBAK-ME_26_bakrie3"/>
      <sheetName val="Analisa_Upah_&amp;_Bahan_Plum3"/>
      <sheetName val="Harga_Upah+Bahan3"/>
      <sheetName val="B_Q_20073"/>
      <sheetName val="REKAP_TOTAL3"/>
      <sheetName val="Kurva_S_(barch-bulanan-25)3"/>
      <sheetName val="rab_me_(by_owner)_3"/>
      <sheetName val="BQ_(by_owner)3"/>
      <sheetName val="rab_me_(fisik)3"/>
      <sheetName val="HRGA_SATUAN_UPAH-BAHAN3"/>
      <sheetName val="fr_BS3"/>
      <sheetName val="HB_3"/>
      <sheetName val="MAT'L_LLIST3"/>
      <sheetName val="Time_Schedule3"/>
      <sheetName val="BQ_Detail3"/>
      <sheetName val="Master_Edit3"/>
      <sheetName val="3_Sch_ch3"/>
      <sheetName val="HB_me3"/>
      <sheetName val="PPh_223"/>
      <sheetName val="2_2_BQ3"/>
      <sheetName val="Public_Area3"/>
      <sheetName val="U__div_23"/>
      <sheetName val="SELISIH_HARGA3"/>
      <sheetName val="Fire_Alarm3"/>
      <sheetName val="Monitoring_Progres1"/>
      <sheetName val="Ope_FC1"/>
      <sheetName val="Eng_Hrs_(HO)3"/>
      <sheetName val="1_1_ALAT_TULIS_KANTOR1"/>
      <sheetName val="Sumber_Daya3"/>
      <sheetName val="Kuantitas_&amp;_Harga3"/>
      <sheetName val="RKP_PLUMBING1"/>
      <sheetName val="Alat___Master1"/>
      <sheetName val="Alat__Jembatan1"/>
      <sheetName val="GRADASI_KELAS_A_(2)1"/>
      <sheetName val="timbunan_pilihan1"/>
      <sheetName val="Isolasi_Luar1"/>
      <sheetName val="Isolasi_Luar_Dalam1"/>
      <sheetName val="fill_in_first1"/>
      <sheetName val="Dft__Hrg_Bahan1"/>
      <sheetName val="GRAFIK_1"/>
      <sheetName val="플랜트_설치1"/>
      <sheetName val="RM_IA1"/>
      <sheetName val="BOQ_Full1"/>
      <sheetName val="Daf_11"/>
      <sheetName val="D_&amp;_W_sizes1"/>
      <sheetName val="Harsat_Bahan1"/>
      <sheetName val="Kalibrasi_Mock_(2)1"/>
      <sheetName val="analisa_hor1"/>
      <sheetName val="cal_belakang1"/>
      <sheetName val="Supl_X1"/>
      <sheetName val="Analisa_Harsat3"/>
      <sheetName val="Ts_Tahap_I_Kesehatan_&amp;_Bea_Cuka"/>
      <sheetName val="1_2_용역비3"/>
      <sheetName val="Sort_3"/>
      <sheetName val="Analisa_Harga_Satuan1"/>
      <sheetName val="STAFFSCHED_1"/>
      <sheetName val="AU_Zone1"/>
      <sheetName val="Price_Breakdown1"/>
      <sheetName val="DIV_21"/>
      <sheetName val="RAB_&amp;_RCO_OWNER_VERS_1"/>
      <sheetName val="공정계획(내부계획25%,내부w_f)1"/>
      <sheetName val="Rekap_Biaya1"/>
      <sheetName val="F1c_DATA_ADM6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PRY_03-1_(Amd1)1"/>
      <sheetName val="PP_ALAT1"/>
      <sheetName val="Vendor_Information1"/>
      <sheetName val="Cont__Fabrikasi"/>
      <sheetName val="Penyusutan_Kendaraan1"/>
      <sheetName val="Bill_of_Qty_MEP1"/>
      <sheetName val="ANalisa_1"/>
      <sheetName val="Shares_Outstanding"/>
      <sheetName val="Daf_Harga1"/>
      <sheetName val="REF_ONLY1"/>
      <sheetName val="B_U_ARC__POS_JAGA"/>
      <sheetName val="Owning_cost_Alat1"/>
      <sheetName val="TB(Koordinat_XY)_(OK)"/>
      <sheetName val="Mat_Real"/>
      <sheetName val="RAB_20071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Direct_Cos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Analisa_Bor"/>
      <sheetName val="Alat_Berat"/>
      <sheetName val="4-Basic_Price"/>
      <sheetName val="ANALISA_UTAMA"/>
      <sheetName val="Analisa_Teknik1"/>
      <sheetName val="1_B1"/>
      <sheetName val="bhn_FINAL"/>
      <sheetName val="Unit_Rate1"/>
      <sheetName val="FIRE_FIGHTING1"/>
      <sheetName val="Jati_Gede1"/>
      <sheetName val="RBP-_21"/>
      <sheetName val="BL-_(JOB)1"/>
      <sheetName val="harga_dasar_T-M-A1"/>
      <sheetName val="faktor_&amp;_disc"/>
      <sheetName val="hARGA_SAT1"/>
      <sheetName val="est_proy1"/>
      <sheetName val="UnitRateA_1_II1"/>
      <sheetName val="pay_items1"/>
      <sheetName val="Galian_11"/>
      <sheetName val="LAL_-_PASAR_PAGI_1"/>
      <sheetName val="DRUP_(ASLI)1"/>
      <sheetName val="Metod_TWR"/>
      <sheetName val="Analis_(2)"/>
      <sheetName val="Analisa_STR"/>
      <sheetName val="rating_curve"/>
      <sheetName val="Cost_Summary"/>
      <sheetName val="SCH_Total"/>
      <sheetName val="Sur_Site"/>
      <sheetName val="PROGRESS_BULAN"/>
      <sheetName val="Daf__Upah_&amp;_Bah"/>
      <sheetName val="CloseOuts_by_Package"/>
      <sheetName val="Harga_Sat_APP1"/>
      <sheetName val="Rek_An1"/>
      <sheetName val="7_공정표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sch_1_2"/>
      <sheetName val="BQ_All_2"/>
      <sheetName val="Bill_No_1"/>
      <sheetName val="RAP_FLAT+OPEN"/>
      <sheetName val="An_H_Sat_Pek_Ut"/>
      <sheetName val="B_Kim2010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time_scedul_"/>
      <sheetName val="CP3_Rkp"/>
      <sheetName val="BoQ_C4"/>
      <sheetName val="Upah_&amp;_Bahan"/>
      <sheetName val="SATUAN_JADI_"/>
      <sheetName val="rekap_bahan_dan_alat"/>
      <sheetName val="RAB_J18_"/>
      <sheetName val="Basic_Data"/>
      <sheetName val="daf_kh"/>
      <sheetName val="DIV_1"/>
      <sheetName val="Rekap_(2)"/>
      <sheetName val="Man_Power"/>
      <sheetName val="Data_Tower"/>
      <sheetName val="1_2"/>
      <sheetName val="List_of_Material_Price"/>
      <sheetName val="Orgs_Proy"/>
      <sheetName val="rekap_str_ars"/>
      <sheetName val="OH_Mall"/>
      <sheetName val="TAMBAH_KURANG"/>
      <sheetName val="BSP_Medium_Class"/>
      <sheetName val="BSP_Sch__40"/>
      <sheetName val="DAFT_ALAT,UPAH_&amp;_MAT"/>
      <sheetName val="Harga_Upah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Currency_Rate"/>
      <sheetName val="A_Card"/>
      <sheetName val="D_Kamar"/>
      <sheetName val="Daftar_Upah&amp;Bahan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Anl.+"/>
      <sheetName val="SDMTA"/>
      <sheetName val="UMUM-PU"/>
      <sheetName val="Cash Flow bulanan"/>
      <sheetName val="An_Basic"/>
      <sheetName val="An-str(krgnyr)"/>
      <sheetName val="MAP GAB"/>
      <sheetName val="7.1(3)"/>
      <sheetName val="수주현황2월"/>
      <sheetName val="note"/>
      <sheetName val="w't table"/>
      <sheetName val="Cover (sh 1)"/>
      <sheetName val="Units"/>
      <sheetName val="Instructions"/>
      <sheetName val="HAL-1"/>
      <sheetName val="Actual &amp; Valuation by PY"/>
      <sheetName val="BBM-03"/>
      <sheetName val="G_SUMMARY"/>
      <sheetName val="SPK"/>
      <sheetName val="MC0"/>
      <sheetName val="Analisa (ok)"/>
      <sheetName val="metode"/>
      <sheetName val="ANALISA PEK.UMUM"/>
      <sheetName val="REKAP.VOLUME"/>
      <sheetName val="UPAH-BAHAN"/>
      <sheetName val="HSBU ANA"/>
      <sheetName val="C.16"/>
      <sheetName val="C.19"/>
      <sheetName val="C.21"/>
      <sheetName val="C.23"/>
      <sheetName val="C.25"/>
      <sheetName val="C.7"/>
      <sheetName val="C.9"/>
      <sheetName val="DATA 2"/>
      <sheetName val="Allowance"/>
      <sheetName val="SPJ"/>
      <sheetName val="Gaji"/>
      <sheetName val="UR-TEKNIS"/>
      <sheetName val="MOB (2)"/>
      <sheetName val="DPTA"/>
      <sheetName val="form evaluasi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auto-PPN"/>
      <sheetName val="unit_price3"/>
      <sheetName val="K_Lokal"/>
      <sheetName val="B_D_AHS6"/>
      <sheetName val="TEST_CASE"/>
      <sheetName val="Upah_"/>
      <sheetName val="form_evaluasi"/>
      <sheetName val="HArga_BAhan_ME"/>
      <sheetName val="EE_(3)"/>
      <sheetName val="pek_tanah_utk_irigasi"/>
      <sheetName val="5.1-5.4(1)-5.4(2)"/>
      <sheetName val="DIV.3"/>
      <sheetName val="hrg-sat.pek"/>
      <sheetName val="B.T"/>
      <sheetName val="SD"/>
      <sheetName val="formminat"/>
      <sheetName val="HS BHN&amp;UPAH"/>
      <sheetName val="TAGIHAN"/>
      <sheetName val="41,9&amp;36,3"/>
      <sheetName val="BARU-3"/>
      <sheetName val="BARU-4 "/>
      <sheetName val="SUMBER"/>
      <sheetName val="div7"/>
      <sheetName val="D3"/>
      <sheetName val="MARK-UP HARGA PENAWARAN"/>
      <sheetName val="MATERIAL-UPAH"/>
      <sheetName val="Gedung Kantor"/>
      <sheetName val="TPI"/>
      <sheetName val="Sat. Pek."/>
      <sheetName val="hsp_STR_ARS"/>
      <sheetName val="BQ_Tenis"/>
      <sheetName val="RAW MATERIALS 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D_harga"/>
      <sheetName val="BIL"/>
      <sheetName val="TE TS FA LAN MATV"/>
      <sheetName val="sai"/>
      <sheetName val="rekap-bialat"/>
      <sheetName val="Harsat_marina"/>
      <sheetName val="sat-utama1"/>
      <sheetName val="REKAP 2008"/>
      <sheetName val="D2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BQTOLTP"/>
      <sheetName val="Rekap Tanpa Prelim"/>
      <sheetName val="SANITARY"/>
      <sheetName val="SPEC-TEKNIS"/>
      <sheetName val="HOTEL"/>
      <sheetName val="list"/>
      <sheetName val="Analisa K"/>
      <sheetName val="1. BQ ind"/>
      <sheetName val="DHSD"/>
      <sheetName val="Cco (2)"/>
      <sheetName val="rincian A"/>
      <sheetName val="LP3,h_dsr"/>
      <sheetName val="an_tek1"/>
      <sheetName val="Control Document"/>
      <sheetName val="갑지"/>
      <sheetName val="Links"/>
      <sheetName val="Lead"/>
      <sheetName val="prog-mgu"/>
      <sheetName val="Alat (2)"/>
      <sheetName val="DIV7-BM"/>
      <sheetName val="rumus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Anal-2"/>
      <sheetName val="DKH"/>
      <sheetName val="Anal. Alat"/>
      <sheetName val="antek12a-13"/>
      <sheetName val="Monitor"/>
      <sheetName val="224-225"/>
      <sheetName val="Estm-Progres"/>
      <sheetName val="Stay Cable PDMR2"/>
      <sheetName val="work shop"/>
      <sheetName val="RAB-LANSEKAP"/>
      <sheetName val="DIV.9"/>
      <sheetName val="Dt"/>
      <sheetName val="Modal Kerja"/>
      <sheetName val="BIODATA"/>
      <sheetName val="Aggr"/>
      <sheetName val="CATEGORY"/>
      <sheetName val="witholding tax list cji 2001"/>
      <sheetName val="D. Peralatan"/>
      <sheetName val="Cik-SPKhwu"/>
      <sheetName val="PHU 05"/>
      <sheetName val="Harga S Dasar"/>
      <sheetName val="isian"/>
      <sheetName val="vol_P31Ki"/>
      <sheetName val="Lamp NRC Item (4)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NMS Configuration"/>
      <sheetName val="2_PBK-01"/>
      <sheetName val="CASH"/>
      <sheetName val="CASH_wilcab"/>
      <sheetName val="PBK-01"/>
      <sheetName val="HUTANG"/>
      <sheetName val="Sheet01S"/>
      <sheetName val="PRINT OUT"/>
      <sheetName val="LOADDAT"/>
      <sheetName val="HALAMAN 1-60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Source"/>
      <sheetName val="Uraian Upah"/>
      <sheetName val="DETANAL-AUG"/>
      <sheetName val="YRACCT"/>
      <sheetName val="DASH"/>
      <sheetName val="SAN REDUCED 1"/>
      <sheetName val="SH-C"/>
      <sheetName val="Tubing &amp; fitting"/>
      <sheetName val="Hsatuan-OK"/>
      <sheetName val="BQ-1A prelim"/>
      <sheetName val="idx-03"/>
      <sheetName val="igp-03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JADWAL PELAKSANAAN"/>
      <sheetName val="quarry"/>
      <sheetName val="ANALISAGATE"/>
      <sheetName val="Rekap Anl.SNI"/>
      <sheetName val="Harsat_Pek"/>
      <sheetName val="perletakan2"/>
      <sheetName val="Harga HSPK"/>
      <sheetName val="Vol Kusen &amp; Alm (2)"/>
      <sheetName val="Besi &amp; Bekisting-CBD (2)"/>
      <sheetName val="Backkomp-Java (2)"/>
      <sheetName val="Septic"/>
      <sheetName val="analis azaa"/>
      <sheetName val="RAB KapukII"/>
      <sheetName val="BAU"/>
      <sheetName val="1.General "/>
      <sheetName val="anal (4)"/>
      <sheetName val="SUMMARY_month_by_month"/>
      <sheetName val="Disposals"/>
      <sheetName val="B"/>
      <sheetName val="UP"/>
      <sheetName val="BH"/>
      <sheetName val="LMKC_01"/>
      <sheetName val="AK-2004 (2)"/>
      <sheetName val="As"/>
      <sheetName val="CAB 2"/>
      <sheetName val="MENU"/>
      <sheetName val="C"/>
      <sheetName val="TIMBUNAN"/>
      <sheetName val="HSU 2016"/>
      <sheetName val="RAB Temiling "/>
      <sheetName val="HRG_NO_PRINT"/>
      <sheetName val="REK"/>
      <sheetName val="EI (3-)"/>
      <sheetName val="Bahan2"/>
      <sheetName val="REKAP PAGAR DEPAN"/>
      <sheetName val="REKAP LOKAL"/>
      <sheetName val="REKAP PAGAR SAMPING"/>
      <sheetName val="REKAP GERBANG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BQ SCDB LOT-10"/>
      <sheetName val="INFO"/>
      <sheetName val="Rincian Bah&amp;Ten"/>
      <sheetName val="Plan vs Real"/>
      <sheetName val="Rinci Progres"/>
      <sheetName val="An-Sipil(ADA KODE)"/>
      <sheetName val="전등설비"/>
      <sheetName val="단가조사서"/>
      <sheetName val="INPUT_TABLE"/>
      <sheetName val="Chiller"/>
      <sheetName val="CCO5"/>
      <sheetName val="Detail-AQC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 Upah &amp; Bhn 10 jmbt "/>
      <sheetName val="Master Schedule"/>
      <sheetName val="rates"/>
      <sheetName val="keb-BHN"/>
      <sheetName val="hrg uph+bhn"/>
      <sheetName val="ACTUAL CHECK"/>
      <sheetName val="bukan PNS"/>
      <sheetName val="H-SAT"/>
      <sheetName val="BPS"/>
      <sheetName val="jalur-TH-INI"/>
      <sheetName val="jalur-th-lalu"/>
      <sheetName val="input data umum"/>
      <sheetName val="HRPar"/>
      <sheetName val="Data-Masukan"/>
      <sheetName val="SchC"/>
      <sheetName val="SchA"/>
      <sheetName val="SewAlat"/>
      <sheetName val="SchB"/>
      <sheetName val="SchD"/>
      <sheetName val="DATA WP"/>
      <sheetName val="kepmenaker150"/>
      <sheetName val="GP-WB"/>
      <sheetName val="Receivables from customer (3)"/>
      <sheetName val="hasat"/>
      <sheetName val="RWD-02"/>
      <sheetName val="Sheet4"/>
      <sheetName val="ANAL.BOW"/>
      <sheetName val="Urai _Resap pengikat"/>
      <sheetName val="Credit-22"/>
      <sheetName val="bbt-1999"/>
      <sheetName val="CF WORKSHEET"/>
      <sheetName val="datbhn"/>
      <sheetName val="6DHSDBU"/>
      <sheetName val="MVAC"/>
      <sheetName val="BILL"/>
      <sheetName val="Meth "/>
      <sheetName val="PR"/>
      <sheetName val="cost recovery"/>
      <sheetName val="BHN-UPH-ALT"/>
      <sheetName val="rbka"/>
      <sheetName val="SubAcc"/>
      <sheetName val="ANALISA-1"/>
      <sheetName val="SP16"/>
      <sheetName val="영업소실적"/>
      <sheetName val="anal_P"/>
      <sheetName val="Rekap_Budget_R0"/>
      <sheetName val=" PE-F-42 MR 9 Manpower"/>
      <sheetName val="GRAND REKAP"/>
      <sheetName val="Budget"/>
      <sheetName val="일작업량산출"/>
      <sheetName val="기본대가"/>
      <sheetName val="장비일작업량"/>
      <sheetName val="MTa"/>
      <sheetName val="95삼성급(본사)"/>
      <sheetName val="PLB"/>
      <sheetName val="EQ"/>
      <sheetName val="ANAL KOEF"/>
      <sheetName val="諸経費"/>
      <sheetName val="清水計算営業税率関連"/>
      <sheetName val="RAB RIIL kayu"/>
      <sheetName val="Daft 2_1"/>
      <sheetName val="SALES07"/>
      <sheetName val="SD (1)"/>
      <sheetName val="Schedule (1)"/>
      <sheetName val="10.1 (1)"/>
      <sheetName val="10.1 (2)"/>
      <sheetName val="10.1 (3)"/>
      <sheetName val="10.1 (4)"/>
      <sheetName val="10.1 (5)"/>
      <sheetName val="3-DIV8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Pers"/>
      <sheetName val="AR to LSY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unit_price4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Daf_Alat2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Upah_1"/>
      <sheetName val="K_Lokal1"/>
      <sheetName val="Luas_Timb_I1"/>
      <sheetName val="Actual_&amp;_Valuation_by_PY"/>
      <sheetName val="Analisa_Neraca"/>
      <sheetName val="Cover_(sh_1)"/>
      <sheetName val="TEST_CASE1"/>
      <sheetName val="Anl_+"/>
      <sheetName val="Sales_Parameter1"/>
      <sheetName val="Cash_Flow_bulanan"/>
      <sheetName val="MAP_GAB"/>
      <sheetName val="7_1(3)"/>
      <sheetName val="AHS_6_3a_(_2a_)1"/>
      <sheetName val="PERALATAN_PROYEK_GOL_III_A1"/>
      <sheetName val="F_1_1_G_ST_1A"/>
      <sheetName val="anl_beton"/>
      <sheetName val="anl_mat"/>
      <sheetName val="B_as"/>
      <sheetName val="anl_sa"/>
      <sheetName val="anl_mep"/>
      <sheetName val="B_me"/>
      <sheetName val="TBPP-PPKA_(%)_(2)"/>
      <sheetName val="BQ_All-2"/>
      <sheetName val="B_D_AHS61"/>
      <sheetName val="MINGGU_B_14-17"/>
      <sheetName val="MINGGU_A_14-17"/>
      <sheetName val="MINGGU_F_14-17"/>
      <sheetName val="w't_table"/>
      <sheetName val="Bahan_&amp;_Upah"/>
      <sheetName val="MARK-UP_HARGA_PENAWARAN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Sat__Pek_"/>
      <sheetName val="Tie_Beam_GN"/>
      <sheetName val="Tangga_GN"/>
      <sheetName val="form_evaluasi1"/>
      <sheetName val="HArga_BAhan_ME1"/>
      <sheetName val="EE_(3)1"/>
      <sheetName val="pek_tanah_utk_irigasi1"/>
      <sheetName val="DHS_AC"/>
      <sheetName val="MVAC_(4)"/>
      <sheetName val="HSBU_ANA"/>
      <sheetName val="Anal__Alat"/>
      <sheetName val="DATA_2"/>
      <sheetName val="Stay_Cable_PDMR2"/>
      <sheetName val="work_shop"/>
      <sheetName val="DIV_9"/>
      <sheetName val="B_T"/>
      <sheetName val="TE_TS_FA_LAN_MATV"/>
      <sheetName val="Modal_Kerja"/>
      <sheetName val="Rinc_Ged_A_(G_Utama)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Analisa_(ok)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SUMIF"/>
      <sheetName val="Hangarui"/>
      <sheetName val="IF(USBER;742)"/>
      <sheetName val="IF(Usber;081387871305;FALSE)"/>
      <sheetName val="Schd_Alat,Mat"/>
      <sheetName val="CV"/>
      <sheetName val="terendah"/>
      <sheetName val="bd"/>
      <sheetName val="Rekap Gab"/>
      <sheetName val="Concrete"/>
      <sheetName val="HARGADASAR"/>
      <sheetName val="tbl"/>
      <sheetName val="REV_1702"/>
      <sheetName val="UMUM"/>
      <sheetName val="ListAnalisa"/>
      <sheetName val="pt-perso"/>
      <sheetName val="ANALISA TENDER"/>
      <sheetName val="PRY 01-3"/>
      <sheetName val="daya"/>
      <sheetName val="vels"/>
      <sheetName val="Report"/>
      <sheetName val="Grinding by Quarter"/>
      <sheetName val="Scenario"/>
      <sheetName val="Recap"/>
      <sheetName val="Juni-2011"/>
      <sheetName val="Mei-2011"/>
      <sheetName val="LS_Rutin"/>
      <sheetName val="PRINT_OUT"/>
      <sheetName val="Page_1"/>
      <sheetName val="anal-drainase,tanah&amp;ps_batu"/>
      <sheetName val="COST-PERSON-J_O_"/>
      <sheetName val="HALAMAN_1-60"/>
      <sheetName val="HD_ALAT"/>
      <sheetName val="MI(data_base)"/>
      <sheetName val="RANKING_PELAPORAN"/>
      <sheetName val="Uraian_Upah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ASME B 36.10 M"/>
      <sheetName val="VEN"/>
      <sheetName val="Material-mr"/>
      <sheetName val="BQ-1A"/>
      <sheetName val="MC"/>
      <sheetName val="H A R G A 13"/>
      <sheetName val="SUM"/>
      <sheetName val="BASIC PRICE "/>
      <sheetName val="MP3"/>
      <sheetName val="K210"/>
      <sheetName val="Ass_Planting"/>
      <sheetName val="Dhtar upah bahan dan alat"/>
      <sheetName val="BID_PRC"/>
      <sheetName val="PRC_COMP"/>
      <sheetName val="Plat"/>
      <sheetName val="Material ME"/>
      <sheetName val="an. struktur"/>
      <sheetName val="Dashboard"/>
      <sheetName val="UnitR"/>
      <sheetName val="B.me@"/>
      <sheetName val="L. Hr"/>
      <sheetName val="Embong-Malang"/>
      <sheetName val="DHS"/>
      <sheetName val="an-aspal"/>
      <sheetName val="an_alat"/>
      <sheetName val="COVER Sh 1"/>
      <sheetName val="INPUT HARGA"/>
      <sheetName val="DAF PEKERJAAN"/>
      <sheetName val="DISK"/>
      <sheetName val="Land Market"/>
      <sheetName val="SDY"/>
      <sheetName val="3-DIV3"/>
      <sheetName val="BOQ Penawaran Sebelum Cad. Tawa"/>
      <sheetName val="3a"/>
      <sheetName val="6b"/>
      <sheetName val="DTASLS05 NEW"/>
      <sheetName val="Analisa Harga"/>
      <sheetName val="AN ALAT1"/>
      <sheetName val="LAP. MINGG"/>
      <sheetName val="Struktur Atas"/>
      <sheetName val="4641"/>
      <sheetName val="B.Q. breakdown (0723_2) (USD)"/>
      <sheetName val="BREAKER"/>
      <sheetName val="PERSIAPAN"/>
      <sheetName val="Gen"/>
      <sheetName val="variable"/>
      <sheetName val="Ana-ALAT"/>
      <sheetName val="UPAH DAN BAHAN"/>
      <sheetName val="REKAP  (1)"/>
      <sheetName val="hub"/>
      <sheetName val="Analisa per unit 2"/>
      <sheetName val="TIME"/>
      <sheetName val="own"/>
      <sheetName val="Rekp Alt"/>
      <sheetName val=" SAT PL"/>
      <sheetName val="JSiar"/>
      <sheetName val="GeneralInfo"/>
      <sheetName val="MAPDC"/>
      <sheetName val="D5 - telford"/>
      <sheetName val="Uraian"/>
      <sheetName val="Agg Ksr&amp;Hls"/>
      <sheetName val="12CGOU"/>
      <sheetName val="U,B"/>
      <sheetName val="LAPORAN"/>
      <sheetName val="Rekap Anl"/>
      <sheetName val="SCEDUL"/>
      <sheetName val="Analisa ARS"/>
      <sheetName val="bahan kg"/>
      <sheetName val="harga upah dan bahan"/>
      <sheetName val="Harga&amp;Upah"/>
      <sheetName val="Regen Schedule"/>
      <sheetName val="Rekap."/>
      <sheetName val="BQ-E20-02(Rp)"/>
      <sheetName val="RAB AR&amp;STR"/>
      <sheetName val="Settlement"/>
      <sheetName val="Typical Cross Section"/>
      <sheetName val="Sat Das"/>
      <sheetName val="PL SPP per ton"/>
      <sheetName val="LAMP_2.2"/>
      <sheetName val="610.05"/>
      <sheetName val="SE"/>
      <sheetName val="Significant Processes"/>
      <sheetName val="AnAlat"/>
      <sheetName val="DaftarHarga"/>
      <sheetName val="BBC"/>
      <sheetName val="Download1"/>
      <sheetName val="Estate Housing"/>
      <sheetName val="Marshal"/>
      <sheetName val="RESUME REALISASI"/>
      <sheetName val="D HARGA"/>
      <sheetName val="MT-C"/>
      <sheetName val="UnitRate"/>
      <sheetName val="RANGKUM"/>
      <sheetName val="extern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Ahs_2"/>
      <sheetName val="Ahs_1"/>
      <sheetName val="DAPRO"/>
      <sheetName val="Bekisting"/>
      <sheetName val="rab_analisa"/>
      <sheetName val="U.P."/>
      <sheetName val="kalibrasi-Tank"/>
      <sheetName val="AHSR"/>
      <sheetName val="TENAGA"/>
      <sheetName val="Hsatbahan"/>
      <sheetName val="Dist_analys"/>
      <sheetName val="H Satuan Dasar"/>
      <sheetName val="ANAL_BOW"/>
      <sheetName val="Upah Bahan Alat"/>
      <sheetName val="backup mc_0"/>
      <sheetName val="Upah,Bahan, Alat"/>
      <sheetName val="L-TIGA"/>
      <sheetName val="L_TIGA"/>
      <sheetName val="Hsat1"/>
      <sheetName val="Du_lieu"/>
      <sheetName val="inst.pemrintah"/>
      <sheetName val="Settings"/>
      <sheetName val="RAB ME"/>
      <sheetName val="1-BOQ"/>
      <sheetName val="Harga Mat "/>
      <sheetName val="대비표"/>
      <sheetName val="Master Dat"/>
      <sheetName val="boq2"/>
      <sheetName val="V"/>
      <sheetName val="Harga_S_Dasar"/>
      <sheetName val="upah_bahan"/>
      <sheetName val="Sta.0+250"/>
      <sheetName val="000"/>
      <sheetName val="13.01(1)"/>
      <sheetName val="13.01(3)"/>
      <sheetName val="metode.rutin"/>
      <sheetName val="Pers n Peny"/>
      <sheetName val="lamp. 12"/>
      <sheetName val="Peralatan"/>
      <sheetName val="Data Pendukung"/>
      <sheetName val="Analisa-Harga"/>
      <sheetName val="hit St&amp;Pr"/>
      <sheetName val="HDasar"/>
      <sheetName val="a 3-5 wtb oct 2006-2"/>
      <sheetName val="3.14 Electrical - 415V (1)"/>
      <sheetName val="Material List T 55 M "/>
      <sheetName val="CFL-KIM"/>
      <sheetName val="MatList"/>
      <sheetName val="NL290 WGACC &amp; DEHYDR."/>
      <sheetName val="AH"/>
      <sheetName val="AH2"/>
      <sheetName val="AH3"/>
      <sheetName val="UP_an"/>
      <sheetName val="Olah"/>
      <sheetName val="Lt. 1 (A)"/>
      <sheetName val="ahs3"/>
      <sheetName val="Bangunan Utama"/>
      <sheetName val="LS"/>
      <sheetName val="analisa j91"/>
      <sheetName val="hrg-dsr"/>
      <sheetName val="DIV-3"/>
      <sheetName val="DIV-7"/>
      <sheetName val="bilangan"/>
      <sheetName val="Bulanan"/>
      <sheetName val="AHS Aspal"/>
      <sheetName val="PaintBreak"/>
      <sheetName val="INSSUBCON"/>
      <sheetName val="5.NP"/>
      <sheetName val="daf-alat"/>
      <sheetName val="PEK TANAH"/>
      <sheetName val="ASPAL (14)"/>
      <sheetName val="PL (MONTHLY)"/>
      <sheetName val="Dsr Hitung"/>
      <sheetName val="RT13526 CPI"/>
      <sheetName val="JE-2"/>
      <sheetName val="Calca"/>
      <sheetName val="VLL BAFF SDLL"/>
      <sheetName val="Help-Pipe Size"/>
      <sheetName val="PDS U-1400"/>
      <sheetName val="1 Intro"/>
      <sheetName val="Cash Out Table"/>
      <sheetName val="Net Cash Table"/>
      <sheetName val="Spool Index"/>
      <sheetName val="Up1"/>
      <sheetName val="W-NAD"/>
      <sheetName val="3-DIV7a"/>
      <sheetName val="Section 2 MastlisteRev02"/>
      <sheetName val="Project Brief"/>
      <sheetName val="7-2"/>
      <sheetName val="wf "/>
      <sheetName val="SPEK."/>
      <sheetName val="JAD-PEL"/>
      <sheetName val="Harga S Dasar UNTUK IDISI"/>
      <sheetName val="2.3.(4)"/>
      <sheetName val="LUMP SUM"/>
      <sheetName val="SCHNEIDER"/>
      <sheetName val="matrix"/>
      <sheetName val=" IB-PL-YTD"/>
      <sheetName val="H Dasar"/>
      <sheetName val="KURVA_100%"/>
      <sheetName val="Ringkasan (2)"/>
      <sheetName val="내역서"/>
      <sheetName val="R.A.B."/>
      <sheetName val="Upah_bhn"/>
      <sheetName val="Agg Halus &amp; Kasar"/>
      <sheetName val="BAG-III"/>
      <sheetName val="Td Tgn"/>
      <sheetName val="DIV 7 Bj TlG PCp ITP"/>
      <sheetName val="CCO "/>
      <sheetName val="DIV. 7 PAS. BTU TGGA "/>
      <sheetName val="DIV.2 GAL SAL"/>
      <sheetName val="DIV 7 Bj TlG DPT"/>
      <sheetName val="DIV 7 Bj TlG AbT WW PC PIjk"/>
      <sheetName val="TB(Koordinat_XY)_(OK)3"/>
      <sheetName val="D__Peralatan"/>
      <sheetName val="Regen_Schedule"/>
      <sheetName val="Agg_Halus_&amp;_Kasar"/>
      <sheetName val="Td_Tgn"/>
      <sheetName val="DIV_7_Bj_TlG_PCp_ITP"/>
      <sheetName val="CCO_"/>
      <sheetName val="DIV__7_PAS__BTU_TGGA_"/>
      <sheetName val="DIV_2_GAL_SAL"/>
      <sheetName val="DIV_7_Bj_TlG_DPT"/>
      <sheetName val="DIV_7_Bj_TlG_AbT_WW_PC_PIjk"/>
      <sheetName val="DPKlah"/>
      <sheetName val="DAFTAR ISI"/>
      <sheetName val="Flexible"/>
      <sheetName val="Rek MC"/>
      <sheetName val="anspek SLM"/>
      <sheetName val="PROD-MAT"/>
      <sheetName val="perikanan"/>
      <sheetName val="S Kurva"/>
      <sheetName val="MA035"/>
      <sheetName val="Upah bhn mat"/>
      <sheetName val="Sheet3"/>
      <sheetName val="analisa1"/>
      <sheetName val="ORGAN"/>
      <sheetName val="CIVIL-W"/>
      <sheetName val="BP"/>
      <sheetName val="REKAP-ANALISA"/>
      <sheetName val="ANALIS ALAT"/>
      <sheetName val="UPH,BHN,ALT"/>
      <sheetName val="Analis harga"/>
      <sheetName val="BahanAnalisa"/>
      <sheetName val="Permohonan"/>
      <sheetName val="MATERIAL ANALISA"/>
      <sheetName val="witholding_tax_list_cji_2001"/>
      <sheetName val="cost_recovery"/>
      <sheetName val="MOB_(2)"/>
      <sheetName val="Cco_(2)"/>
      <sheetName val="rincian_A"/>
      <sheetName val="Control_Document"/>
      <sheetName val="D3_(2)"/>
      <sheetName val="Agg_A"/>
      <sheetName val="Agg_B"/>
      <sheetName val="1_General_Item"/>
      <sheetName val="2_Sorinangka_Weir"/>
      <sheetName val="3_Irr_Canal_Work"/>
      <sheetName val="4_Irr_Struc_Work"/>
      <sheetName val="6_Tertiary_Work"/>
      <sheetName val="D10_LS-Rutin"/>
      <sheetName val="bahan_&amp;_SATPEK"/>
      <sheetName val="Time_Schedulle"/>
      <sheetName val="Lamp_NRC_Item_(4)"/>
      <sheetName val="PRELIM_PRECAST_SYS"/>
      <sheetName val="anal_(4)"/>
      <sheetName val="Rek_Anal"/>
      <sheetName val="NMS_Configuration"/>
      <sheetName val="AK-2004_(2)"/>
      <sheetName val="CAB_2"/>
      <sheetName val="RAW_MATERIALS_"/>
      <sheetName val="BAHAN."/>
      <sheetName val="Lt 1"/>
      <sheetName val="Tenaker"/>
      <sheetName val="supporting data"/>
      <sheetName val="Unit"/>
      <sheetName val="Lembar 1_2_2"/>
      <sheetName val="Analisa BOW 08 NP"/>
      <sheetName val="pbj"/>
      <sheetName val="Dev 4"/>
      <sheetName val="LS-Rutin"/>
      <sheetName val="MUA"/>
      <sheetName val="TRNS-C1"/>
      <sheetName val="RANGE BAHAN"/>
      <sheetName val="daf-3(OK)"/>
      <sheetName val="daf-7(OK)"/>
      <sheetName val="ANALISA ME"/>
      <sheetName val="TOEVOER"/>
      <sheetName val="OH"/>
      <sheetName val="Rekap1"/>
      <sheetName val="ARP-7"/>
      <sheetName val="NT"/>
      <sheetName val="bill qty"/>
      <sheetName val="renc mgn"/>
      <sheetName val="pro ra op"/>
      <sheetName val="DSBDY"/>
      <sheetName val="Muncraaat-4"/>
      <sheetName val="Divisi1"/>
      <sheetName val="UPAH PEKERJA"/>
      <sheetName val="ANALIS2"/>
      <sheetName val="Menu Utama"/>
      <sheetName val="alt bsr tahun 2007"/>
      <sheetName val="TJ1Q47"/>
      <sheetName val="Materials"/>
      <sheetName val="Labour"/>
      <sheetName val="REKAPITULASI (2)"/>
      <sheetName val="SM"/>
      <sheetName val="8"/>
      <sheetName val="Des'14"/>
      <sheetName val="7"/>
      <sheetName val="6"/>
      <sheetName val="5"/>
      <sheetName val="11"/>
      <sheetName val="10"/>
      <sheetName val="2"/>
      <sheetName val="9"/>
      <sheetName val="Progress"/>
      <sheetName val="FORM X COST"/>
      <sheetName val="arab"/>
      <sheetName val="Request Bang Nan Sabaris"/>
      <sheetName val="RAB "/>
      <sheetName val="Satuan Dasar"/>
      <sheetName val="% Prog"/>
      <sheetName val="3-Upah"/>
      <sheetName val="geo-C1"/>
      <sheetName val="geo-C2"/>
      <sheetName val="BOQ Uluatu"/>
      <sheetName val="Analisa HS"/>
      <sheetName val="1001_9"/>
      <sheetName val="201_2"/>
      <sheetName val="301_1"/>
      <sheetName val="301_2"/>
      <sheetName val="301_3"/>
      <sheetName val="301_4"/>
      <sheetName val="301_5"/>
      <sheetName val="403"/>
      <sheetName val="404"/>
      <sheetName val="407"/>
      <sheetName val="408"/>
      <sheetName val="501_2"/>
      <sheetName val="501_6"/>
      <sheetName val="501_7"/>
      <sheetName val="Daf. An"/>
      <sheetName val="gby"/>
      <sheetName val="Lamp 8.7,9"/>
      <sheetName val=" "/>
      <sheetName val="Evaporator"/>
      <sheetName val="ANA-C"/>
      <sheetName val="UMUR ALAT"/>
      <sheetName val="FAKTOR MODAL CRF"/>
      <sheetName val="Sheet5"/>
      <sheetName val="Sum (1)"/>
      <sheetName val="hrg upah &amp; bahan"/>
      <sheetName val="Uraian K125"/>
      <sheetName val="RAB_RIIL_kayu"/>
      <sheetName val="SAN_REDUCED_1"/>
      <sheetName val="Satuan"/>
      <sheetName val="TRIWULAN 3"/>
      <sheetName val="APRIL'02"/>
      <sheetName val="SAP"/>
      <sheetName val="Testing"/>
      <sheetName val="nc-m"/>
      <sheetName val="pivot1"/>
      <sheetName val="BAli 7050"/>
      <sheetName val="Ref"/>
      <sheetName val="Base Info"/>
      <sheetName val="SCH12"/>
      <sheetName val="RKP-BOQ"/>
      <sheetName val="tbl_tarip"/>
      <sheetName val="TEKNIS"/>
      <sheetName val="610.04"/>
      <sheetName val="610.06"/>
      <sheetName val="610.07"/>
      <sheetName val="610.08"/>
      <sheetName val="RPP01 6"/>
      <sheetName val="amtek"/>
      <sheetName val="Urugan Pasir"/>
      <sheetName val="BoQ Total_lama"/>
      <sheetName val="Input Data"/>
      <sheetName val="HrgSatRiil"/>
      <sheetName val="PROD 01-1(2)"/>
      <sheetName val="예산M4A"/>
      <sheetName val="Analisa BOW 07"/>
      <sheetName val="F1771-II"/>
      <sheetName val="Family"/>
      <sheetName val="SEC-6"/>
      <sheetName val="A-HC"/>
      <sheetName val="Price Persiapan dan Penunjang"/>
      <sheetName val="LAUT"/>
      <sheetName val="Break Down"/>
      <sheetName val="DB-PU"/>
      <sheetName val="SCORE_RC_Code"/>
      <sheetName val="HD BAHAN"/>
      <sheetName val="BOQ CONTRACT WK"/>
      <sheetName val="TL"/>
      <sheetName val="GIRDER 2"/>
      <sheetName val="Utilitas Plant"/>
      <sheetName val="URUTAN PLANT"/>
      <sheetName val="PRIST LIST"/>
      <sheetName val="SPI"/>
      <sheetName val="MPB-01"/>
      <sheetName val="Sales Rental"/>
      <sheetName val="AA.1.1 BNI"/>
      <sheetName val="DATA2017"/>
      <sheetName val="DATAOKT"/>
      <sheetName val="Exchange Rates"/>
      <sheetName val="PROJ CASH"/>
      <sheetName val="HARGA AT"/>
      <sheetName val="HS KALIJATI"/>
      <sheetName val="FC switches"/>
      <sheetName val="7.PEK-STRUKTUR"/>
      <sheetName val="EVAL-ANAL"/>
      <sheetName val="Analisa &amp; Upah"/>
      <sheetName val="fcsp-w"/>
      <sheetName val="REGISTER(1)"/>
      <sheetName val="unit_price5"/>
      <sheetName val="Daf_Alat3"/>
      <sheetName val="TBPP-PPKA_(%)_(2)1"/>
      <sheetName val="Cash_Flow_bulanan1"/>
      <sheetName val="MAP_GAB1"/>
      <sheetName val="7_1(3)1"/>
      <sheetName val="Rinc_Ged_A_(G_Utama)1"/>
      <sheetName val="DHS_AC1"/>
      <sheetName val="Upah_2"/>
      <sheetName val="K_Lokal2"/>
      <sheetName val="Analisa_Neraca1"/>
      <sheetName val="B_D_AHS62"/>
      <sheetName val="MINGGU_B_14-171"/>
      <sheetName val="MINGGU_A_14-171"/>
      <sheetName val="MINGGU_F_14-171"/>
      <sheetName val="anl_beton1"/>
      <sheetName val="anl_mat1"/>
      <sheetName val="B_as1"/>
      <sheetName val="anl_sa1"/>
      <sheetName val="anl_mep1"/>
      <sheetName val="B_me1"/>
      <sheetName val="TEST_CASE2"/>
      <sheetName val="form_evaluasi2"/>
      <sheetName val="HArga_BAhan_ME2"/>
      <sheetName val="EE_(3)2"/>
      <sheetName val="pek_tanah_utk_irigasi2"/>
      <sheetName val="Analisa_(ok)1"/>
      <sheetName val="B_T1"/>
      <sheetName val="BQ_All-21"/>
      <sheetName val="Rekap_Tanpa_Prelim"/>
      <sheetName val="BQ_SCDB_LOT-10"/>
      <sheetName val="REKAP_ARSITEKTUR_"/>
      <sheetName val="REKAP_VOLUME"/>
      <sheetName val="Modal_Kerja1"/>
      <sheetName val="Page_11"/>
      <sheetName val="Sat_Bah___Up"/>
      <sheetName val="C_16"/>
      <sheetName val="C_19"/>
      <sheetName val="C_21"/>
      <sheetName val="C_23"/>
      <sheetName val="C_25"/>
      <sheetName val="C_7"/>
      <sheetName val="C_9"/>
      <sheetName val="B_1_Engineering1"/>
      <sheetName val="B_2_6_Proc_HSE_MT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A_1_Project_Management_EPCC1"/>
      <sheetName val="B_3_Pre_Com_&amp;_Start_Up1"/>
      <sheetName val="Work_Permit1"/>
      <sheetName val="Anal__Alat1"/>
      <sheetName val="DATA_21"/>
      <sheetName val="Stay_Cable_PDMR21"/>
      <sheetName val="work_shop1"/>
      <sheetName val="DIV_91"/>
      <sheetName val="RAB_PKD_"/>
      <sheetName val="PRINT_OUT1"/>
      <sheetName val="anal-drainase,tanah&amp;ps_batu1"/>
      <sheetName val="COST-PERSON-J_O_1"/>
      <sheetName val="REKAP_2008"/>
      <sheetName val="anal_P1"/>
      <sheetName val="Rekap_Budget_R01"/>
      <sheetName val="Eq__Mobilization"/>
      <sheetName val="5201_2004"/>
      <sheetName val="L__Hr"/>
      <sheetName val="SD_(1)"/>
      <sheetName val="Schedule_(1)"/>
      <sheetName val="Daft_2_1"/>
      <sheetName val="Rekap_Gab"/>
      <sheetName val="CF_Rp-USD"/>
      <sheetName val="KOLAM_RENANG"/>
      <sheetName val="jalan_akses"/>
      <sheetName val="GRC_BELAKANG"/>
      <sheetName val="vo_90_plafon_driveway"/>
      <sheetName val="vo_90_plafon_driveway_(2)"/>
      <sheetName val="D2_2"/>
      <sheetName val="REKAP_PAGAR_DEPAN"/>
      <sheetName val="REKAP_LOKAL"/>
      <sheetName val="REKAP_PAGAR_SAMPING"/>
      <sheetName val="REKAP_GERBANG"/>
      <sheetName val="HALAMAN_1-601"/>
      <sheetName val="HD_ALAT1"/>
      <sheetName val="MI(data_base)1"/>
      <sheetName val="RANKING_PELAPORAN1"/>
      <sheetName val="Uraian_Upah1"/>
      <sheetName val="Grinding_by_Quarter"/>
      <sheetName val="Tubing_&amp;_fitting"/>
      <sheetName val="Material_ME"/>
      <sheetName val="INPUT_HARGA"/>
      <sheetName val="COVER_Sh_1"/>
      <sheetName val="DAF_PEKERJAAN"/>
      <sheetName val="Land_Market"/>
      <sheetName val="BOQ_Penawaran_Sebelum_Cad__Tawa"/>
      <sheetName val="ANAL_KOEF"/>
      <sheetName val="_PE-F-42_MR_9_Manpower"/>
      <sheetName val="GRAND_REKAP"/>
      <sheetName val="DTASLS05_NEW"/>
      <sheetName val="Analisa_Harga"/>
      <sheetName val="AN_ALAT1"/>
      <sheetName val="Rincian_Bah&amp;Ten"/>
      <sheetName val="Plan_vs_Real"/>
      <sheetName val="Rinci_Progres"/>
      <sheetName val="An-Sipil(ADA_KODE)"/>
      <sheetName val="LAP__MINGG"/>
      <sheetName val="Harga_HSPK"/>
      <sheetName val="Vol_Kusen_&amp;_Alm_(2)"/>
      <sheetName val="Besi_&amp;_Bekisting-CBD_(2)"/>
      <sheetName val="Backkomp-Java_(2)"/>
      <sheetName val="analis_azaa"/>
      <sheetName val="Struktur_Atas"/>
      <sheetName val="1__BQ_ind"/>
      <sheetName val="Analisa_per_unit_2"/>
      <sheetName val="Basic "/>
      <sheetName val="Gerbang Tol (4 Pulau)"/>
      <sheetName val="Sch1"/>
      <sheetName val="bangunan penunjang"/>
      <sheetName val="Definitions"/>
      <sheetName val="Hotel Stats"/>
      <sheetName val="NEGO"/>
      <sheetName val="Rekap "/>
      <sheetName val="NP-10"/>
      <sheetName val="NP-6"/>
      <sheetName val="NP-7"/>
      <sheetName val="NP-8"/>
      <sheetName val="HSLAIN-LAIN"/>
      <sheetName val="RAB (OK)"/>
      <sheetName val="CAT_HRG"/>
      <sheetName val="Bag_1"/>
      <sheetName val="Bag_9"/>
      <sheetName val="Harsat Pekerjaan"/>
      <sheetName val="ANAL-"/>
      <sheetName val="SNI UPAH BAHAN"/>
      <sheetName val="sliprt"/>
      <sheetName val="Kurva S "/>
      <sheetName val="UPBH AB"/>
      <sheetName val="utek2"/>
      <sheetName val="Link_in"/>
      <sheetName val="ProjInfo"/>
      <sheetName val="ACUANBARU"/>
      <sheetName val="HW"/>
      <sheetName val="Input T. Schedule"/>
      <sheetName val="UshDeb00"/>
      <sheetName val="Sch-5"/>
      <sheetName val="SmDaya"/>
      <sheetName val="HYPOTHESES"/>
      <sheetName val="FORM BQ TL PRATU 4cct"/>
      <sheetName val="DIV 5 6"/>
      <sheetName val="Sat_Bahu"/>
      <sheetName val="Tunduk Panitia"/>
      <sheetName val="SNI-17-3-09"/>
      <sheetName val="RKP.ANL"/>
      <sheetName val="UPAH (2)"/>
      <sheetName val="TIE-INS"/>
      <sheetName val="ALAMAT"/>
      <sheetName val="GUT"/>
      <sheetName val="Buis beton"/>
      <sheetName val="5-ALAT (2)"/>
      <sheetName val="4-Analisa Quarry"/>
      <sheetName val="GENERAL"/>
      <sheetName val="Mob&amp;Demob"/>
      <sheetName val="Hargasatuan"/>
      <sheetName val="breakdown bq paket 9"/>
      <sheetName val="Data PJ"/>
      <sheetName val="Daftar Alat"/>
      <sheetName val="Daftar Bahan"/>
      <sheetName val="L2 Arit"/>
      <sheetName val="HSUB "/>
      <sheetName val="UPAH&amp;BHN"/>
      <sheetName val="An. Pipa"/>
      <sheetName val="An. Acc. Pipa"/>
      <sheetName val="An. SNI"/>
      <sheetName val="An. Desinfektan"/>
      <sheetName val="An. PP"/>
      <sheetName val="An. Test Pipa"/>
      <sheetName val="Analisa SNI"/>
      <sheetName val="H alat"/>
      <sheetName val="Anls-Um"/>
      <sheetName val="B.2.1 NON STD_PEMAT &amp; DDG PNHN"/>
      <sheetName val="Split"/>
      <sheetName val="Mitsubishi"/>
      <sheetName val="Duct"/>
      <sheetName val="LKVL_CK_HT_GD1"/>
      <sheetName val="TONG HOP VL_NC"/>
      <sheetName val="TH VL_ NC_ DDHT Thanhphuoc"/>
      <sheetName val="_REF"/>
      <sheetName val="sektor"/>
      <sheetName val="09StrukFas"/>
      <sheetName val="Daftar Customer"/>
      <sheetName val="B_Q__breakdown_(0723_2)_(USD)"/>
      <sheetName val="Project_Brief"/>
      <sheetName val="ASME_B_36_10_M"/>
      <sheetName val="Cambi Combined"/>
      <sheetName val="STR_CANCEL_"/>
      <sheetName val="hL-Kudus(1)"/>
      <sheetName val="h.vol"/>
      <sheetName val="pek str - ars"/>
      <sheetName val="単価表"/>
      <sheetName val="HSBU_ANA1"/>
      <sheetName val="Bahan_&amp;_Upah1"/>
      <sheetName val="Tie_Beam_GN1"/>
      <sheetName val="Tangga_GN1"/>
      <sheetName val="Rekap_Tanpa_Prelim1"/>
      <sheetName val="SAN_REDUCED_11"/>
      <sheetName val="PRELIM_PRECAST_SYS1"/>
      <sheetName val="NP_tanah1"/>
      <sheetName val="NP_umum1"/>
      <sheetName val="Rek_Anal1"/>
      <sheetName val="S_Kurva"/>
      <sheetName val="PHU_05"/>
      <sheetName val="H_A_R_G_A_13"/>
      <sheetName val="RAB_AR&amp;STR"/>
      <sheetName val="_6"/>
      <sheetName val="JADWAL_PELAKSANAAN"/>
      <sheetName val="Rekap_Anl"/>
      <sheetName val="UPAH_DAN_BAHAN"/>
      <sheetName val="REKAP__(1)"/>
      <sheetName val="Harga_Mat_"/>
      <sheetName val="Agg_Ksr&amp;Hls"/>
      <sheetName val="10_1_(1)"/>
      <sheetName val="10_1_(2)"/>
      <sheetName val="10_1_(3)"/>
      <sheetName val="10_1_(4)"/>
      <sheetName val="10_1_(5)"/>
      <sheetName val="RAHSP"/>
      <sheetName val="LAP"/>
      <sheetName val="std detail"/>
      <sheetName val="Steel-Twr"/>
      <sheetName val="Dafhrg"/>
      <sheetName val="S"/>
      <sheetName val="XY"/>
      <sheetName val="Anls use"/>
      <sheetName val="Pen Macadam"/>
      <sheetName val="BREAKDOWN(철거설치)"/>
      <sheetName val="산출근거#2-3"/>
      <sheetName val="6PILE  (돌출)"/>
      <sheetName val="CTEMCOST"/>
      <sheetName val="Uph&amp;bhn"/>
      <sheetName val="Grading Tahap 1"/>
      <sheetName val="BQ(RAB)_(2)8"/>
      <sheetName val="BQ(RAB)_(3)8"/>
      <sheetName val="adukan_8"/>
      <sheetName val="Analisa_Alat8"/>
      <sheetName val="Pas_batu8"/>
      <sheetName val="Alat_Kudus8"/>
      <sheetName val="Kap_Alat8"/>
      <sheetName val="Analisa_SNI_STANDART_7"/>
      <sheetName val="H_Satuan8"/>
      <sheetName val="Fill_this_out_first___14"/>
      <sheetName val="Fill_this_out_first___15"/>
      <sheetName val="struktur_tdk_dipakai7"/>
      <sheetName val="HRG_BAHAN_&amp;_UPAH_okk7"/>
      <sheetName val="Analis_Kusen_okk7"/>
      <sheetName val="Cover_Daf-27"/>
      <sheetName val="HARGA_BAHAN7"/>
      <sheetName val="D___W_sizes7"/>
      <sheetName val="AnalisaSIPIL_RIIL_RAP7"/>
      <sheetName val="HRG_BHN7"/>
      <sheetName val="BQ_ARS7"/>
      <sheetName val="Spec_ME7"/>
      <sheetName val="Jembatan_I7"/>
      <sheetName val="PEMBESIAN_BALOK_tukang_(2)7"/>
      <sheetName val="Rekap_Prelim7"/>
      <sheetName val="DAFTAR_77"/>
      <sheetName val="HARGA_MATERIAL7"/>
      <sheetName val="Man_Power___Comp7"/>
      <sheetName val="B_-_Norelec7"/>
      <sheetName val="Harsat_Upah7"/>
      <sheetName val="C__Analisa_7"/>
      <sheetName val="Analisa_RAP6"/>
      <sheetName val="IN_OUT7"/>
      <sheetName val="Perm__Test6"/>
      <sheetName val="Man_Power_&amp;_Comp6"/>
      <sheetName val="Up_&amp;_bhn6"/>
      <sheetName val="unit_price6"/>
      <sheetName val="AnalisaSIPIL_RIIL6"/>
      <sheetName val="rab_lt_2_bo7"/>
      <sheetName val="A-11_Steel_Str7"/>
      <sheetName val="A-03_Pile7"/>
      <sheetName val="Master_1_06"/>
      <sheetName val="Conn__Lib6"/>
      <sheetName val="Harga_Bahan_&amp;_Upah_6"/>
      <sheetName val="1_196"/>
      <sheetName val="Ana__PU6"/>
      <sheetName val="Harga_Satuan6"/>
      <sheetName val="Eng_Hrs_(HO)6"/>
      <sheetName val="Time_Schedule6"/>
      <sheetName val="Format_Report-for_analysis_onl6"/>
      <sheetName val="1__BQ6"/>
      <sheetName val="Uraian_Teknis6"/>
      <sheetName val="RM_IA4"/>
      <sheetName val="2__BQ6"/>
      <sheetName val="Analisa_26"/>
      <sheetName val="MAT'L_LIST6"/>
      <sheetName val="Cover_Daf_27"/>
      <sheetName val="2__MVAC_R16"/>
      <sheetName val="ANALISA_railing6"/>
      <sheetName val="Off_+_Wh6"/>
      <sheetName val="rekap_mekanikal6"/>
      <sheetName val="Str_BT6"/>
      <sheetName val="Posisi_Biaya6"/>
      <sheetName val="BD_Div-2_sd_7_66"/>
      <sheetName val="GRAND_TOTAL6"/>
      <sheetName val="01A-_RAB6"/>
      <sheetName val="3_16"/>
      <sheetName val="Fin_Sum6"/>
      <sheetName val="Daftar_Upah6"/>
      <sheetName val="Agregat_Halus_&amp;_Kasar6"/>
      <sheetName val="MC_strp_CoDa_6"/>
      <sheetName val="Galian_batu6"/>
      <sheetName val="Volume_16"/>
      <sheetName val="3_4-PIPE6"/>
      <sheetName val="List_Material6"/>
      <sheetName val="RAB_SEKRETARIAT_(1)6"/>
      <sheetName val="HB_6"/>
      <sheetName val="_schedule_AMD-2_Rev_III6"/>
      <sheetName val="405BQBAK-ME_26_bakrie6"/>
      <sheetName val="HRGA_SATUAN_UPAH-BAHAN6"/>
      <sheetName val="MAT'L_LLIST6"/>
      <sheetName val="Harga_Upah+Bahan6"/>
      <sheetName val="B_Q_20076"/>
      <sheetName val="D_&amp;_W_sizes4"/>
      <sheetName val="Isolasi_Luar4"/>
      <sheetName val="rab_me_(by_owner)_6"/>
      <sheetName val="BQ_(by_owner)6"/>
      <sheetName val="rab_me_(fisik)6"/>
      <sheetName val="Public_Area6"/>
      <sheetName val="Isolasi_Luar_Dalam4"/>
      <sheetName val="H__Satuan6"/>
      <sheetName val="Analisa_Upah_&amp;_Bahan_Plum6"/>
      <sheetName val="REKAP_TOTAL6"/>
      <sheetName val="Kurva_S_(barch-bulanan-25)6"/>
      <sheetName val="SELISIH_HARGA6"/>
      <sheetName val="Monitoring_Progres4"/>
      <sheetName val="3_Sch_ch6"/>
      <sheetName val="Master_Edit6"/>
      <sheetName val="JPC_Breakdown_Price6"/>
      <sheetName val="CHITIET_VL_NC6"/>
      <sheetName val="플랜트_설치4"/>
      <sheetName val="DAFTAR_HARGA6"/>
      <sheetName val="D_5243-ARAMCO6"/>
      <sheetName val="D-4801_OXY6"/>
      <sheetName val="Ope_FC4"/>
      <sheetName val="PPh_226"/>
      <sheetName val="2_2_BQ6"/>
      <sheetName val="BQ_Detail6"/>
      <sheetName val="Bangunan_Utama_B6"/>
      <sheetName val="U__div_26"/>
      <sheetName val="HB_me6"/>
      <sheetName val="fr_BS6"/>
      <sheetName val="BQ_Rekapitulasi__Akhir4"/>
      <sheetName val="Fire_Alarm6"/>
      <sheetName val="analisa_hor4"/>
      <sheetName val="BOQ_Full4"/>
      <sheetName val="1_1_ALAT_TULIS_KANTOR4"/>
      <sheetName val="harga_dasar5"/>
      <sheetName val="Analisa_Harsat6"/>
      <sheetName val="Sumber_Daya6"/>
      <sheetName val="Kuantitas_&amp;_Harga6"/>
      <sheetName val="1_2_용역비6"/>
      <sheetName val="공정계획(내부계획25%,내부w_f)4"/>
      <sheetName val="GRADASI_KELAS_A_(2)4"/>
      <sheetName val="timbunan_pilihan4"/>
      <sheetName val="cal_belakang4"/>
      <sheetName val="fill_in_first4"/>
      <sheetName val="RKP_PLUMBING4"/>
      <sheetName val="STAFFSCHED_4"/>
      <sheetName val="Daf_14"/>
      <sheetName val="Bill_of_Qty_MEP4"/>
      <sheetName val="Alat___Master4"/>
      <sheetName val="Alat__Jembatan4"/>
      <sheetName val="Dft__Hrg_Bahan4"/>
      <sheetName val="Perhit_Alat4"/>
      <sheetName val="AU_Zone4"/>
      <sheetName val="Price_Breakdown4"/>
      <sheetName val="GRAFIK_4"/>
      <sheetName val="Rekap_Biaya4"/>
      <sheetName val="PRY_03-1_(Amd1)4"/>
      <sheetName val="PP_ALAT4"/>
      <sheetName val="DIV_24"/>
      <sheetName val="Harsat_Bahan4"/>
      <sheetName val="Kalibrasi_Mock_(2)4"/>
      <sheetName val="Ts_Tahap_I_Kesehatan_&amp;_Bea_Cuk3"/>
      <sheetName val="RAB_20074"/>
      <sheetName val="RAB_&amp;_RCO_OWNER_VERS_4"/>
      <sheetName val="SCH_Total3"/>
      <sheetName val="Analisa_Harga_Satuan4"/>
      <sheetName val="Tie_Beam_GN2"/>
      <sheetName val="Tangga_GN2"/>
      <sheetName val="Kurva_S4"/>
      <sheetName val="Relokasi_PDAM4"/>
      <sheetName val="Daf_Alat4"/>
      <sheetName val="Jadual_Alat4"/>
      <sheetName val="Daftar_MPU4"/>
      <sheetName val="2_14"/>
      <sheetName val="2_3_(3)4"/>
      <sheetName val="SK_6(1)4"/>
      <sheetName val="SK_6(2)4"/>
      <sheetName val="3_1(1)4"/>
      <sheetName val="3_1(8)4"/>
      <sheetName val="3_2(1)4"/>
      <sheetName val="3_3(1)4"/>
      <sheetName val="SK_6_094"/>
      <sheetName val="5_1(2)4"/>
      <sheetName val="5_6(1)4"/>
      <sheetName val="5_7(1)4"/>
      <sheetName val="5_7(2)4"/>
      <sheetName val="6_1(1)4"/>
      <sheetName val="6_1(2)4"/>
      <sheetName val="6_3(1)4"/>
      <sheetName val="6_3(5a)4"/>
      <sheetName val="6_3(6c)4"/>
      <sheetName val="6_3(7a)4"/>
      <sheetName val="6_5(1a)4"/>
      <sheetName val="7_1(7)4"/>
      <sheetName val="7_1(10)4"/>
      <sheetName val="7_2_(9)4"/>
      <sheetName val="7_2_(10)4"/>
      <sheetName val="7_3(1)4"/>
      <sheetName val="7_6_(1)4"/>
      <sheetName val="7_10(1)4"/>
      <sheetName val="7_15(2)4"/>
      <sheetName val="7_15(9)4"/>
      <sheetName val="11_1(1)4"/>
      <sheetName val="11_1(3)a4"/>
      <sheetName val="11_1(7)4"/>
      <sheetName val="11_1(10)4"/>
      <sheetName val="NP_(2)4"/>
      <sheetName val="BQ_Arsit4"/>
      <sheetName val="An_HarSatPek4"/>
      <sheetName val="Sat_Bah_&amp;_Up4"/>
      <sheetName val="F1c_DATA_ADM64"/>
      <sheetName val="Owning_cost_Alat4"/>
      <sheetName val="Orgs_Proy3"/>
      <sheetName val="Daf_Harga4"/>
      <sheetName val="Vendor_Information4"/>
      <sheetName val="B_1_Engineering2"/>
      <sheetName val="B_2_6_Proc_HSE_MT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A_1_Project_Management_EPCC2"/>
      <sheetName val="B_3_Pre_Com_&amp;_Start_Up2"/>
      <sheetName val="Work_Permit2"/>
      <sheetName val="Analisa_Teknik4"/>
      <sheetName val="Basic_Data3"/>
      <sheetName val="Scope_of_work6"/>
      <sheetName val="tam-kur_sipil6"/>
      <sheetName val="tam-kur_baja6"/>
      <sheetName val="har_sat6"/>
      <sheetName val="M'trl_Baja6"/>
      <sheetName val="UPAH_KERJA6"/>
      <sheetName val="HARGA_ALAT5"/>
      <sheetName val="Rekap_Direct_Cost5"/>
      <sheetName val="Rekap_Tahap_14"/>
      <sheetName val="Weight_Bridge4"/>
      <sheetName val="Analisa_-Baku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00_Jumlah_Total4"/>
      <sheetName val="D3_14"/>
      <sheetName val="Hrg_Sat5"/>
      <sheetName val="RAB_J18_3"/>
      <sheetName val="FIRE_FIGHTING4"/>
      <sheetName val="Jati_Gede4"/>
      <sheetName val="est_proy4"/>
      <sheetName val="UnitRateA_1_II4"/>
      <sheetName val="pay_items4"/>
      <sheetName val="ANALISA_UTAMA3"/>
      <sheetName val="B_Kim20103"/>
      <sheetName val="SATUAN_JADI_3"/>
      <sheetName val="Supl_X4"/>
      <sheetName val="REF_ONLY4"/>
      <sheetName val="4-Basic_Price3"/>
      <sheetName val="Analisa_Bor3"/>
      <sheetName val="Alat_Berat3"/>
      <sheetName val="Penyusutan_Kendaraan4"/>
      <sheetName val="Mat_Real3"/>
      <sheetName val="Proyeksi_2017_Update_3_april3"/>
      <sheetName val="daf_kh3"/>
      <sheetName val="DRUP_(ASLI)4"/>
      <sheetName val="DIV_13"/>
      <sheetName val="13_Nangakara_Weir3"/>
      <sheetName val="14_Irr_Canal_Work3"/>
      <sheetName val="15_Irr__Struc_Work3"/>
      <sheetName val="16_Pipe_Inst_3"/>
      <sheetName val="18_Lateral_Pipe3"/>
      <sheetName val="RBP-_24"/>
      <sheetName val="BL-_(JOB)4"/>
      <sheetName val="harga_dasar_T-M-A4"/>
      <sheetName val="Unit_Rate4"/>
      <sheetName val="An__Harga3"/>
      <sheetName val="faktor_&amp;_disc3"/>
      <sheetName val="BQ_All_23"/>
      <sheetName val="Bill_No_13"/>
      <sheetName val="Analis_(2)3"/>
      <sheetName val="RAP_FLAT+OPEN3"/>
      <sheetName val="An_H_Sat_Pek_Ut3"/>
      <sheetName val="Anls_Teknis2"/>
      <sheetName val="Harga_Sat_APP4"/>
      <sheetName val="Rek_An4"/>
      <sheetName val="7_공정표4"/>
      <sheetName val="Galian_14"/>
      <sheetName val="LAL_-_PASAR_PAGI_4"/>
      <sheetName val="Schedule_11a4"/>
      <sheetName val="Septick_tank4"/>
      <sheetName val="DATA_PROYEK4"/>
      <sheetName val="Rekap_14"/>
      <sheetName val="RPP01_34"/>
      <sheetName val="1_B4"/>
      <sheetName val="Skedjul_Rev3"/>
      <sheetName val="time_scedul_3"/>
      <sheetName val="DAFT_ALAT,UPAH_&amp;_MAT3"/>
      <sheetName val="Harga_Upah3"/>
      <sheetName val="sch_1_23"/>
      <sheetName val="B_T2"/>
      <sheetName val="NMS_Configuration2"/>
      <sheetName val="Bahan_&amp;_Upah2"/>
      <sheetName val="Analisa_STR3"/>
      <sheetName val="Rekap_RAP_real_(2)3"/>
      <sheetName val="Sales_Parameter2"/>
      <sheetName val="Cash_Flow_bulanan2"/>
      <sheetName val="Sort_33"/>
      <sheetName val="rating_curve3"/>
      <sheetName val="Cost_Summary3"/>
      <sheetName val="Risalah_KOM3"/>
      <sheetName val="LPS_APRL'083"/>
      <sheetName val="rekap_bahan_dan_alat3"/>
      <sheetName val="MAP_GAB2"/>
      <sheetName val="7_1(3)2"/>
      <sheetName val="Currency_Rate3"/>
      <sheetName val="Daftar_Upah&amp;Bahan3"/>
      <sheetName val="Daftar_Upax2"/>
      <sheetName val="Upah_3"/>
      <sheetName val="K_Lokal3"/>
      <sheetName val="B_D_AHS63"/>
      <sheetName val="TEST_CASE3"/>
      <sheetName val="form_evaluasi3"/>
      <sheetName val="HArga_BAhan_ME3"/>
      <sheetName val="EE_(3)3"/>
      <sheetName val="pek_tanah_utk_irigasi3"/>
      <sheetName val="Analisa_(ok)2"/>
      <sheetName val="5_1-5_4(1)-5_4(2)2"/>
      <sheetName val="DIV_32"/>
      <sheetName val="MOB_(2)2"/>
      <sheetName val="Form_Harga2"/>
      <sheetName val="MASTER_Alat2"/>
      <sheetName val="Alat_B2"/>
      <sheetName val="Bahan_B2"/>
      <sheetName val="Upah_B2"/>
      <sheetName val="Luas_Timb_I2"/>
      <sheetName val="Schedule_022"/>
      <sheetName val="ANALISA_PEK_UMUM2"/>
      <sheetName val="hrg-sat_pek2"/>
      <sheetName val="PERALATAN_PROYEK_GOL_III_A2"/>
      <sheetName val="AHS_6_3a_(_2a_)2"/>
      <sheetName val="HS_BHN&amp;UPAH2"/>
      <sheetName val="Analisa_Neraca2"/>
      <sheetName val="DHS_AC2"/>
      <sheetName val="HSBU_ANA2"/>
      <sheetName val="BARU-4_2"/>
      <sheetName val="F_1_1_G_ST_1A2"/>
      <sheetName val="C_162"/>
      <sheetName val="C_192"/>
      <sheetName val="C_212"/>
      <sheetName val="C_232"/>
      <sheetName val="C_252"/>
      <sheetName val="C_72"/>
      <sheetName val="C_92"/>
      <sheetName val="1_General_Item1"/>
      <sheetName val="2_Sorinangka_Weir1"/>
      <sheetName val="3_Irr_Canal_Work1"/>
      <sheetName val="4_Irr_Struc_Work1"/>
      <sheetName val="6_Tertiary_Work1"/>
      <sheetName val="D10_LS-Rutin1"/>
      <sheetName val="bahan_&amp;_SATPEK1"/>
      <sheetName val="Time_Schedulle1"/>
      <sheetName val="upah_bahan1"/>
      <sheetName val="Harga_S_Dasar1"/>
      <sheetName val="REKAP_VOLUME1"/>
      <sheetName val="REKAP_20081"/>
      <sheetName val="w't_table1"/>
      <sheetName val="Eq__Mobilization1"/>
      <sheetName val="5201_20041"/>
      <sheetName val="Cover_(sh_1)1"/>
      <sheetName val="NMS_Configuration1"/>
      <sheetName val="5_1-5_4(1)-5_4(2)1"/>
      <sheetName val="DIV_31"/>
      <sheetName val="MOB_(2)1"/>
      <sheetName val="Schedule_021"/>
      <sheetName val="ANALISA_PEK_UMUM1"/>
      <sheetName val="hrg-sat_pek1"/>
      <sheetName val="HS_BHN&amp;UPAH1"/>
      <sheetName val="BARU-4_1"/>
      <sheetName val="F_1_1_G_ST_1A1"/>
      <sheetName val="C_161"/>
      <sheetName val="C_191"/>
      <sheetName val="C_211"/>
      <sheetName val="C_231"/>
      <sheetName val="C_251"/>
      <sheetName val="C_71"/>
      <sheetName val="C_91"/>
      <sheetName val="An-Koef."/>
      <sheetName val=" UPAH BAHAN"/>
      <sheetName val="new급여T(4을-운전)"/>
      <sheetName val="Harga Bahan &amp; Upah"/>
      <sheetName val="greg+hijri"/>
      <sheetName val="DAF 2 _Ars Mall_"/>
      <sheetName val="Plmbg "/>
      <sheetName val="G"/>
      <sheetName val="Rekap analisa"/>
      <sheetName val="CUACA"/>
      <sheetName val="Submission Form"/>
      <sheetName val="Stcr"/>
      <sheetName val="Whole Month USD"/>
      <sheetName val="hs-str"/>
      <sheetName val="SUM-IF"/>
      <sheetName val="AUDIT 3 THN TERAKHIR"/>
      <sheetName val="List RFP"/>
      <sheetName val="baladewa"/>
      <sheetName val="ahs_utama"/>
      <sheetName val="BQ Wnsr Dwt"/>
      <sheetName val="AnBayarUtama"/>
      <sheetName val="OPEX"/>
      <sheetName val="Form-3.3"/>
      <sheetName val="5-daftar Peralatan"/>
      <sheetName val="MPEL"/>
      <sheetName val="Debit Hasil Tank model"/>
      <sheetName val="ANALISA STR &amp; ARS"/>
      <sheetName val="UNIT-PRICE"/>
      <sheetName val="ANA.SAT"/>
      <sheetName val="Baru"/>
      <sheetName val="A. Spl&amp;Ars"/>
      <sheetName val="HARGA BAHAN MEE"/>
      <sheetName val="trafic"/>
      <sheetName val="div5"/>
      <sheetName val="rigid"/>
      <sheetName val="div6 "/>
      <sheetName val="div8"/>
      <sheetName val="Cek list"/>
      <sheetName val="memory"/>
      <sheetName val="hs_str"/>
      <sheetName val="Gorong2"/>
      <sheetName val="Aspal"/>
      <sheetName val="VLOOK"/>
      <sheetName val="Mobil"/>
      <sheetName val="measarun"/>
      <sheetName val="Daf_Anl"/>
      <sheetName val="D7A"/>
      <sheetName val="PTMELINT (AC-WC)"/>
      <sheetName val="Sheet15"/>
      <sheetName val="Daftar Upah Tenaga Kerja"/>
      <sheetName val="input_data_umum"/>
      <sheetName val="DATA_WP"/>
      <sheetName val="Receivables_from_customer_(3)"/>
      <sheetName val="Urai__Resap_pengikat"/>
      <sheetName val="CF_WORKSHEET"/>
      <sheetName val="RAB_KapukII"/>
      <sheetName val="1_General_"/>
      <sheetName val="AR_to_LSY"/>
      <sheetName val="Analisa_ARS"/>
      <sheetName val="ANALISA_TENDER"/>
      <sheetName val="PRY_01-3"/>
      <sheetName val="Estate_Housing"/>
      <sheetName val="RESUME_REALISASI"/>
      <sheetName val="Alat_tanah_dan_Struktur_(10-05)"/>
      <sheetName val="Alat_tanah_dan_Struktur_(03-09)"/>
      <sheetName val="PL_SPP_per_ton"/>
      <sheetName val="LAMP_2_2"/>
      <sheetName val="610_05"/>
      <sheetName val="Significant_Processes"/>
      <sheetName val="TRIWULAN_3"/>
      <sheetName val="WBS_2005"/>
      <sheetName val="Hrg_Satuan"/>
      <sheetName val="an_(1)"/>
      <sheetName val="B_me@"/>
      <sheetName val="Typical_Cross_Section"/>
      <sheetName val="Sat_Das"/>
      <sheetName val="Gaji_Pokok"/>
      <sheetName val="T__Proyek-Jabatan"/>
      <sheetName val="T__Lokasi"/>
      <sheetName val="T__Rumah"/>
      <sheetName val="T__Transport"/>
      <sheetName val="Grand_Sum_BT"/>
      <sheetName val="Input_Data"/>
      <sheetName val="hARGA_SAT4"/>
      <sheetName val="1_23"/>
      <sheetName val="Shares_Outstanding3"/>
      <sheetName val="CP3_Rkp3"/>
      <sheetName val="Hrg_Sat6"/>
      <sheetName val="PROGRESS_BULAN3"/>
      <sheetName val="Daf__Upah_&amp;_Bah3"/>
      <sheetName val="Cont__Fabrikasi3"/>
      <sheetName val="Man_Power3"/>
      <sheetName val="Data_Tower3"/>
      <sheetName val="B_U_ARC__POS_JAGA3"/>
      <sheetName val="Rekap_(2)3"/>
      <sheetName val="Upah_&amp;_Bahan3"/>
      <sheetName val="BoQ_C43"/>
      <sheetName val="List_of_Material_Price3"/>
      <sheetName val="Metod_TWR3"/>
      <sheetName val="Sur_Site3"/>
      <sheetName val="bhn_FINAL3"/>
      <sheetName val="CloseOuts_by_Package3"/>
      <sheetName val="TBPP-PPKA_(%)_(2)2"/>
      <sheetName val="Anal__Alat2"/>
      <sheetName val="DATA_22"/>
      <sheetName val="Stay_Cable_PDMR22"/>
      <sheetName val="rekap_str_ars3"/>
      <sheetName val="work_shop2"/>
      <sheetName val="DIV_92"/>
      <sheetName val="HALAMAN_1-602"/>
      <sheetName val="Anl_+1"/>
      <sheetName val="Morsip_Ht_Julu3"/>
      <sheetName val="F-PLT_BB3"/>
      <sheetName val="GAL_DKK_BB3"/>
      <sheetName val="BACK_HARIAN_GAL_DKK_BB3"/>
      <sheetName val="BACKUP_GAL_DKK_SB3"/>
      <sheetName val="GAL_DKK_SB3"/>
      <sheetName val="F-PLT_SB3"/>
      <sheetName val="BESI_FP_BB3"/>
      <sheetName val="BESI_FP_SB3"/>
      <sheetName val="RKP_BESI_PONDASI3"/>
      <sheetName val="anal-drainase,tanah&amp;ps_batu2"/>
      <sheetName val="COST-PERSON-J_O_2"/>
      <sheetName val="HD_ALAT2"/>
      <sheetName val="MI(data_base)2"/>
      <sheetName val="RANKING_PELAPORAN2"/>
      <sheetName val="Uraian_Upah2"/>
      <sheetName val="TE_TS_FA_LAN_MATV1"/>
      <sheetName val="Page_12"/>
      <sheetName val="Tubing_&amp;_fitting1"/>
      <sheetName val="MARK-UP_HARGA_PENAWARAN1"/>
      <sheetName val="MVAC_(4)1"/>
      <sheetName val="RAW_MATERIALS_1"/>
      <sheetName val="input_data_umum1"/>
      <sheetName val="DATA_WP1"/>
      <sheetName val="Receivables_from_customer_(3)1"/>
      <sheetName val="Sat__Pek_1"/>
      <sheetName val="OH_Mall3"/>
      <sheetName val="TAMBAH_KURANG3"/>
      <sheetName val="BSP_Medium_Class3"/>
      <sheetName val="BSP_Sch__403"/>
      <sheetName val="A_Card3"/>
      <sheetName val="D_Kamar3"/>
      <sheetName val="Bahan_3"/>
      <sheetName val="Pekerjaan_3"/>
      <sheetName val="ANAL_BOW1"/>
      <sheetName val="Urai__Resap_pengikat1"/>
      <sheetName val="CF_WORKSHEET1"/>
      <sheetName val="anl_beton2"/>
      <sheetName val="anl_mat2"/>
      <sheetName val="B_as2"/>
      <sheetName val="anl_sa2"/>
      <sheetName val="anl_mep2"/>
      <sheetName val="B_me2"/>
      <sheetName val="BQ_All-22"/>
      <sheetName val="MINGGU_B_14-172"/>
      <sheetName val="MINGGU_A_14-172"/>
      <sheetName val="MINGGU_F_14-172"/>
      <sheetName val="10_1_(1)1"/>
      <sheetName val="10_1_(2)1"/>
      <sheetName val="10_1_(3)1"/>
      <sheetName val="10_1_(4)1"/>
      <sheetName val="10_1_(5)1"/>
      <sheetName val="Modal_Kerja2"/>
      <sheetName val="Rinc_Ged_A_(G_Utama)2"/>
      <sheetName val="Lamp_NRC_Item_(4)1"/>
      <sheetName val="anal_(4)1"/>
      <sheetName val="Harga_HSPK1"/>
      <sheetName val="Vol_Kusen_&amp;_Alm_(2)1"/>
      <sheetName val="Besi_&amp;_Bekisting-CBD_(2)1"/>
      <sheetName val="Backkomp-Java_(2)1"/>
      <sheetName val="analis_azaa1"/>
      <sheetName val="RAB_KapukII1"/>
      <sheetName val="7_4_anman1"/>
      <sheetName val="10_1(1)d1"/>
      <sheetName val="Analisa_6_81"/>
      <sheetName val="ana_3001"/>
      <sheetName val="Analisa_Gabungan1"/>
      <sheetName val="Analisa_RAB1"/>
      <sheetName val="Sch_Tender1"/>
      <sheetName val="Rekap_RAP1"/>
      <sheetName val="1_General_1"/>
      <sheetName val="Gedung_Kantor1"/>
      <sheetName val="D__Peralatan1"/>
      <sheetName val="Cco_(2)1"/>
      <sheetName val="rincian_A1"/>
      <sheetName val="Schedule_(1)1"/>
      <sheetName val="ANAL_KOEF1"/>
      <sheetName val="Rekap_Anl1"/>
      <sheetName val="PHU_051"/>
      <sheetName val="JADWAL_PELAKSANAAN1"/>
      <sheetName val="AR_to_LSY1"/>
      <sheetName val="ANALISA_TENDER1"/>
      <sheetName val="PRY_01-31"/>
      <sheetName val="Analisa_ARS1"/>
      <sheetName val="PL_SPP_per_ton1"/>
      <sheetName val="LAMP_2_21"/>
      <sheetName val="610_051"/>
      <sheetName val="Significant_Processes1"/>
      <sheetName val="Estate_Housing1"/>
      <sheetName val="RESUME_REALISASI1"/>
      <sheetName val="Alat_(2)1"/>
      <sheetName val="witholding_tax_list_cji_20011"/>
      <sheetName val="RAB_RIIL_kayu1"/>
      <sheetName val="Sat_Bah___Up1"/>
      <sheetName val="Hrg_Satuan1"/>
      <sheetName val="an_(1)1"/>
      <sheetName val="anal_P2"/>
      <sheetName val="Rekap_Budget_R02"/>
      <sheetName val="_PE-F-42_MR_9_Manpower1"/>
      <sheetName val="GRAND_REKAP1"/>
      <sheetName val="Alat_tanah_dan_Struktur_(10-051"/>
      <sheetName val="Alat_tanah_dan_Struktur_(03-091"/>
      <sheetName val="Hrg_Sat7"/>
      <sheetName val="TRIWULAN_31"/>
      <sheetName val="WBS_20051"/>
      <sheetName val="D3_(2)1"/>
      <sheetName val="Agg_A1"/>
      <sheetName val="Agg_B1"/>
      <sheetName val="AK-2004_(2)1"/>
      <sheetName val="CAB_21"/>
      <sheetName val="BQ_SCDB_LOT-101"/>
      <sheetName val="REKAP_ARSITEKTUR_1"/>
      <sheetName val="INPUT_HARGA1"/>
      <sheetName val="COVER_Sh_11"/>
      <sheetName val="Actual_&amp;_Valuation_by_PY1"/>
      <sheetName val="B_me@1"/>
      <sheetName val="PRINT_OUT2"/>
      <sheetName val="Analisa_Harga1"/>
      <sheetName val="RAB_PKD_1"/>
      <sheetName val="CF_Rp-USD1"/>
      <sheetName val="KOLAM_RENANG1"/>
      <sheetName val="jalan_akses1"/>
      <sheetName val="GRC_BELAKANG1"/>
      <sheetName val="vo_90_plafon_driveway1"/>
      <sheetName val="vo_90_plafon_driveway_(2)1"/>
      <sheetName val="D2_21"/>
      <sheetName val="B_Q__breakdown_(0723_2)_(USD)1"/>
      <sheetName val="ASME_B_36_10_M1"/>
      <sheetName val="Typical_Cross_Section1"/>
      <sheetName val="Grinding_by_Quarter1"/>
      <sheetName val="Gaji_Pokok1"/>
      <sheetName val="T__Proyek-Jabatan1"/>
      <sheetName val="T__Lokasi1"/>
      <sheetName val="T__Rumah1"/>
      <sheetName val="T__Transport1"/>
      <sheetName val="Grand_Sum_BT1"/>
      <sheetName val="AN_ALAT11"/>
      <sheetName val="Sat_Das1"/>
      <sheetName val="Input_Data1"/>
      <sheetName val="BQ-1A_prelim"/>
      <sheetName val="G_R300경비"/>
      <sheetName val="RAB_Keban_Jamong"/>
      <sheetName val="RAB_Rehab_Orong_Gedong"/>
      <sheetName val="RAB_Otak_Semu"/>
      <sheetName val="RAB_Rehab_Panoso"/>
      <sheetName val="RAB_Plam_Ngaong"/>
      <sheetName val="RAB_Semurung"/>
      <sheetName val="RAB_Semaya"/>
      <sheetName val="RAB_T_Ksaming"/>
      <sheetName val="HARGA_AT"/>
      <sheetName val="boq TOGAFU"/>
      <sheetName val="schedulle1"/>
      <sheetName val="PERSI"/>
      <sheetName val="5.BANG I"/>
      <sheetName val="piping"/>
      <sheetName val="elec-ins"/>
      <sheetName val="DUB11 Summary (BSP)"/>
      <sheetName val="TIDAK SEDERHANA_DC"/>
      <sheetName val="PENGAL yg Dilaksanakan"/>
      <sheetName val="Tiket Binder"/>
      <sheetName val="Harga MEP"/>
      <sheetName val="PERSON"/>
      <sheetName val="ANALISA OKE"/>
      <sheetName val="Schedul"/>
      <sheetName val="RAB Komposit"/>
      <sheetName val="DHSBU"/>
      <sheetName val="Jun 98"/>
      <sheetName val="Trading Statement"/>
      <sheetName val="PS"/>
      <sheetName val="Calculates"/>
      <sheetName val="HARVEST02"/>
      <sheetName val="COMM"/>
      <sheetName val="Resume-Analisa"/>
      <sheetName val="Daftar HSD Bahan dan Tenaga"/>
      <sheetName val="AHSD"/>
      <sheetName val="DU&amp;B"/>
      <sheetName val="analis_alat"/>
      <sheetName val="HSAT"/>
      <sheetName val="Lk PISP09"/>
      <sheetName val="BAHAN~"/>
      <sheetName val="UPAH~K"/>
      <sheetName val="Rekap Biaya Alat"/>
      <sheetName val="Ops Alat"/>
      <sheetName val="Sewa Alat"/>
      <sheetName val="RAPJadi"/>
      <sheetName val="Harga Upah + Bahan"/>
      <sheetName val="LK_PROGRAM B"/>
      <sheetName val="Lk_PROGRAM A"/>
      <sheetName val="schJAB"/>
      <sheetName val="ana;isa"/>
      <sheetName val="SAT UPH BHN"/>
      <sheetName val="ANA 1"/>
      <sheetName val="SAT PIPA-ACC"/>
      <sheetName val="ACWC"/>
      <sheetName val="Div.5"/>
      <sheetName val="Anl-BM"/>
      <sheetName val="ES STG"/>
      <sheetName val="KUANTITY"/>
      <sheetName val="analisa upah_bahan"/>
      <sheetName val="h-013211-2"/>
      <sheetName val="ELEC_DCI"/>
      <sheetName val="INST_DCI"/>
      <sheetName val="SHAPE"/>
      <sheetName val="노임이"/>
      <sheetName val="jadwal"/>
      <sheetName val="UPH BHN"/>
      <sheetName val="HRGBHN"/>
      <sheetName val="Har Sat"/>
      <sheetName val="Basic P"/>
      <sheetName val="Koordinat"/>
      <sheetName val="JADWAL BAHAN"/>
      <sheetName val="analisa print"/>
      <sheetName val="SNI FIX"/>
      <sheetName val="milydpp"/>
      <sheetName val="itungan"/>
      <sheetName val="Hitung"/>
      <sheetName val="BQ-SIPIL"/>
      <sheetName val="Basic price (3)"/>
      <sheetName val="B.KONTRAK"/>
      <sheetName val="8LT 12"/>
      <sheetName val="progres BA"/>
      <sheetName val="Analisa Rumah Jaga"/>
      <sheetName val="Daft 2.1"/>
      <sheetName val="MVC"/>
      <sheetName val="Versi QS"/>
      <sheetName val="COST-SUM"/>
      <sheetName val="atap"/>
      <sheetName val="hrg_alt"/>
      <sheetName val="RekapSemua"/>
      <sheetName val="Lt. Dasar"/>
      <sheetName val="Interior Melekat Lt. Dasar"/>
      <sheetName val="Lt. Atas"/>
      <sheetName val="Lt. Atap"/>
      <sheetName val="Lansekap"/>
      <sheetName val="Interior Melekat Lt. Atas"/>
      <sheetName val="Daf-sub"/>
      <sheetName val="An.Ars"/>
      <sheetName val="ana_san"/>
      <sheetName val="Ana Beton"/>
      <sheetName val="anl.summary"/>
      <sheetName val="k-9"/>
      <sheetName val="S_DAYA"/>
      <sheetName val="7.3.1 PD"/>
      <sheetName val="RAB_STR"/>
      <sheetName val="Hrg_Bahan"/>
      <sheetName val="Mk Minor"/>
      <sheetName val="BOM rekap"/>
      <sheetName val="15100"/>
      <sheetName val="Hrg Sat matrl + alat"/>
      <sheetName val="Hrg Sat Upah"/>
      <sheetName val="rkp_MC_"/>
      <sheetName val="tblpAKET-1_2"/>
      <sheetName val="예산내역"/>
      <sheetName val="총괄수지표"/>
      <sheetName val="IBASE"/>
      <sheetName val="BQ(RAB)_(2)9"/>
      <sheetName val="Balance Sheet"/>
      <sheetName val="FitOutConfCentre"/>
      <sheetName val="1-air"/>
      <sheetName val="REKAP (for consument)New"/>
      <sheetName val="Yields"/>
      <sheetName val="30Csg"/>
      <sheetName val="4-MVAC"/>
      <sheetName val="cover (2)"/>
      <sheetName val="Calculation"/>
      <sheetName val="DivVII"/>
      <sheetName val="DivIV"/>
      <sheetName val="DivV"/>
      <sheetName val="DivVIII"/>
      <sheetName val="DivIII"/>
      <sheetName val="divII"/>
      <sheetName val="mobilisation"/>
      <sheetName val="rekI"/>
      <sheetName val="coef"/>
      <sheetName val="Analisa Baja"/>
      <sheetName val="97 사업추정(WEKI)"/>
      <sheetName val="DAF-4"/>
      <sheetName val="cover page"/>
      <sheetName val="TB(Koordinat_XY)_(OK)4"/>
      <sheetName val="Meth_"/>
      <sheetName val="A_Upah_&amp;_Bhn_10_jmbt_"/>
      <sheetName val="Master_Schedule"/>
      <sheetName val="Data_Pendukung"/>
      <sheetName val="metode_rutin"/>
      <sheetName val="hit_St&amp;Pr"/>
      <sheetName val="RAB_ME"/>
      <sheetName val="a_3-5_wtb_oct_2006-2"/>
      <sheetName val="3_14_Electrical_-_415V_(1)"/>
      <sheetName val="Material_List_T_55_M_"/>
      <sheetName val="NL290_WGACC_&amp;_DEHYDR_"/>
      <sheetName val="hrg_upah_&amp;_bahan"/>
      <sheetName val="Regen_Schedule1"/>
      <sheetName val="Agg_Halus_&amp;_Kasar1"/>
      <sheetName val="Td_Tgn1"/>
      <sheetName val="DIV_7_Bj_TlG_PCp_ITP1"/>
      <sheetName val="CCO_1"/>
      <sheetName val="DIV__7_PAS__BTU_TGGA_1"/>
      <sheetName val="DIV_2_GAL_SAL1"/>
      <sheetName val="DIV_7_Bj_TlG_DPT1"/>
      <sheetName val="DIV_7_Bj_TlG_AbT_WW_PC_PIjk1"/>
      <sheetName val="bahan_kg"/>
      <sheetName val="harga_upah_dan_bahan"/>
      <sheetName val="inst_pemrintah"/>
      <sheetName val="anl_summary"/>
      <sheetName val="7_3_1_PD"/>
      <sheetName val="II"/>
      <sheetName val="Lamp-2 (Analisa)"/>
      <sheetName val="Reference"/>
      <sheetName val="JUDUL"/>
      <sheetName val="Analisa HSP"/>
      <sheetName val="XL4Test5"/>
      <sheetName val="BQ(RAB)_(3)9"/>
      <sheetName val="adukan_9"/>
      <sheetName val="Analisa_Alat9"/>
      <sheetName val="Pas_batu9"/>
      <sheetName val="Alat_Kudus9"/>
      <sheetName val="Kap_Alat9"/>
      <sheetName val="H_Satuan9"/>
      <sheetName val="Analisa_SNI_STANDART_8"/>
      <sheetName val="Fill_this_out_first___16"/>
      <sheetName val="Fill_this_out_first___17"/>
      <sheetName val="struktur_tdk_dipakai8"/>
      <sheetName val="HRG_BAHAN_&amp;_UPAH_okk8"/>
      <sheetName val="Analis_Kusen_okk8"/>
      <sheetName val="Cover_Daf-28"/>
      <sheetName val="HARGA_BAHAN8"/>
      <sheetName val="Perm__Test7"/>
      <sheetName val="BQ_ARS8"/>
      <sheetName val="Spec_ME8"/>
      <sheetName val="HRG_BHN8"/>
      <sheetName val="D___W_sizes8"/>
      <sheetName val="AnalisaSIPIL_RIIL_RAP8"/>
      <sheetName val="DAFTAR_78"/>
      <sheetName val="HARGA_MATERIAL8"/>
      <sheetName val="Rekap_Prelim8"/>
      <sheetName val="PEMBESIAN_BALOK_tukang_(2)8"/>
      <sheetName val="Man_Power___Comp8"/>
      <sheetName val="B_-_Norelec8"/>
      <sheetName val="Harsat_Upah8"/>
      <sheetName val="rab_lt_2_bo8"/>
      <sheetName val="Harga_Bahan_&amp;_Upah_7"/>
      <sheetName val="Jembatan_I8"/>
      <sheetName val="C__Analisa_8"/>
      <sheetName val="IN_OUT8"/>
      <sheetName val="Master_1_07"/>
      <sheetName val="1_197"/>
      <sheetName val="Uraian_Teknis7"/>
      <sheetName val="1__BQ7"/>
      <sheetName val="Ana__PU7"/>
      <sheetName val="Harga_Satuan7"/>
      <sheetName val="Analisa_RAP7"/>
      <sheetName val="Man_Power_&amp;_Comp7"/>
      <sheetName val="Up_&amp;_bhn7"/>
      <sheetName val="AnalisaSIPIL_RIIL7"/>
      <sheetName val="A-11_Steel_Str8"/>
      <sheetName val="A-03_Pile8"/>
      <sheetName val="Conn__Lib7"/>
      <sheetName val="Format_Report-for_analysis_onl7"/>
      <sheetName val="Cover_Daf_28"/>
      <sheetName val="rekap_mekanikal7"/>
      <sheetName val="ANALISA_railing7"/>
      <sheetName val="MC_strp_CoDa_7"/>
      <sheetName val="MAT'L_LIST7"/>
      <sheetName val="2__MVAC_R17"/>
      <sheetName val="List_Material7"/>
      <sheetName val="2__BQ7"/>
      <sheetName val="Analisa_27"/>
      <sheetName val="Off_+_Wh7"/>
      <sheetName val="Daftar_Upah7"/>
      <sheetName val="Harga_Upah+Bahan7"/>
      <sheetName val="B_Q_20077"/>
      <sheetName val="Volume_17"/>
      <sheetName val="BQ_Detail7"/>
      <sheetName val="3_17"/>
      <sheetName val="Fin_Sum7"/>
      <sheetName val="Agregat_Halus_&amp;_Kasar7"/>
      <sheetName val="Posisi_Biaya7"/>
      <sheetName val="BD_Div-2_sd_7_67"/>
      <sheetName val="Str_BT7"/>
      <sheetName val="JPC_Breakdown_Price7"/>
      <sheetName val="GRAND_TOTAL7"/>
      <sheetName val="01A-_RAB7"/>
      <sheetName val="3_4-PIPE7"/>
      <sheetName val="Analisa_Upah_&amp;_Bahan_Plum7"/>
      <sheetName val="_schedule_AMD-2_Rev_III7"/>
      <sheetName val="405BQBAK-ME_26_bakrie7"/>
      <sheetName val="Galian_batu7"/>
      <sheetName val="analisa_hor5"/>
      <sheetName val="BOQ_Full5"/>
      <sheetName val="H__Satuan7"/>
      <sheetName val="REKAP_TOTAL7"/>
      <sheetName val="RAB_SEKRETARIAT_(1)7"/>
      <sheetName val="Kurva_S_(barch-bulanan-25)7"/>
      <sheetName val="3_Sch_ch7"/>
      <sheetName val="Master_Edit7"/>
      <sheetName val="PPh_227"/>
      <sheetName val="2_2_BQ7"/>
      <sheetName val="D_5243-ARAMCO7"/>
      <sheetName val="D-4801_OXY7"/>
      <sheetName val="DAFTAR_HARGA7"/>
      <sheetName val="HB_me7"/>
      <sheetName val="_7"/>
      <sheetName val="HRGA_SATUAN_UPAH-BAHAN7"/>
      <sheetName val="Bangunan_Utama_B7"/>
      <sheetName val="Time_Schedule7"/>
      <sheetName val="CHITIET_VL_NC7"/>
      <sheetName val="rab_me_(by_owner)_7"/>
      <sheetName val="BQ_(by_owner)7"/>
      <sheetName val="rab_me_(fisik)7"/>
      <sheetName val="HB_7"/>
      <sheetName val="MAT'L_LLIST7"/>
      <sheetName val="Public_Area7"/>
      <sheetName val="U__div_27"/>
      <sheetName val="harga_dasar6"/>
      <sheetName val="Analisa_Harsat7"/>
      <sheetName val="Sumber_Daya7"/>
      <sheetName val="Kuantitas_&amp;_Harga7"/>
      <sheetName val="1_2_용역비7"/>
      <sheetName val="Eng_Hrs_(HO)7"/>
      <sheetName val="1_1_ALAT_TULIS_KANTOR5"/>
      <sheetName val="SELISIH_HARGA7"/>
      <sheetName val="BQ_Rekapitulasi__Akhir5"/>
      <sheetName val="GRADASI_KELAS_A_(2)5"/>
      <sheetName val="timbunan_pilihan5"/>
      <sheetName val="Alat___Master5"/>
      <sheetName val="Alat__Jembatan5"/>
      <sheetName val="fr_BS7"/>
      <sheetName val="Perhit_Alat5"/>
      <sheetName val="GRAFIK_5"/>
      <sheetName val="플랜트_설치5"/>
      <sheetName val="RM_IA5"/>
      <sheetName val="Monitoring_Progres5"/>
      <sheetName val="Isolasi_Luar_Dalam5"/>
      <sheetName val="Isolasi_Luar5"/>
      <sheetName val="Ope_FC5"/>
      <sheetName val="DIV_25"/>
      <sheetName val="RAB_&amp;_RCO_OWNER_VERS_5"/>
      <sheetName val="D_&amp;_W_sizes5"/>
      <sheetName val="ANALISA_UTAMA4"/>
      <sheetName val="Harsat_Bahan5"/>
      <sheetName val="Kurva_S5"/>
      <sheetName val="Relokasi_PDAM5"/>
      <sheetName val="Jadual_Alat5"/>
      <sheetName val="Daftar_MPU5"/>
      <sheetName val="2_15"/>
      <sheetName val="2_3_(3)5"/>
      <sheetName val="SK_6(1)5"/>
      <sheetName val="SK_6(2)5"/>
      <sheetName val="3_1(1)5"/>
      <sheetName val="3_1(8)5"/>
      <sheetName val="3_2(1)5"/>
      <sheetName val="3_3(1)5"/>
      <sheetName val="SK_6_095"/>
      <sheetName val="5_1(2)5"/>
      <sheetName val="5_6(1)5"/>
      <sheetName val="5_7(1)5"/>
      <sheetName val="5_7(2)5"/>
      <sheetName val="6_1(1)5"/>
      <sheetName val="6_1(2)5"/>
      <sheetName val="6_3(1)5"/>
      <sheetName val="6_3(5a)5"/>
      <sheetName val="6_3(6c)5"/>
      <sheetName val="6_3(7a)5"/>
      <sheetName val="6_5(1a)5"/>
      <sheetName val="7_1(7)5"/>
      <sheetName val="7_1(10)5"/>
      <sheetName val="7_2_(9)5"/>
      <sheetName val="7_2_(10)5"/>
      <sheetName val="7_3(1)5"/>
      <sheetName val="7_6_(1)5"/>
      <sheetName val="7_10(1)5"/>
      <sheetName val="7_15(2)5"/>
      <sheetName val="7_15(9)5"/>
      <sheetName val="11_1(1)5"/>
      <sheetName val="11_1(3)a5"/>
      <sheetName val="11_1(7)5"/>
      <sheetName val="11_1(10)5"/>
      <sheetName val="NP_(2)5"/>
      <sheetName val="BQ_Arsit5"/>
      <sheetName val="An_HarSatPek5"/>
      <sheetName val="Sat_Bah_&amp;_Up5"/>
      <sheetName val="Kalibrasi_Mock_(2)5"/>
      <sheetName val="Rekap_Biaya5"/>
      <sheetName val="Fire_Alarm7"/>
      <sheetName val="F1c_DATA_ADM65"/>
      <sheetName val="Dft__Hrg_Bahan5"/>
      <sheetName val="Analisa_Teknik5"/>
      <sheetName val="Analisa_Bor4"/>
      <sheetName val="Rekap_Direct_Cost6"/>
      <sheetName val="Alat_Berat4"/>
      <sheetName val="4-Basic_Price4"/>
      <sheetName val="cal_belakang5"/>
      <sheetName val="time_scedul_4"/>
      <sheetName val="Form_Harga3"/>
      <sheetName val="Luas_Timb_I3"/>
      <sheetName val="Owning_cost_Alat5"/>
      <sheetName val="PRY_03-1_(Amd1)5"/>
      <sheetName val="PP_ALAT5"/>
      <sheetName val="RKP_PLUMBING5"/>
      <sheetName val="FIRE_FIGHTING5"/>
      <sheetName val="Jati_Gede5"/>
      <sheetName val="fill_in_first5"/>
      <sheetName val="Penyusutan_Kendaraan5"/>
      <sheetName val="Vendor_Information5"/>
      <sheetName val="Daf_15"/>
      <sheetName val="Supl_X5"/>
      <sheetName val="13_Nangakara_Weir4"/>
      <sheetName val="14_Irr_Canal_Work4"/>
      <sheetName val="15_Irr__Struc_Work4"/>
      <sheetName val="16_Pipe_Inst_4"/>
      <sheetName val="18_Lateral_Pipe4"/>
      <sheetName val="RBP-_25"/>
      <sheetName val="공정계획(내부계획25%,내부w_f)5"/>
      <sheetName val="hARGA_SAT5"/>
      <sheetName val="Daf_Harga5"/>
      <sheetName val="BL-_(JOB)5"/>
      <sheetName val="harga_dasar_T-M-A5"/>
      <sheetName val="Mat_Real4"/>
      <sheetName val="Analisa_Harga_Satuan5"/>
      <sheetName val="REF_ONLY5"/>
      <sheetName val="AU_Zone5"/>
      <sheetName val="Price_Breakdown5"/>
      <sheetName val="STAFFSCHED_5"/>
      <sheetName val="B_Kim20104"/>
      <sheetName val="Ts_Tahap_I_Kesehatan_&amp;_Bea_Cuk4"/>
      <sheetName val="Bill_of_Qty_MEP5"/>
      <sheetName val="RAB_J18_4"/>
      <sheetName val="rekap_bahan_dan_alat4"/>
      <sheetName val="est_proy5"/>
      <sheetName val="UnitRateA_1_II5"/>
      <sheetName val="pay_items5"/>
      <sheetName val="PROGRESS_BULAN4"/>
      <sheetName val="MASTER_Alat3"/>
      <sheetName val="Proyeksi_2017_Update_3_april4"/>
      <sheetName val="Daf__Upah_&amp;_Bah4"/>
      <sheetName val="SCH_Total4"/>
      <sheetName val="faktor_&amp;_disc4"/>
      <sheetName val="An_H_Sat_Pek_Ut4"/>
      <sheetName val="Scope_of_work7"/>
      <sheetName val="tam-kur_sipil7"/>
      <sheetName val="tam-kur_baja7"/>
      <sheetName val="har_sat7"/>
      <sheetName val="M'trl_Baja7"/>
      <sheetName val="UPAH_KERJA7"/>
      <sheetName val="HARGA_ALAT6"/>
      <sheetName val="Rekap_Tahap_15"/>
      <sheetName val="Weight_Bridge5"/>
      <sheetName val="Analisa_-Baku5"/>
      <sheetName val="THPDMoi__(2)5"/>
      <sheetName val="dongia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ELEMENT_SUM5"/>
      <sheetName val="00_Jumlah_Total5"/>
      <sheetName val="D3_15"/>
      <sheetName val="Alat_B3"/>
      <sheetName val="Bahan_B3"/>
      <sheetName val="Upah_B3"/>
      <sheetName val="Cont__Fabrikasi4"/>
      <sheetName val="An__Harga4"/>
      <sheetName val="SATUAN_JADI_4"/>
      <sheetName val="Basic_Data4"/>
      <sheetName val="daf_kh4"/>
      <sheetName val="DRUP_(ASLI)5"/>
      <sheetName val="DIV_14"/>
      <sheetName val="RAB_20075"/>
      <sheetName val="Unit_Rate5"/>
      <sheetName val="Rekap_(2)4"/>
      <sheetName val="Harga_Sat_APP5"/>
      <sheetName val="Sort_34"/>
      <sheetName val="B_U_ARC__POS_JAGA4"/>
      <sheetName val="1_B5"/>
      <sheetName val="Shares_Outstanding4"/>
      <sheetName val="Metod_TWR4"/>
      <sheetName val="Analis_(2)4"/>
      <sheetName val="Analisa_STR4"/>
      <sheetName val="rating_curve4"/>
      <sheetName val="Cost_Summary4"/>
      <sheetName val="Sur_Site4"/>
      <sheetName val="bhn_FINAL4"/>
      <sheetName val="CloseOuts_by_Package4"/>
      <sheetName val="Rek_An5"/>
      <sheetName val="7_공정표5"/>
      <sheetName val="Galian_15"/>
      <sheetName val="LAL_-_PASAR_PAGI_5"/>
      <sheetName val="Schedule_11a5"/>
      <sheetName val="Septick_tank5"/>
      <sheetName val="DATA_PROYEK5"/>
      <sheetName val="Rekap_15"/>
      <sheetName val="RPP01_35"/>
      <sheetName val="Skedjul_Rev4"/>
      <sheetName val="Rekap_RAP_real_(2)4"/>
      <sheetName val="sch_1_24"/>
      <sheetName val="RAP_FLAT+OPEN4"/>
      <sheetName val="Risalah_KOM4"/>
      <sheetName val="LPS_APRL'084"/>
      <sheetName val="CP3_Rkp4"/>
      <sheetName val="BoQ_C44"/>
      <sheetName val="Upah_&amp;_Bahan4"/>
      <sheetName val="BQ_All_24"/>
      <sheetName val="Bill_No_14"/>
      <sheetName val="Man_Power4"/>
      <sheetName val="Data_Tower4"/>
      <sheetName val="1_24"/>
      <sheetName val="DAFT_ALAT,UPAH_&amp;_MAT4"/>
      <sheetName val="Harga_Upah4"/>
      <sheetName val="Morsip_Ht_Julu4"/>
      <sheetName val="F-PLT_BB4"/>
      <sheetName val="GAL_DKK_BB4"/>
      <sheetName val="BACK_HARIAN_GAL_DKK_BB4"/>
      <sheetName val="BACKUP_GAL_DKK_SB4"/>
      <sheetName val="GAL_DKK_SB4"/>
      <sheetName val="F-PLT_SB4"/>
      <sheetName val="BESI_FP_BB4"/>
      <sheetName val="BESI_FP_SB4"/>
      <sheetName val="RKP_BESI_PONDASI4"/>
      <sheetName val="List_of_Material_Price4"/>
      <sheetName val="Orgs_Proy4"/>
      <sheetName val="rekap_str_ars4"/>
      <sheetName val="OH_Mall4"/>
      <sheetName val="TAMBAH_KURANG4"/>
      <sheetName val="BSP_Medium_Class4"/>
      <sheetName val="BSP_Sch__404"/>
      <sheetName val="Currency_Rate4"/>
      <sheetName val="A_Card4"/>
      <sheetName val="D_Kamar4"/>
      <sheetName val="Daftar_Upah&amp;Bahan4"/>
      <sheetName val="Bahan_4"/>
      <sheetName val="Pekerjaan_4"/>
      <sheetName val="7_4_anman2"/>
      <sheetName val="10_1(1)d2"/>
      <sheetName val="Analisa_6_82"/>
      <sheetName val="ana_3002"/>
      <sheetName val="Analisa_Gabungan2"/>
      <sheetName val="Analisa_RAB2"/>
      <sheetName val="Sch_Tender2"/>
      <sheetName val="Rekap_RAP2"/>
      <sheetName val="NP_tanah2"/>
      <sheetName val="NP_umum2"/>
      <sheetName val="Anls_Teknis3"/>
      <sheetName val="Daftar_Upax3"/>
      <sheetName val="AHS_6_3a_(_2a_)3"/>
      <sheetName val="PERALATAN_PROYEK_GOL_III_A3"/>
      <sheetName val="Sales_Parameter3"/>
      <sheetName val="Anl_+2"/>
      <sheetName val="Agg_Ksr&amp;Hls1"/>
      <sheetName val="w't_table2"/>
      <sheetName val="Cover_(sh_1)2"/>
      <sheetName val="Actual_&amp;_Valuation_by_PY2"/>
      <sheetName val="MARK-UP_HARGA_PENAWARAN2"/>
      <sheetName val="Sat__Pek_2"/>
      <sheetName val="Gedung_Kantor2"/>
      <sheetName val="inst_pemrintah1"/>
      <sheetName val="TE_TS_FA_LAN_MATV2"/>
      <sheetName val="Alat_(2)2"/>
      <sheetName val="MVAC_(4)2"/>
      <sheetName val="cost_recovery1"/>
      <sheetName val="Control_Document1"/>
      <sheetName val="BQ-1A_prelim1"/>
      <sheetName val="Daft_2_11"/>
      <sheetName val="SD_(1)1"/>
      <sheetName val="G_R300경비1"/>
      <sheetName val="RAB_Keban_Jamong1"/>
      <sheetName val="RAB_Rehab_Orong_Gedong1"/>
      <sheetName val="RAB_Otak_Semu1"/>
      <sheetName val="RAB_Rehab_Panoso1"/>
      <sheetName val="RAB_Plam_Ngaong1"/>
      <sheetName val="RAB_Semurung1"/>
      <sheetName val="RAB_Semaya1"/>
      <sheetName val="RAB_T_Ksaming1"/>
      <sheetName val="DAF_PEKERJAAN1"/>
      <sheetName val="Land_Market1"/>
      <sheetName val="BOQ_Penawaran_Sebelum_Cad__Taw1"/>
      <sheetName val="DTASLS05_NEW1"/>
      <sheetName val="D5_-_telford1"/>
      <sheetName val="H_A_R_G_A_131"/>
      <sheetName val="Rekp_Alt1"/>
      <sheetName val="Rekap_Gab1"/>
      <sheetName val="TABLE_DAYA_DUKUNG1"/>
      <sheetName val="D5_-_telford"/>
      <sheetName val="Rekp_Alt"/>
      <sheetName val="TABLE_DAYA_DUKUNG"/>
      <sheetName val="Bahan&amp;Upah"/>
      <sheetName val="Param"/>
      <sheetName val="Rek.Analisa"/>
      <sheetName val="RA"/>
      <sheetName val="R.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32">
          <cell r="B32" t="str">
            <v>2.3(1)</v>
          </cell>
          <cell r="C32" t="str">
            <v>Gorong-gorong pipa beton bertulang diameter dalam</v>
          </cell>
          <cell r="D32" t="str">
            <v>Gorong-gorong pipa beton bertulang diameter dalam</v>
          </cell>
          <cell r="E32">
            <v>0</v>
          </cell>
          <cell r="F32" t="str">
            <v>m</v>
          </cell>
          <cell r="G32">
            <v>0</v>
          </cell>
          <cell r="H32">
            <v>0</v>
          </cell>
          <cell r="I32">
            <v>0</v>
          </cell>
        </row>
        <row r="33">
          <cell r="D33" t="str">
            <v>80 cm -120 cm.</v>
          </cell>
        </row>
        <row r="34">
          <cell r="B34" t="str">
            <v>2.3(2)</v>
          </cell>
          <cell r="C34" t="str">
            <v>Gorong-gorong pipa baja gelombang.</v>
          </cell>
          <cell r="D34" t="str">
            <v>Gorong-gorong pipa baja gelombang.</v>
          </cell>
          <cell r="E34">
            <v>0</v>
          </cell>
          <cell r="F34" t="str">
            <v>ton</v>
          </cell>
          <cell r="G34">
            <v>0</v>
          </cell>
          <cell r="H34">
            <v>0</v>
          </cell>
          <cell r="I34">
            <v>0</v>
          </cell>
        </row>
        <row r="35">
          <cell r="I35">
            <v>0</v>
          </cell>
        </row>
        <row r="36">
          <cell r="B36" t="str">
            <v>2.3 (3)</v>
          </cell>
          <cell r="C36" t="str">
            <v>Saluran Beton Bertulang U  20 - 40 cm</v>
          </cell>
          <cell r="D36" t="str">
            <v>Saluran Beton Bertulang U  20 - 40 cm</v>
          </cell>
          <cell r="E36" t="e">
            <v>#REF!</v>
          </cell>
          <cell r="F36" t="str">
            <v>m</v>
          </cell>
          <cell r="G36">
            <v>0</v>
          </cell>
          <cell r="H36" t="e">
            <v>#REF!</v>
          </cell>
          <cell r="I36" t="e">
            <v>#REF!</v>
          </cell>
        </row>
        <row r="37">
          <cell r="B37" t="str">
            <v>2.3 (3)</v>
          </cell>
          <cell r="C37" t="str">
            <v>Saluran Beton Bertulang U  20 - 40 cm</v>
          </cell>
          <cell r="D37" t="str">
            <v>Saluran Beton Bertulang U  20 - 40 cm</v>
          </cell>
        </row>
        <row r="38">
          <cell r="B38" t="str">
            <v>2.3 (4)</v>
          </cell>
          <cell r="C38" t="str">
            <v>Saluran Beton Bertulang U  40 - 60 cm</v>
          </cell>
          <cell r="D38" t="str">
            <v>Saluran Beton Bertulang U  40 - 60 cm</v>
          </cell>
          <cell r="E38" t="e">
            <v>#REF!</v>
          </cell>
          <cell r="F38" t="str">
            <v>m</v>
          </cell>
          <cell r="G38">
            <v>0</v>
          </cell>
          <cell r="H38" t="e">
            <v>#REF!</v>
          </cell>
          <cell r="I38" t="e">
            <v>#REF!</v>
          </cell>
        </row>
        <row r="40">
          <cell r="B40" t="str">
            <v>2.4 (1)</v>
          </cell>
          <cell r="C40" t="str">
            <v xml:space="preserve">Urugan Berongga Atau Material Penyaring </v>
          </cell>
          <cell r="D40" t="str">
            <v xml:space="preserve">Urugan Berongga Atau Material Penyaring </v>
          </cell>
          <cell r="E40" t="e">
            <v>#REF!</v>
          </cell>
          <cell r="F40" t="str">
            <v>m3</v>
          </cell>
          <cell r="G40">
            <v>0</v>
          </cell>
          <cell r="H40" t="e">
            <v>#REF!</v>
          </cell>
          <cell r="I40" t="e">
            <v>#REF!</v>
          </cell>
        </row>
        <row r="42">
          <cell r="B42" t="str">
            <v>2.4(2)</v>
          </cell>
          <cell r="C42" t="str">
            <v>Pekerjaan drainase dibawah permukaan.</v>
          </cell>
          <cell r="D42" t="str">
            <v>Pekerjaan drainase dibawah permukaan.</v>
          </cell>
          <cell r="E42">
            <v>0</v>
          </cell>
          <cell r="F42" t="str">
            <v>m3</v>
          </cell>
          <cell r="G42">
            <v>0</v>
          </cell>
          <cell r="H42">
            <v>0</v>
          </cell>
          <cell r="I42">
            <v>0</v>
          </cell>
        </row>
        <row r="56">
          <cell r="B56" t="str">
            <v>3.1.(3a)</v>
          </cell>
          <cell r="C56" t="str">
            <v>Galian Kontruksi Kedalaman 0 - 2 m</v>
          </cell>
          <cell r="D56" t="str">
            <v>Galian Kontruksi Kedalaman 0 - 2 m</v>
          </cell>
          <cell r="E56">
            <v>0</v>
          </cell>
          <cell r="F56" t="str">
            <v>m3</v>
          </cell>
          <cell r="G56">
            <v>0</v>
          </cell>
          <cell r="H56">
            <v>0</v>
          </cell>
          <cell r="I56">
            <v>0</v>
          </cell>
        </row>
        <row r="58">
          <cell r="B58" t="str">
            <v>3.1.(3b)</v>
          </cell>
          <cell r="C58" t="str">
            <v>Galian Kontruksi Kedalaman 2 - 4 m</v>
          </cell>
          <cell r="D58" t="str">
            <v>Galian Kontruksi Kedalaman 2 - 4 m</v>
          </cell>
          <cell r="E58">
            <v>0</v>
          </cell>
          <cell r="F58" t="str">
            <v>m3</v>
          </cell>
          <cell r="G58">
            <v>0</v>
          </cell>
          <cell r="H58">
            <v>0</v>
          </cell>
          <cell r="I58">
            <v>0</v>
          </cell>
        </row>
        <row r="60">
          <cell r="B60" t="str">
            <v>3.1.(3c)</v>
          </cell>
          <cell r="C60" t="str">
            <v>Galian Kontruksi Kedalaman 4 - 6 m</v>
          </cell>
          <cell r="D60" t="str">
            <v>Galian Kontruksi Kedalaman 4 - 6 m</v>
          </cell>
          <cell r="E60">
            <v>0</v>
          </cell>
          <cell r="F60" t="str">
            <v>m3</v>
          </cell>
          <cell r="G60">
            <v>0</v>
          </cell>
          <cell r="H60">
            <v>0</v>
          </cell>
          <cell r="I60">
            <v>0</v>
          </cell>
        </row>
        <row r="62">
          <cell r="B62" t="str">
            <v>3.1.(4)</v>
          </cell>
          <cell r="C62" t="str">
            <v>Kisdam Pengering</v>
          </cell>
          <cell r="D62" t="str">
            <v>Kisdam Pengering</v>
          </cell>
          <cell r="E62">
            <v>0</v>
          </cell>
          <cell r="F62" t="str">
            <v>Ls</v>
          </cell>
          <cell r="G62">
            <v>0</v>
          </cell>
          <cell r="H62">
            <v>0</v>
          </cell>
          <cell r="I62">
            <v>0</v>
          </cell>
        </row>
        <row r="70">
          <cell r="B70" t="str">
            <v>3.4(1)</v>
          </cell>
          <cell r="C70" t="str">
            <v>Resapan pasir vertikal (diameter ....  cm)</v>
          </cell>
          <cell r="D70" t="str">
            <v>Resapan pasir vertikal (diameter ....  cm)</v>
          </cell>
          <cell r="E70">
            <v>0</v>
          </cell>
          <cell r="F70" t="str">
            <v>m</v>
          </cell>
          <cell r="G70">
            <v>0</v>
          </cell>
          <cell r="H70">
            <v>0</v>
          </cell>
          <cell r="I70">
            <v>0</v>
          </cell>
        </row>
        <row r="72">
          <cell r="B72" t="str">
            <v>3.4(2)</v>
          </cell>
          <cell r="C72" t="str">
            <v>Resapan pasir mendatar.</v>
          </cell>
          <cell r="D72" t="str">
            <v>Resapan pasir mendatar.</v>
          </cell>
          <cell r="E72">
            <v>0</v>
          </cell>
          <cell r="F72" t="str">
            <v>m3</v>
          </cell>
          <cell r="G72">
            <v>0</v>
          </cell>
          <cell r="H72">
            <v>0</v>
          </cell>
          <cell r="I72">
            <v>0</v>
          </cell>
        </row>
        <row r="86">
          <cell r="B86" t="str">
            <v>4.2(5)</v>
          </cell>
          <cell r="C86" t="str">
            <v>Bahu jalan agregat batu kapur.</v>
          </cell>
          <cell r="D86" t="str">
            <v>Bahu jalan agregat batu kapur.</v>
          </cell>
          <cell r="E86">
            <v>0</v>
          </cell>
          <cell r="F86" t="str">
            <v>m3</v>
          </cell>
          <cell r="G86">
            <v>0</v>
          </cell>
          <cell r="H86">
            <v>0</v>
          </cell>
          <cell r="I86">
            <v>0</v>
          </cell>
        </row>
        <row r="88">
          <cell r="B88" t="str">
            <v>4.2(6)</v>
          </cell>
          <cell r="C88" t="str">
            <v>Bahu jalan beton K . . . .</v>
          </cell>
          <cell r="D88" t="str">
            <v>Bahu jalan beton K . . . .</v>
          </cell>
          <cell r="E88">
            <v>0</v>
          </cell>
          <cell r="F88" t="str">
            <v>m3</v>
          </cell>
          <cell r="G88">
            <v>0</v>
          </cell>
          <cell r="H88">
            <v>0</v>
          </cell>
          <cell r="I88">
            <v>0</v>
          </cell>
        </row>
        <row r="90">
          <cell r="B90" t="str">
            <v>4.2(7)</v>
          </cell>
          <cell r="C90" t="str">
            <v>Bahu jalan paving block K . . . .</v>
          </cell>
          <cell r="D90" t="str">
            <v>Bahu jalan paving block K . . . .</v>
          </cell>
          <cell r="E90">
            <v>0</v>
          </cell>
          <cell r="F90" t="str">
            <v>m2</v>
          </cell>
          <cell r="G90">
            <v>0</v>
          </cell>
          <cell r="H90">
            <v>0</v>
          </cell>
          <cell r="I90">
            <v>0</v>
          </cell>
        </row>
        <row r="104">
          <cell r="B104">
            <v>5.3</v>
          </cell>
          <cell r="C104" t="str">
            <v>Lapis pondasi agregat Cement Treated Base (CTB).</v>
          </cell>
          <cell r="D104" t="str">
            <v>Lapis pondasi agregat Cement Treated Base (CTB).</v>
          </cell>
          <cell r="E104">
            <v>0</v>
          </cell>
          <cell r="F104" t="str">
            <v>m3</v>
          </cell>
          <cell r="G104">
            <v>0</v>
          </cell>
          <cell r="H104">
            <v>0</v>
          </cell>
          <cell r="I104">
            <v>0</v>
          </cell>
        </row>
        <row r="106">
          <cell r="B106" t="str">
            <v>5.4(1)</v>
          </cell>
          <cell r="C106" t="str">
            <v>Semen untuk lapis pondasi tanah semen.</v>
          </cell>
          <cell r="D106" t="str">
            <v>Semen untuk lapis pondasi tanah semen.</v>
          </cell>
          <cell r="E106">
            <v>0</v>
          </cell>
          <cell r="F106" t="str">
            <v>Ton</v>
          </cell>
          <cell r="G106">
            <v>0</v>
          </cell>
          <cell r="H106">
            <v>0</v>
          </cell>
          <cell r="I106">
            <v>0</v>
          </cell>
        </row>
        <row r="108">
          <cell r="B108" t="str">
            <v>5.4(2)</v>
          </cell>
          <cell r="C108" t="str">
            <v>Tanah untuk lapis pondasi tanah semen.</v>
          </cell>
          <cell r="D108" t="str">
            <v>Tanah untuk lapis pondasi tanah semen.</v>
          </cell>
          <cell r="E108">
            <v>0</v>
          </cell>
          <cell r="F108" t="str">
            <v>m3</v>
          </cell>
          <cell r="G108">
            <v>0</v>
          </cell>
          <cell r="H108">
            <v>0</v>
          </cell>
          <cell r="I108">
            <v>0</v>
          </cell>
        </row>
        <row r="126">
          <cell r="B126" t="str">
            <v>6.3(1)</v>
          </cell>
          <cell r="C126" t="str">
            <v>Latasir (sand sheet).</v>
          </cell>
          <cell r="D126" t="str">
            <v>Latasir (sand sheet).</v>
          </cell>
          <cell r="E126">
            <v>0</v>
          </cell>
          <cell r="F126" t="str">
            <v>m2</v>
          </cell>
          <cell r="G126">
            <v>0</v>
          </cell>
          <cell r="H126">
            <v>0</v>
          </cell>
          <cell r="I126">
            <v>0</v>
          </cell>
        </row>
        <row r="142">
          <cell r="B142" t="str">
            <v>7.1 (1)</v>
          </cell>
          <cell r="C142" t="str">
            <v>Beton K-350</v>
          </cell>
          <cell r="D142" t="str">
            <v>Beton K-350</v>
          </cell>
          <cell r="E142">
            <v>0</v>
          </cell>
          <cell r="F142" t="str">
            <v>m3</v>
          </cell>
          <cell r="G142">
            <v>0</v>
          </cell>
          <cell r="H142">
            <v>0</v>
          </cell>
          <cell r="I142">
            <v>0</v>
          </cell>
        </row>
        <row r="144">
          <cell r="B144" t="str">
            <v>7.1 (2)</v>
          </cell>
          <cell r="C144" t="str">
            <v>Beton K-300</v>
          </cell>
          <cell r="D144" t="str">
            <v>Beton K-300</v>
          </cell>
          <cell r="E144">
            <v>0</v>
          </cell>
          <cell r="F144" t="str">
            <v>m3</v>
          </cell>
          <cell r="G144">
            <v>0</v>
          </cell>
          <cell r="H144">
            <v>0</v>
          </cell>
          <cell r="I144">
            <v>0</v>
          </cell>
        </row>
        <row r="146">
          <cell r="B146" t="str">
            <v>7.1 (3)</v>
          </cell>
          <cell r="C146" t="str">
            <v>Beton K-275</v>
          </cell>
          <cell r="D146" t="str">
            <v>Beton K-275</v>
          </cell>
          <cell r="E146">
            <v>0</v>
          </cell>
          <cell r="F146" t="str">
            <v>m3</v>
          </cell>
          <cell r="G146">
            <v>0</v>
          </cell>
          <cell r="H146">
            <v>0</v>
          </cell>
          <cell r="I146">
            <v>0</v>
          </cell>
        </row>
        <row r="152">
          <cell r="B152" t="str">
            <v>7.1 (6)</v>
          </cell>
          <cell r="C152" t="str">
            <v>Beton Siklop ( K-175)</v>
          </cell>
          <cell r="D152" t="str">
            <v>Beton Siklop ( K-175)</v>
          </cell>
          <cell r="E152">
            <v>0</v>
          </cell>
          <cell r="F152" t="str">
            <v>m3</v>
          </cell>
          <cell r="G152">
            <v>0</v>
          </cell>
          <cell r="H152">
            <v>0</v>
          </cell>
          <cell r="I152">
            <v>0</v>
          </cell>
        </row>
        <row r="154">
          <cell r="B154" t="str">
            <v>7.1 (7)</v>
          </cell>
          <cell r="C154" t="str">
            <v>Beton Siklop ( K-225)</v>
          </cell>
          <cell r="D154" t="str">
            <v>Beton Siklop ( K-225)</v>
          </cell>
          <cell r="E154">
            <v>0</v>
          </cell>
          <cell r="F154" t="str">
            <v>m3</v>
          </cell>
          <cell r="G154">
            <v>0</v>
          </cell>
          <cell r="H154">
            <v>0</v>
          </cell>
          <cell r="I154">
            <v>0</v>
          </cell>
        </row>
        <row r="158">
          <cell r="B158" t="str">
            <v xml:space="preserve">7.1 (9) </v>
          </cell>
          <cell r="C158" t="str">
            <v>Tambahan biaya perancah beton dgn ketinggian diatas 5 m</v>
          </cell>
          <cell r="D158" t="str">
            <v>Tambahan biaya perancah beton dgn ketinggian diatas 5 m</v>
          </cell>
          <cell r="E158">
            <v>0</v>
          </cell>
          <cell r="F158" t="str">
            <v>m3</v>
          </cell>
          <cell r="G158">
            <v>0</v>
          </cell>
          <cell r="H158">
            <v>0</v>
          </cell>
          <cell r="I158">
            <v>0</v>
          </cell>
        </row>
        <row r="160">
          <cell r="B160" t="str">
            <v>7.2(1a)</v>
          </cell>
          <cell r="C160" t="str">
            <v>Pengadaan trucuk kayu dia ..... cm.</v>
          </cell>
          <cell r="D160" t="str">
            <v>Pengadaan trucuk kayu dia ..... cm.</v>
          </cell>
          <cell r="E160">
            <v>0</v>
          </cell>
          <cell r="F160" t="str">
            <v>m</v>
          </cell>
          <cell r="G160">
            <v>0</v>
          </cell>
          <cell r="H160">
            <v>0</v>
          </cell>
          <cell r="I160">
            <v>0</v>
          </cell>
        </row>
        <row r="162">
          <cell r="B162" t="str">
            <v>7.2(1 b)</v>
          </cell>
          <cell r="C162" t="str">
            <v>Pengadaan trucuk bambu dia ..... cm.</v>
          </cell>
          <cell r="D162" t="str">
            <v>Pengadaan trucuk bambu dia ..... cm.</v>
          </cell>
          <cell r="E162">
            <v>0</v>
          </cell>
          <cell r="F162" t="str">
            <v>m</v>
          </cell>
          <cell r="G162">
            <v>0</v>
          </cell>
          <cell r="H162">
            <v>0</v>
          </cell>
          <cell r="I162">
            <v>0</v>
          </cell>
        </row>
        <row r="164">
          <cell r="B164" t="str">
            <v>7.2(2)</v>
          </cell>
          <cell r="C164" t="str">
            <v>Pengadaan tiang pancang kayu dia ..... cm.</v>
          </cell>
          <cell r="D164" t="str">
            <v>Pengadaan tiang pancang kayu dia ..... cm.</v>
          </cell>
          <cell r="E164">
            <v>0</v>
          </cell>
          <cell r="F164" t="str">
            <v>m</v>
          </cell>
          <cell r="G164">
            <v>0</v>
          </cell>
          <cell r="H164">
            <v>0</v>
          </cell>
          <cell r="I164">
            <v>0</v>
          </cell>
        </row>
        <row r="166">
          <cell r="B166" t="str">
            <v>7.2(3)</v>
          </cell>
          <cell r="C166" t="str">
            <v>Pengadaan tiang pancang baja dia ..... cm.</v>
          </cell>
          <cell r="D166" t="str">
            <v>Pengadaan tiang pancang baja dia ..... cm.</v>
          </cell>
          <cell r="E166">
            <v>0</v>
          </cell>
          <cell r="F166" t="str">
            <v>m</v>
          </cell>
          <cell r="G166">
            <v>0</v>
          </cell>
          <cell r="H166">
            <v>0</v>
          </cell>
          <cell r="I166">
            <v>0</v>
          </cell>
        </row>
        <row r="168">
          <cell r="B168" t="str">
            <v>7.2(4)</v>
          </cell>
          <cell r="C168" t="str">
            <v>Pengadaan tiang pancang beton uk . . . x .   . cm</v>
          </cell>
          <cell r="D168" t="str">
            <v>Pengadaan tiang pancang beton uk . . . x .   . cm</v>
          </cell>
          <cell r="E168">
            <v>0</v>
          </cell>
          <cell r="F168" t="str">
            <v>m</v>
          </cell>
          <cell r="G168">
            <v>0</v>
          </cell>
          <cell r="H168">
            <v>0</v>
          </cell>
          <cell r="I168">
            <v>0</v>
          </cell>
        </row>
        <row r="170">
          <cell r="B170" t="str">
            <v>7.2(5)</v>
          </cell>
          <cell r="C170" t="str">
            <v>Pengadaan tiang pancang beton dia ... cm.</v>
          </cell>
          <cell r="D170" t="str">
            <v>Pengadaan tiang pancang beton dia ... cm.</v>
          </cell>
          <cell r="E170">
            <v>0</v>
          </cell>
          <cell r="F170" t="str">
            <v>m</v>
          </cell>
          <cell r="G170">
            <v>0</v>
          </cell>
          <cell r="H170">
            <v>0</v>
          </cell>
          <cell r="I170">
            <v>0</v>
          </cell>
        </row>
        <row r="172">
          <cell r="B172" t="str">
            <v>7.2(6)</v>
          </cell>
          <cell r="C172" t="str">
            <v>Pengadaan Sheet Pile baja.</v>
          </cell>
          <cell r="D172" t="str">
            <v>Pengadaan Sheet Pile baja.</v>
          </cell>
          <cell r="E172">
            <v>0</v>
          </cell>
          <cell r="F172" t="str">
            <v>m</v>
          </cell>
          <cell r="G172">
            <v>0</v>
          </cell>
          <cell r="H172">
            <v>0</v>
          </cell>
          <cell r="I172">
            <v>0</v>
          </cell>
        </row>
        <row r="174">
          <cell r="B174" t="str">
            <v>7.2(7)</v>
          </cell>
          <cell r="C174" t="str">
            <v>Pengadaan Sheet Pile beton.</v>
          </cell>
          <cell r="D174" t="str">
            <v>Pengadaan Sheet Pile beton.</v>
          </cell>
          <cell r="E174">
            <v>0</v>
          </cell>
          <cell r="F174" t="str">
            <v>m</v>
          </cell>
          <cell r="G174">
            <v>0</v>
          </cell>
          <cell r="H174">
            <v>0</v>
          </cell>
          <cell r="I174">
            <v>0</v>
          </cell>
        </row>
        <row r="176">
          <cell r="B176" t="str">
            <v>7.2(8a)</v>
          </cell>
          <cell r="C176" t="str">
            <v>Pemancangan trucuk kayu dia ..... cm.</v>
          </cell>
          <cell r="D176" t="str">
            <v>Pemancangan trucuk kayu dia ..... cm.</v>
          </cell>
          <cell r="E176">
            <v>0</v>
          </cell>
          <cell r="F176" t="str">
            <v>m</v>
          </cell>
          <cell r="G176">
            <v>0</v>
          </cell>
          <cell r="H176">
            <v>0</v>
          </cell>
          <cell r="I176">
            <v>0</v>
          </cell>
        </row>
        <row r="178">
          <cell r="B178" t="str">
            <v>7.2(8b)</v>
          </cell>
          <cell r="C178" t="str">
            <v>Pemancangan trucuk bambu dia ..... cm.</v>
          </cell>
          <cell r="D178" t="str">
            <v>Pemancangan trucuk bambu dia ..... cm.</v>
          </cell>
          <cell r="E178">
            <v>0</v>
          </cell>
          <cell r="F178" t="str">
            <v>m</v>
          </cell>
          <cell r="G178">
            <v>0</v>
          </cell>
          <cell r="H178">
            <v>0</v>
          </cell>
          <cell r="I178">
            <v>0</v>
          </cell>
        </row>
        <row r="180">
          <cell r="B180" t="str">
            <v>7.2(9)</v>
          </cell>
          <cell r="C180" t="str">
            <v>Pemancangan tiang pancang kayu dia ..... cm.</v>
          </cell>
          <cell r="D180" t="str">
            <v>Pemancangan tiang pancang kayu dia ..... cm.</v>
          </cell>
          <cell r="E180">
            <v>0</v>
          </cell>
          <cell r="F180" t="str">
            <v>m</v>
          </cell>
          <cell r="G180">
            <v>0</v>
          </cell>
          <cell r="H180">
            <v>0</v>
          </cell>
          <cell r="I180">
            <v>0</v>
          </cell>
        </row>
        <row r="182">
          <cell r="B182" t="str">
            <v>7.2(10)</v>
          </cell>
          <cell r="C182" t="str">
            <v>Pemancangan tiang pancang baja dia ..... cm.</v>
          </cell>
          <cell r="D182" t="str">
            <v>Pemancangan tiang pancang baja dia ..... cm.</v>
          </cell>
          <cell r="E182">
            <v>0</v>
          </cell>
          <cell r="F182" t="str">
            <v>m</v>
          </cell>
          <cell r="G182">
            <v>0</v>
          </cell>
          <cell r="H182">
            <v>0</v>
          </cell>
          <cell r="I182">
            <v>0</v>
          </cell>
        </row>
        <row r="184">
          <cell r="B184" t="str">
            <v>7.2(11)</v>
          </cell>
          <cell r="C184" t="str">
            <v>Pemancangan tiang pancang beton uk ... x ... cm.</v>
          </cell>
          <cell r="D184" t="str">
            <v>Pemancangan tiang pancang beton uk ... x ... cm.</v>
          </cell>
          <cell r="E184">
            <v>0</v>
          </cell>
          <cell r="F184" t="str">
            <v>m</v>
          </cell>
          <cell r="G184">
            <v>0</v>
          </cell>
          <cell r="H184">
            <v>0</v>
          </cell>
          <cell r="I184">
            <v>0</v>
          </cell>
        </row>
        <row r="186">
          <cell r="B186" t="str">
            <v>7.2 (12)</v>
          </cell>
          <cell r="C186" t="str">
            <v>Pemancangan Tiang Pancang Beton Dia 45 Cm</v>
          </cell>
          <cell r="D186" t="str">
            <v>Pemancangan Tiang Pancang Beton Dia 45 Cm</v>
          </cell>
          <cell r="E186">
            <v>0</v>
          </cell>
          <cell r="F186" t="str">
            <v>M'</v>
          </cell>
          <cell r="G186">
            <v>0</v>
          </cell>
          <cell r="H186">
            <v>0</v>
          </cell>
          <cell r="I186">
            <v>0</v>
          </cell>
        </row>
        <row r="188">
          <cell r="B188" t="str">
            <v>7.2(13)</v>
          </cell>
          <cell r="C188" t="str">
            <v>Pemancangan Sheet Pile baja.</v>
          </cell>
          <cell r="D188" t="str">
            <v>Pemancangan Sheet Pile baja.</v>
          </cell>
          <cell r="E188">
            <v>0</v>
          </cell>
          <cell r="F188" t="str">
            <v>m</v>
          </cell>
          <cell r="G188">
            <v>0</v>
          </cell>
          <cell r="H188">
            <v>0</v>
          </cell>
          <cell r="I188">
            <v>0</v>
          </cell>
        </row>
        <row r="190">
          <cell r="B190" t="str">
            <v>7.2(14)</v>
          </cell>
          <cell r="C190" t="str">
            <v>Pemancangan Sheet Pile beton.</v>
          </cell>
          <cell r="D190" t="str">
            <v>Pemancangan Sheet Pile beton.</v>
          </cell>
          <cell r="E190">
            <v>0</v>
          </cell>
          <cell r="F190" t="str">
            <v>m</v>
          </cell>
          <cell r="G190">
            <v>0</v>
          </cell>
          <cell r="H190">
            <v>0</v>
          </cell>
          <cell r="I190">
            <v>0</v>
          </cell>
        </row>
        <row r="194">
          <cell r="B194" t="str">
            <v>7.3(2)</v>
          </cell>
          <cell r="C194" t="str">
            <v>Baja tulangan U24 ulir.</v>
          </cell>
          <cell r="D194" t="str">
            <v>Baja tulangan U24 ulir.</v>
          </cell>
          <cell r="E194">
            <v>0</v>
          </cell>
          <cell r="F194" t="str">
            <v>kg</v>
          </cell>
          <cell r="G194">
            <v>0</v>
          </cell>
          <cell r="H194">
            <v>0</v>
          </cell>
          <cell r="I194">
            <v>0</v>
          </cell>
        </row>
        <row r="198">
          <cell r="B198" t="str">
            <v>7.4(1)</v>
          </cell>
          <cell r="C198" t="str">
            <v>Pabrikasi dan pemasangan baja bangunan, tegangan</v>
          </cell>
          <cell r="D198" t="str">
            <v>Pabrikasi dan pemasangan baja bangunan, tegangan</v>
          </cell>
          <cell r="E198">
            <v>0</v>
          </cell>
          <cell r="F198" t="str">
            <v>kg</v>
          </cell>
          <cell r="G198">
            <v>0</v>
          </cell>
          <cell r="H198">
            <v>0</v>
          </cell>
          <cell r="I198">
            <v>0</v>
          </cell>
        </row>
        <row r="199">
          <cell r="D199" t="str">
            <v>leleh 28 kg/mm2 untuk pipa railing dan drainase.</v>
          </cell>
        </row>
        <row r="200">
          <cell r="B200" t="str">
            <v>7.4(2)</v>
          </cell>
          <cell r="C200" t="str">
            <v>Pabrikasi dan pemasangan baja bangunan, tegangan</v>
          </cell>
          <cell r="D200" t="str">
            <v>Pabrikasi dan pemasangan baja bangunan, tegangan</v>
          </cell>
          <cell r="E200">
            <v>0</v>
          </cell>
          <cell r="F200" t="str">
            <v>kg</v>
          </cell>
          <cell r="G200">
            <v>0</v>
          </cell>
          <cell r="H200">
            <v>0</v>
          </cell>
          <cell r="I200">
            <v>0</v>
          </cell>
        </row>
        <row r="201">
          <cell r="D201" t="str">
            <v>leleh 35 kg/mm2 untuk plat dan profil.</v>
          </cell>
        </row>
        <row r="202">
          <cell r="B202" t="str">
            <v>7.4(3)</v>
          </cell>
          <cell r="C202" t="str">
            <v>Perletakan baja.</v>
          </cell>
          <cell r="D202" t="str">
            <v>Perletakan baja.</v>
          </cell>
          <cell r="E202">
            <v>0</v>
          </cell>
          <cell r="F202" t="str">
            <v>kg</v>
          </cell>
          <cell r="G202">
            <v>0</v>
          </cell>
          <cell r="H202">
            <v>0</v>
          </cell>
          <cell r="I202">
            <v>0</v>
          </cell>
        </row>
        <row r="204">
          <cell r="B204" t="str">
            <v>7.4(4)</v>
          </cell>
          <cell r="C204" t="str">
            <v>Perletakan elastomeric.</v>
          </cell>
          <cell r="D204" t="str">
            <v>Perletakan elastomeric.</v>
          </cell>
          <cell r="E204">
            <v>0</v>
          </cell>
          <cell r="F204" t="str">
            <v>dm3</v>
          </cell>
          <cell r="G204">
            <v>0</v>
          </cell>
          <cell r="H204">
            <v>0</v>
          </cell>
          <cell r="I204">
            <v>0</v>
          </cell>
        </row>
        <row r="206">
          <cell r="B206" t="str">
            <v>7.4(5)</v>
          </cell>
          <cell r="C206" t="str">
            <v>Pemasangan lengkap bangunan atas Steel Plate Girder.</v>
          </cell>
          <cell r="D206" t="str">
            <v>Pemasangan lengkap bangunan atas Steel Plate Girder.</v>
          </cell>
          <cell r="E206">
            <v>0</v>
          </cell>
          <cell r="F206" t="str">
            <v>kg</v>
          </cell>
          <cell r="G206">
            <v>0</v>
          </cell>
          <cell r="H206">
            <v>0</v>
          </cell>
          <cell r="I206">
            <v>0</v>
          </cell>
        </row>
        <row r="208">
          <cell r="B208" t="str">
            <v>7.4(6)</v>
          </cell>
          <cell r="C208" t="str">
            <v>Pemasangan lengkap bangunan atas Rangka Baja.</v>
          </cell>
          <cell r="D208" t="str">
            <v>Pemasangan lengkap bangunan atas Rangka Baja.</v>
          </cell>
          <cell r="E208">
            <v>0</v>
          </cell>
          <cell r="F208" t="str">
            <v>kg</v>
          </cell>
          <cell r="G208">
            <v>0</v>
          </cell>
          <cell r="H208">
            <v>0</v>
          </cell>
          <cell r="I208">
            <v>0</v>
          </cell>
        </row>
        <row r="210">
          <cell r="B210" t="str">
            <v>7.5(1)</v>
          </cell>
          <cell r="C210" t="str">
            <v>Sumuran silinder diameter .... cm.</v>
          </cell>
          <cell r="D210" t="str">
            <v>Sumuran silinder diameter .... cm.</v>
          </cell>
          <cell r="E210">
            <v>0</v>
          </cell>
          <cell r="F210" t="str">
            <v>m</v>
          </cell>
          <cell r="G210">
            <v>0</v>
          </cell>
          <cell r="H210">
            <v>0</v>
          </cell>
          <cell r="I210">
            <v>0</v>
          </cell>
        </row>
        <row r="212">
          <cell r="B212" t="str">
            <v>7.5(2)</v>
          </cell>
          <cell r="C212" t="str">
            <v>Sumuran box ukuran .... cm x .... cm.</v>
          </cell>
          <cell r="D212" t="str">
            <v>Sumuran box ukuran .... cm x .... cm.</v>
          </cell>
          <cell r="E212">
            <v>0</v>
          </cell>
          <cell r="F212" t="str">
            <v>m</v>
          </cell>
          <cell r="G212">
            <v>0</v>
          </cell>
          <cell r="H212">
            <v>0</v>
          </cell>
          <cell r="I212">
            <v>0</v>
          </cell>
        </row>
        <row r="214">
          <cell r="B214" t="str">
            <v>7.5(3)</v>
          </cell>
          <cell r="C214" t="str">
            <v>Menurunkan sumuran silinder diameter .... cm.</v>
          </cell>
          <cell r="D214" t="str">
            <v>Menurunkan sumuran silinder diameter .... cm.</v>
          </cell>
          <cell r="E214">
            <v>0</v>
          </cell>
          <cell r="F214" t="str">
            <v>m</v>
          </cell>
          <cell r="G214">
            <v>0</v>
          </cell>
          <cell r="H214">
            <v>0</v>
          </cell>
          <cell r="I214">
            <v>0</v>
          </cell>
        </row>
        <row r="216">
          <cell r="B216" t="str">
            <v>7.5(4)</v>
          </cell>
          <cell r="C216" t="str">
            <v>Menurunkan sumuran box ukuran .... cm x .... cm.</v>
          </cell>
          <cell r="D216" t="str">
            <v>Menurunkan sumuran box ukuran .... cm x .... cm.</v>
          </cell>
          <cell r="E216">
            <v>0</v>
          </cell>
          <cell r="F216" t="str">
            <v>m</v>
          </cell>
          <cell r="G216">
            <v>0</v>
          </cell>
          <cell r="H216">
            <v>0</v>
          </cell>
          <cell r="I216">
            <v>0</v>
          </cell>
        </row>
        <row r="218">
          <cell r="B218" t="str">
            <v>7.6(1)</v>
          </cell>
          <cell r="C218" t="str">
            <v>Beton Pratekan cast-in place bentang . . . . M.</v>
          </cell>
          <cell r="D218" t="str">
            <v>Beton Pratekan cast-in place bentang . . . . M.</v>
          </cell>
          <cell r="E218">
            <v>0</v>
          </cell>
          <cell r="F218" t="str">
            <v>Buah</v>
          </cell>
          <cell r="G218">
            <v>0</v>
          </cell>
          <cell r="H218">
            <v>0</v>
          </cell>
          <cell r="I218">
            <v>0</v>
          </cell>
        </row>
        <row r="220">
          <cell r="B220" t="str">
            <v>7.6(2)</v>
          </cell>
          <cell r="C220" t="str">
            <v>Beton Pratekan pre-cast bentang . . . . M.</v>
          </cell>
          <cell r="D220" t="str">
            <v>Beton Pratekan pre-cast bentang . . . . M.</v>
          </cell>
          <cell r="E220">
            <v>0</v>
          </cell>
          <cell r="F220" t="str">
            <v>Buah</v>
          </cell>
          <cell r="G220">
            <v>0</v>
          </cell>
          <cell r="H220">
            <v>0</v>
          </cell>
          <cell r="I220">
            <v>0</v>
          </cell>
        </row>
        <row r="222">
          <cell r="B222" t="str">
            <v>7.6(3)</v>
          </cell>
          <cell r="C222" t="str">
            <v>Pelat Berongga Beton Pratekan pre-cast bentang . . . . M.</v>
          </cell>
          <cell r="D222" t="str">
            <v>Pelat Berongga Beton Pratekan pre-cast bentang . . . . M.</v>
          </cell>
          <cell r="E222">
            <v>0</v>
          </cell>
          <cell r="F222" t="str">
            <v>Buah</v>
          </cell>
          <cell r="G222">
            <v>0</v>
          </cell>
          <cell r="H222">
            <v>0</v>
          </cell>
          <cell r="I222">
            <v>0</v>
          </cell>
        </row>
        <row r="224">
          <cell r="B224" t="str">
            <v>7.8(1)</v>
          </cell>
          <cell r="C224" t="str">
            <v>Pasangan batu kosong.</v>
          </cell>
          <cell r="D224" t="str">
            <v>Pasangan batu kosong.</v>
          </cell>
          <cell r="E224">
            <v>0</v>
          </cell>
          <cell r="F224" t="str">
            <v>m3</v>
          </cell>
          <cell r="G224">
            <v>0</v>
          </cell>
          <cell r="H224">
            <v>0</v>
          </cell>
          <cell r="I224">
            <v>0</v>
          </cell>
        </row>
        <row r="228">
          <cell r="B228" t="str">
            <v>7.8(2)</v>
          </cell>
          <cell r="C228" t="str">
            <v>Gabion (bronjong).</v>
          </cell>
          <cell r="D228" t="str">
            <v>Gabion (bronjong).</v>
          </cell>
          <cell r="E228">
            <v>0</v>
          </cell>
          <cell r="F228" t="str">
            <v>m3</v>
          </cell>
          <cell r="G228">
            <v>0</v>
          </cell>
          <cell r="H228">
            <v>0</v>
          </cell>
          <cell r="I228">
            <v>0</v>
          </cell>
        </row>
        <row r="230">
          <cell r="B230" t="str">
            <v>7.11(1)</v>
          </cell>
          <cell r="C230" t="str">
            <v>Expantiont joint type I.</v>
          </cell>
          <cell r="D230" t="str">
            <v>Expantiont joint type I.</v>
          </cell>
          <cell r="E230">
            <v>0</v>
          </cell>
          <cell r="F230" t="str">
            <v>m</v>
          </cell>
          <cell r="G230">
            <v>0</v>
          </cell>
          <cell r="H230">
            <v>0</v>
          </cell>
          <cell r="I230">
            <v>0</v>
          </cell>
        </row>
        <row r="232">
          <cell r="B232" t="str">
            <v>7.11(2)</v>
          </cell>
          <cell r="C232" t="str">
            <v>Expantiont joint type II (mutu tinggi).</v>
          </cell>
          <cell r="D232" t="str">
            <v>Expantiont joint type II (mutu tinggi).</v>
          </cell>
          <cell r="E232">
            <v>0</v>
          </cell>
          <cell r="F232" t="str">
            <v>m</v>
          </cell>
          <cell r="G232">
            <v>0</v>
          </cell>
          <cell r="H232">
            <v>0</v>
          </cell>
          <cell r="I232">
            <v>0</v>
          </cell>
        </row>
        <row r="254">
          <cell r="B254" t="str">
            <v>8.1 (6)</v>
          </cell>
          <cell r="C254" t="str">
            <v>Campuran Aspal Dingin untuk Pekerjaan Minor</v>
          </cell>
          <cell r="D254" t="str">
            <v>Campuran Aspal Dingin untuk Pekerjaan Minor</v>
          </cell>
          <cell r="E254">
            <v>0</v>
          </cell>
          <cell r="F254" t="str">
            <v>M3</v>
          </cell>
          <cell r="G254">
            <v>0</v>
          </cell>
          <cell r="H254">
            <v>0</v>
          </cell>
          <cell r="I254">
            <v>0</v>
          </cell>
        </row>
        <row r="266">
          <cell r="B266" t="str">
            <v>8.1(12)</v>
          </cell>
          <cell r="C266" t="str">
            <v>Material urugan pilihan untuk pekerjaan minor.</v>
          </cell>
          <cell r="D266" t="str">
            <v>Material urugan pilihan untuk pekerjaan minor.</v>
          </cell>
          <cell r="E266">
            <v>0</v>
          </cell>
          <cell r="F266" t="str">
            <v>m3</v>
          </cell>
          <cell r="G266">
            <v>0</v>
          </cell>
          <cell r="H266">
            <v>0</v>
          </cell>
          <cell r="I266">
            <v>0</v>
          </cell>
        </row>
        <row r="268">
          <cell r="B268" t="str">
            <v>8.1(13)</v>
          </cell>
          <cell r="C268" t="str">
            <v>Latasir (Sand sheet) untuk pekerjaan minor.</v>
          </cell>
          <cell r="D268" t="str">
            <v>Latasir (Sand sheet) untuk pekerjaan minor.</v>
          </cell>
          <cell r="E268">
            <v>0</v>
          </cell>
          <cell r="F268" t="str">
            <v>m2</v>
          </cell>
          <cell r="G268">
            <v>0</v>
          </cell>
          <cell r="H268">
            <v>0</v>
          </cell>
          <cell r="I268">
            <v>0</v>
          </cell>
        </row>
        <row r="270">
          <cell r="B270" t="str">
            <v>8.1(14)</v>
          </cell>
          <cell r="C270" t="str">
            <v>Beton K-125/BO untuk pekerjaan minor.</v>
          </cell>
          <cell r="D270" t="str">
            <v>Beton K-125/BO untuk pekerjaan minor.</v>
          </cell>
          <cell r="E270">
            <v>0</v>
          </cell>
          <cell r="F270" t="str">
            <v>m3</v>
          </cell>
          <cell r="G270">
            <v>0</v>
          </cell>
          <cell r="H270">
            <v>0</v>
          </cell>
          <cell r="I270">
            <v>0</v>
          </cell>
        </row>
        <row r="272">
          <cell r="B272" t="str">
            <v>8.1(15)</v>
          </cell>
          <cell r="C272" t="str">
            <v>Beton K-175 untuk pekerjaan minor.</v>
          </cell>
          <cell r="D272" t="str">
            <v>Beton K-175 untuk pekerjaan minor.</v>
          </cell>
          <cell r="E272">
            <v>0</v>
          </cell>
          <cell r="F272" t="str">
            <v>m3</v>
          </cell>
          <cell r="G272">
            <v>0</v>
          </cell>
          <cell r="H272">
            <v>0</v>
          </cell>
          <cell r="I272">
            <v>0</v>
          </cell>
        </row>
        <row r="274">
          <cell r="B274" t="str">
            <v>8.3(1)</v>
          </cell>
          <cell r="C274" t="str">
            <v>Stabilisasi dengan tanaman rumput.</v>
          </cell>
          <cell r="D274" t="str">
            <v>Stabilisasi dengan tanaman rumput.</v>
          </cell>
          <cell r="E274">
            <v>0</v>
          </cell>
          <cell r="F274" t="str">
            <v>m2</v>
          </cell>
          <cell r="G274">
            <v>0</v>
          </cell>
          <cell r="H274">
            <v>0</v>
          </cell>
          <cell r="I274">
            <v>0</v>
          </cell>
        </row>
        <row r="288">
          <cell r="B288" t="str">
            <v>8.4 (6)</v>
          </cell>
          <cell r="C288" t="str">
            <v>Rel Pengaman ( Guard Rail )</v>
          </cell>
          <cell r="D288" t="str">
            <v>Rel Pengaman ( Guard Rail )</v>
          </cell>
          <cell r="E288">
            <v>0</v>
          </cell>
          <cell r="F288" t="str">
            <v>Buah</v>
          </cell>
          <cell r="G288">
            <v>0</v>
          </cell>
          <cell r="H288">
            <v>0</v>
          </cell>
          <cell r="I288">
            <v>0</v>
          </cell>
        </row>
        <row r="290">
          <cell r="B290" t="str">
            <v>8.5(1)</v>
          </cell>
          <cell r="C290" t="str">
            <v>Pengembalian kondisi lantai jembatan beton.</v>
          </cell>
          <cell r="D290" t="str">
            <v>Pengembalian kondisi lantai jembatan beton.</v>
          </cell>
          <cell r="E290">
            <v>0</v>
          </cell>
          <cell r="F290" t="str">
            <v>m2</v>
          </cell>
          <cell r="G290">
            <v>0</v>
          </cell>
          <cell r="H290">
            <v>0</v>
          </cell>
          <cell r="I290">
            <v>0</v>
          </cell>
        </row>
        <row r="292">
          <cell r="B292" t="str">
            <v>8.5(2)</v>
          </cell>
          <cell r="C292" t="str">
            <v>Pengembalian kondisi lantai jembatan kayu.</v>
          </cell>
          <cell r="D292" t="str">
            <v>Pengembalian kondisi lantai jembatan kayu.</v>
          </cell>
          <cell r="E292">
            <v>0</v>
          </cell>
          <cell r="F292" t="str">
            <v>m2</v>
          </cell>
          <cell r="G292">
            <v>0</v>
          </cell>
          <cell r="H292">
            <v>0</v>
          </cell>
          <cell r="I292">
            <v>0</v>
          </cell>
        </row>
        <row r="294">
          <cell r="B294" t="str">
            <v>8.5(3)</v>
          </cell>
          <cell r="C294" t="str">
            <v>Pengembalian kondisi pelapisan permukaan baja struktur</v>
          </cell>
          <cell r="D294" t="str">
            <v>Pengembalian kondisi pelapisan permukaan baja struktur</v>
          </cell>
          <cell r="E294">
            <v>0</v>
          </cell>
          <cell r="F294" t="str">
            <v>m2</v>
          </cell>
          <cell r="G294">
            <v>0</v>
          </cell>
          <cell r="H294">
            <v>0</v>
          </cell>
          <cell r="I294">
            <v>0</v>
          </cell>
        </row>
        <row r="295">
          <cell r="D295" t="str">
            <v>(pengecatan).</v>
          </cell>
        </row>
        <row r="296">
          <cell r="B296" t="str">
            <v>8.5(4)</v>
          </cell>
          <cell r="C296" t="str">
            <v>Penyuntikan epoxy resin grout.</v>
          </cell>
          <cell r="D296" t="str">
            <v>Penyuntikan epoxy resin grout.</v>
          </cell>
          <cell r="E296">
            <v>0</v>
          </cell>
          <cell r="F296" t="str">
            <v>m2</v>
          </cell>
          <cell r="G296">
            <v>0</v>
          </cell>
          <cell r="H296">
            <v>0</v>
          </cell>
          <cell r="I296">
            <v>0</v>
          </cell>
        </row>
        <row r="298">
          <cell r="B298">
            <v>8.6</v>
          </cell>
          <cell r="C298" t="str">
            <v>Kerb beton.</v>
          </cell>
          <cell r="D298" t="str">
            <v>Kerb beton.</v>
          </cell>
          <cell r="E298">
            <v>0</v>
          </cell>
          <cell r="F298" t="str">
            <v>m</v>
          </cell>
          <cell r="G298">
            <v>0</v>
          </cell>
          <cell r="H298">
            <v>0</v>
          </cell>
          <cell r="I298">
            <v>0</v>
          </cell>
        </row>
        <row r="300">
          <cell r="B300">
            <v>8.6999999999999993</v>
          </cell>
          <cell r="C300" t="str">
            <v>Perkerasan blok pada trotoir dan median.</v>
          </cell>
          <cell r="D300" t="str">
            <v>Perkerasan blok pada trotoir dan median.</v>
          </cell>
          <cell r="E300">
            <v>0</v>
          </cell>
          <cell r="F300" t="str">
            <v>m2</v>
          </cell>
          <cell r="G300">
            <v>0</v>
          </cell>
          <cell r="H300">
            <v>0</v>
          </cell>
          <cell r="I300">
            <v>0</v>
          </cell>
        </row>
        <row r="302">
          <cell r="B302" t="str">
            <v>8.8(1)</v>
          </cell>
          <cell r="C302" t="str">
            <v>Penerangan jalan lampu tunggal.</v>
          </cell>
          <cell r="D302" t="str">
            <v>Penerangan jalan lampu tunggal.</v>
          </cell>
          <cell r="E302">
            <v>0</v>
          </cell>
          <cell r="F302" t="str">
            <v>Buah</v>
          </cell>
          <cell r="G302">
            <v>0</v>
          </cell>
          <cell r="H302">
            <v>0</v>
          </cell>
          <cell r="I302">
            <v>0</v>
          </cell>
        </row>
        <row r="304">
          <cell r="B304" t="str">
            <v>8.8(2)</v>
          </cell>
          <cell r="C304" t="str">
            <v>Penerangan jalan lampu ganda.</v>
          </cell>
          <cell r="D304" t="str">
            <v>Penerangan jalan lampu ganda.</v>
          </cell>
          <cell r="E304">
            <v>0</v>
          </cell>
          <cell r="F304" t="str">
            <v>Buah</v>
          </cell>
          <cell r="G304">
            <v>0</v>
          </cell>
          <cell r="H304">
            <v>0</v>
          </cell>
          <cell r="I304">
            <v>0</v>
          </cell>
        </row>
        <row r="306">
          <cell r="B306">
            <v>8.9</v>
          </cell>
          <cell r="C306" t="str">
            <v>Penghalang median beton pracetak.</v>
          </cell>
          <cell r="D306" t="str">
            <v>Penghalang median beton pracetak.</v>
          </cell>
          <cell r="E306">
            <v>0</v>
          </cell>
          <cell r="F306" t="str">
            <v>m</v>
          </cell>
          <cell r="G306">
            <v>0</v>
          </cell>
          <cell r="H306">
            <v>0</v>
          </cell>
          <cell r="I306">
            <v>0</v>
          </cell>
        </row>
        <row r="308">
          <cell r="B308" t="str">
            <v>8.10(1)</v>
          </cell>
          <cell r="C308" t="str">
            <v>Pengecatan kayu.</v>
          </cell>
          <cell r="D308" t="str">
            <v>Pengecatan kayu.</v>
          </cell>
          <cell r="E308">
            <v>0</v>
          </cell>
          <cell r="F308" t="str">
            <v>m2</v>
          </cell>
          <cell r="G308">
            <v>0</v>
          </cell>
          <cell r="H308">
            <v>0</v>
          </cell>
          <cell r="I308">
            <v>0</v>
          </cell>
        </row>
        <row r="310">
          <cell r="B310" t="str">
            <v>8.10(2)</v>
          </cell>
          <cell r="C310" t="str">
            <v>Pengecatan besi.</v>
          </cell>
          <cell r="D310" t="str">
            <v>Pengecatan besi.</v>
          </cell>
          <cell r="E310">
            <v>0</v>
          </cell>
          <cell r="F310" t="str">
            <v>m2</v>
          </cell>
          <cell r="G310">
            <v>0</v>
          </cell>
          <cell r="H310">
            <v>0</v>
          </cell>
          <cell r="I310">
            <v>0</v>
          </cell>
        </row>
        <row r="312">
          <cell r="B312" t="str">
            <v>8.10(3)</v>
          </cell>
          <cell r="C312" t="str">
            <v>Pengecatan tembok / beton.</v>
          </cell>
          <cell r="D312" t="str">
            <v>Pengecatan tembok / beton.</v>
          </cell>
          <cell r="E312">
            <v>0</v>
          </cell>
          <cell r="F312" t="str">
            <v>m2</v>
          </cell>
          <cell r="G312">
            <v>0</v>
          </cell>
          <cell r="H312">
            <v>0</v>
          </cell>
          <cell r="I312">
            <v>0</v>
          </cell>
        </row>
        <row r="314">
          <cell r="B314">
            <v>8.11</v>
          </cell>
          <cell r="C314" t="str">
            <v>Pagar penghalang (Guard rail).</v>
          </cell>
          <cell r="D314" t="str">
            <v>Pagar penghalang (Guard rail).</v>
          </cell>
          <cell r="E314">
            <v>0</v>
          </cell>
          <cell r="F314" t="str">
            <v>m</v>
          </cell>
          <cell r="G314">
            <v>0</v>
          </cell>
          <cell r="H314">
            <v>0</v>
          </cell>
          <cell r="I314">
            <v>0</v>
          </cell>
        </row>
        <row r="316">
          <cell r="B316">
            <v>8.1199999999999992</v>
          </cell>
          <cell r="C316" t="str">
            <v>Pipa utilitas</v>
          </cell>
          <cell r="D316" t="str">
            <v>Pipa utilitas</v>
          </cell>
          <cell r="E316">
            <v>0</v>
          </cell>
          <cell r="F316" t="str">
            <v>m</v>
          </cell>
          <cell r="G316">
            <v>0</v>
          </cell>
          <cell r="H316">
            <v>0</v>
          </cell>
          <cell r="I316">
            <v>0</v>
          </cell>
        </row>
        <row r="320">
          <cell r="B320" t="str">
            <v>DIV. IX</v>
          </cell>
          <cell r="C320" t="str">
            <v>PEKERJAAN HARIAN</v>
          </cell>
          <cell r="D320" t="str">
            <v>PEKERJAAN HARIAN</v>
          </cell>
        </row>
        <row r="322">
          <cell r="B322">
            <v>9.1</v>
          </cell>
          <cell r="C322" t="str">
            <v>Mandor.</v>
          </cell>
          <cell r="D322" t="str">
            <v>Mandor.</v>
          </cell>
          <cell r="E322">
            <v>0</v>
          </cell>
          <cell r="F322" t="str">
            <v>Jam</v>
          </cell>
          <cell r="G322">
            <v>0</v>
          </cell>
          <cell r="H322">
            <v>0</v>
          </cell>
          <cell r="I322">
            <v>0</v>
          </cell>
        </row>
        <row r="324">
          <cell r="B324">
            <v>9.1999999999999993</v>
          </cell>
          <cell r="C324" t="str">
            <v>Pekerja</v>
          </cell>
          <cell r="D324" t="str">
            <v>Pekerja</v>
          </cell>
          <cell r="E324">
            <v>0</v>
          </cell>
          <cell r="F324" t="str">
            <v>Jam</v>
          </cell>
          <cell r="G324">
            <v>0</v>
          </cell>
          <cell r="H324">
            <v>0</v>
          </cell>
          <cell r="I324">
            <v>0</v>
          </cell>
        </row>
        <row r="326">
          <cell r="B326">
            <v>9.3000000000000007</v>
          </cell>
          <cell r="C326" t="str">
            <v>Tukang</v>
          </cell>
          <cell r="D326" t="str">
            <v>Tukang</v>
          </cell>
          <cell r="E326">
            <v>0</v>
          </cell>
          <cell r="F326" t="str">
            <v>Jam</v>
          </cell>
          <cell r="G326">
            <v>0</v>
          </cell>
          <cell r="H326">
            <v>0</v>
          </cell>
          <cell r="I326">
            <v>0</v>
          </cell>
        </row>
        <row r="328">
          <cell r="B328">
            <v>9.4</v>
          </cell>
          <cell r="C328" t="str">
            <v>Dump Truck.</v>
          </cell>
          <cell r="D328" t="str">
            <v>Dump Truck.</v>
          </cell>
          <cell r="E328">
            <v>0</v>
          </cell>
          <cell r="F328" t="str">
            <v>Jam</v>
          </cell>
          <cell r="G328">
            <v>0</v>
          </cell>
          <cell r="H328">
            <v>0</v>
          </cell>
          <cell r="I328">
            <v>0</v>
          </cell>
        </row>
        <row r="330">
          <cell r="B330">
            <v>9.5</v>
          </cell>
          <cell r="C330" t="str">
            <v>Tangki Air.</v>
          </cell>
          <cell r="D330" t="str">
            <v>Tangki Air.</v>
          </cell>
          <cell r="E330">
            <v>0</v>
          </cell>
          <cell r="F330" t="str">
            <v>Jam</v>
          </cell>
          <cell r="G330">
            <v>0</v>
          </cell>
          <cell r="H330">
            <v>0</v>
          </cell>
          <cell r="I330">
            <v>0</v>
          </cell>
        </row>
        <row r="332">
          <cell r="B332">
            <v>9.6</v>
          </cell>
          <cell r="C332" t="str">
            <v>Bulldozer.</v>
          </cell>
          <cell r="D332" t="str">
            <v>Bulldozer.</v>
          </cell>
          <cell r="E332">
            <v>0</v>
          </cell>
          <cell r="F332" t="str">
            <v>Jam</v>
          </cell>
          <cell r="G332">
            <v>0</v>
          </cell>
          <cell r="H332">
            <v>0</v>
          </cell>
          <cell r="I332">
            <v>0</v>
          </cell>
        </row>
        <row r="334">
          <cell r="B334">
            <v>9.6999999999999993</v>
          </cell>
          <cell r="C334" t="str">
            <v>Motor Grader.</v>
          </cell>
          <cell r="D334" t="str">
            <v>Motor Grader.</v>
          </cell>
          <cell r="E334">
            <v>0</v>
          </cell>
          <cell r="F334" t="str">
            <v>Jam</v>
          </cell>
          <cell r="G334">
            <v>0</v>
          </cell>
          <cell r="H334">
            <v>0</v>
          </cell>
          <cell r="I334">
            <v>0</v>
          </cell>
        </row>
        <row r="336">
          <cell r="B336">
            <v>9.8000000000000007</v>
          </cell>
          <cell r="C336" t="str">
            <v>Wheel Loader.</v>
          </cell>
          <cell r="D336" t="str">
            <v>Wheel Loader.</v>
          </cell>
          <cell r="E336">
            <v>0</v>
          </cell>
          <cell r="F336" t="str">
            <v>Jam</v>
          </cell>
          <cell r="G336">
            <v>0</v>
          </cell>
          <cell r="H336">
            <v>0</v>
          </cell>
          <cell r="I336">
            <v>0</v>
          </cell>
        </row>
        <row r="338">
          <cell r="B338">
            <v>9.9</v>
          </cell>
          <cell r="C338" t="str">
            <v>Excavator.</v>
          </cell>
          <cell r="D338" t="str">
            <v>Excavator.</v>
          </cell>
          <cell r="E338">
            <v>0</v>
          </cell>
          <cell r="F338" t="str">
            <v>Jam</v>
          </cell>
          <cell r="G338">
            <v>0</v>
          </cell>
          <cell r="H338">
            <v>0</v>
          </cell>
          <cell r="I338">
            <v>0</v>
          </cell>
        </row>
        <row r="340">
          <cell r="B340">
            <v>9.1</v>
          </cell>
          <cell r="C340" t="str">
            <v>Crane.   .</v>
          </cell>
          <cell r="D340" t="str">
            <v>Crane.   .</v>
          </cell>
          <cell r="E340">
            <v>0</v>
          </cell>
          <cell r="F340" t="str">
            <v>Jam</v>
          </cell>
          <cell r="G340">
            <v>0</v>
          </cell>
          <cell r="H340">
            <v>0</v>
          </cell>
          <cell r="I340">
            <v>0</v>
          </cell>
        </row>
        <row r="342">
          <cell r="B342">
            <v>9.11</v>
          </cell>
          <cell r="C342" t="str">
            <v>Vibrator Rollers - 13 ton</v>
          </cell>
          <cell r="D342" t="str">
            <v>Vibrator Rollers - 13 ton</v>
          </cell>
          <cell r="E342">
            <v>0</v>
          </cell>
          <cell r="F342" t="str">
            <v>Jam</v>
          </cell>
          <cell r="G342">
            <v>0</v>
          </cell>
          <cell r="H342">
            <v>0</v>
          </cell>
          <cell r="I342">
            <v>0</v>
          </cell>
        </row>
        <row r="344">
          <cell r="B344">
            <v>9.1199999999999992</v>
          </cell>
          <cell r="C344" t="str">
            <v>Vibrator Roller 4 - 6 ton</v>
          </cell>
          <cell r="D344" t="str">
            <v>Vibrator Roller 4 - 6 ton</v>
          </cell>
          <cell r="E344">
            <v>0</v>
          </cell>
          <cell r="F344" t="str">
            <v>Jam</v>
          </cell>
          <cell r="G344">
            <v>0</v>
          </cell>
          <cell r="H344">
            <v>0</v>
          </cell>
          <cell r="I344">
            <v>0</v>
          </cell>
        </row>
        <row r="346">
          <cell r="B346">
            <v>9.1300000000000008</v>
          </cell>
          <cell r="C346" t="str">
            <v>Stamper</v>
          </cell>
          <cell r="D346" t="str">
            <v>Stamper</v>
          </cell>
          <cell r="E346">
            <v>0</v>
          </cell>
          <cell r="F346" t="str">
            <v>Jam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60</v>
          </cell>
        </row>
        <row r="348">
          <cell r="B348">
            <v>9.14</v>
          </cell>
          <cell r="C348" t="str">
            <v>Drop Hammer 500 kg</v>
          </cell>
          <cell r="D348" t="str">
            <v>Drop Hammer 500 kg</v>
          </cell>
          <cell r="E348">
            <v>0</v>
          </cell>
          <cell r="F348" t="str">
            <v>Jam</v>
          </cell>
          <cell r="G348">
            <v>0</v>
          </cell>
          <cell r="H348">
            <v>0</v>
          </cell>
          <cell r="I348">
            <v>0</v>
          </cell>
        </row>
        <row r="350">
          <cell r="B350">
            <v>9.15</v>
          </cell>
          <cell r="C350" t="str">
            <v>Jack Hammer</v>
          </cell>
          <cell r="D350" t="str">
            <v>Jack Hammer</v>
          </cell>
          <cell r="E350">
            <v>0</v>
          </cell>
          <cell r="F350" t="str">
            <v>Jam</v>
          </cell>
          <cell r="G350">
            <v>0</v>
          </cell>
          <cell r="H350">
            <v>0</v>
          </cell>
          <cell r="I350">
            <v>0</v>
          </cell>
        </row>
        <row r="352">
          <cell r="B352">
            <v>9.16</v>
          </cell>
          <cell r="C352" t="str">
            <v>Chain Saw</v>
          </cell>
          <cell r="D352" t="str">
            <v>Chain Saw</v>
          </cell>
          <cell r="E352">
            <v>0</v>
          </cell>
          <cell r="F352" t="str">
            <v>Jam</v>
          </cell>
          <cell r="G352">
            <v>0</v>
          </cell>
          <cell r="H352">
            <v>0</v>
          </cell>
          <cell r="I352">
            <v>0</v>
          </cell>
        </row>
        <row r="354">
          <cell r="B354" t="str">
            <v>Jumlah Harga Pekerjaan Divisi IX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/>
      <sheetData sheetId="311" refreshError="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 refreshError="1"/>
      <sheetData sheetId="348" refreshError="1"/>
      <sheetData sheetId="349"/>
      <sheetData sheetId="350" refreshError="1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>
        <row r="106">
          <cell r="C106">
            <v>0</v>
          </cell>
        </row>
      </sheetData>
      <sheetData sheetId="430">
        <row r="106">
          <cell r="C106">
            <v>0</v>
          </cell>
        </row>
      </sheetData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/>
      <sheetData sheetId="503"/>
      <sheetData sheetId="504"/>
      <sheetData sheetId="505">
        <row r="106">
          <cell r="C106">
            <v>0</v>
          </cell>
        </row>
      </sheetData>
      <sheetData sheetId="506">
        <row r="106">
          <cell r="C106">
            <v>0</v>
          </cell>
        </row>
      </sheetData>
      <sheetData sheetId="507">
        <row r="106">
          <cell r="C106">
            <v>0</v>
          </cell>
        </row>
      </sheetData>
      <sheetData sheetId="508">
        <row r="106">
          <cell r="C106">
            <v>0</v>
          </cell>
        </row>
      </sheetData>
      <sheetData sheetId="509">
        <row r="106">
          <cell r="C106">
            <v>0</v>
          </cell>
        </row>
      </sheetData>
      <sheetData sheetId="510"/>
      <sheetData sheetId="511" refreshError="1"/>
      <sheetData sheetId="512">
        <row r="106">
          <cell r="C106">
            <v>0</v>
          </cell>
        </row>
      </sheetData>
      <sheetData sheetId="513">
        <row r="106">
          <cell r="C106">
            <v>0</v>
          </cell>
        </row>
      </sheetData>
      <sheetData sheetId="514">
        <row r="106">
          <cell r="C106">
            <v>0</v>
          </cell>
        </row>
      </sheetData>
      <sheetData sheetId="515">
        <row r="106">
          <cell r="C106">
            <v>0</v>
          </cell>
        </row>
      </sheetData>
      <sheetData sheetId="516">
        <row r="106">
          <cell r="C106">
            <v>0</v>
          </cell>
        </row>
      </sheetData>
      <sheetData sheetId="517">
        <row r="106">
          <cell r="C106">
            <v>0</v>
          </cell>
        </row>
      </sheetData>
      <sheetData sheetId="518">
        <row r="106">
          <cell r="C106">
            <v>0</v>
          </cell>
        </row>
      </sheetData>
      <sheetData sheetId="519">
        <row r="106">
          <cell r="C106">
            <v>0</v>
          </cell>
        </row>
      </sheetData>
      <sheetData sheetId="520">
        <row r="106">
          <cell r="C106">
            <v>0</v>
          </cell>
        </row>
      </sheetData>
      <sheetData sheetId="521">
        <row r="106">
          <cell r="C106">
            <v>0</v>
          </cell>
        </row>
      </sheetData>
      <sheetData sheetId="522">
        <row r="106">
          <cell r="C106">
            <v>0</v>
          </cell>
        </row>
      </sheetData>
      <sheetData sheetId="523"/>
      <sheetData sheetId="524">
        <row r="106">
          <cell r="C106">
            <v>0</v>
          </cell>
        </row>
      </sheetData>
      <sheetData sheetId="525">
        <row r="106">
          <cell r="C106">
            <v>0</v>
          </cell>
        </row>
      </sheetData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>
        <row r="106">
          <cell r="C106">
            <v>0</v>
          </cell>
        </row>
      </sheetData>
      <sheetData sheetId="888">
        <row r="106">
          <cell r="C106">
            <v>0</v>
          </cell>
        </row>
      </sheetData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>
        <row r="106">
          <cell r="C106">
            <v>0</v>
          </cell>
        </row>
      </sheetData>
      <sheetData sheetId="916">
        <row r="106">
          <cell r="C106">
            <v>0</v>
          </cell>
        </row>
      </sheetData>
      <sheetData sheetId="917">
        <row r="106">
          <cell r="C106">
            <v>0</v>
          </cell>
        </row>
      </sheetData>
      <sheetData sheetId="918">
        <row r="106">
          <cell r="C106">
            <v>0</v>
          </cell>
        </row>
      </sheetData>
      <sheetData sheetId="919">
        <row r="106">
          <cell r="C106">
            <v>0</v>
          </cell>
        </row>
      </sheetData>
      <sheetData sheetId="920">
        <row r="106">
          <cell r="C106">
            <v>0</v>
          </cell>
        </row>
      </sheetData>
      <sheetData sheetId="921">
        <row r="106">
          <cell r="C106">
            <v>0</v>
          </cell>
        </row>
      </sheetData>
      <sheetData sheetId="922">
        <row r="106">
          <cell r="C106">
            <v>0</v>
          </cell>
        </row>
      </sheetData>
      <sheetData sheetId="923">
        <row r="106">
          <cell r="C106">
            <v>0</v>
          </cell>
        </row>
      </sheetData>
      <sheetData sheetId="924">
        <row r="106">
          <cell r="C106">
            <v>0</v>
          </cell>
        </row>
      </sheetData>
      <sheetData sheetId="925">
        <row r="106">
          <cell r="C106">
            <v>0</v>
          </cell>
        </row>
      </sheetData>
      <sheetData sheetId="926">
        <row r="106">
          <cell r="C106">
            <v>0</v>
          </cell>
        </row>
      </sheetData>
      <sheetData sheetId="927">
        <row r="106">
          <cell r="C106">
            <v>0</v>
          </cell>
        </row>
      </sheetData>
      <sheetData sheetId="928">
        <row r="106">
          <cell r="C106">
            <v>0</v>
          </cell>
        </row>
      </sheetData>
      <sheetData sheetId="929">
        <row r="106">
          <cell r="C106">
            <v>0</v>
          </cell>
        </row>
      </sheetData>
      <sheetData sheetId="930">
        <row r="106">
          <cell r="C106">
            <v>0</v>
          </cell>
        </row>
      </sheetData>
      <sheetData sheetId="931"/>
      <sheetData sheetId="932">
        <row r="106">
          <cell r="C106">
            <v>0</v>
          </cell>
        </row>
      </sheetData>
      <sheetData sheetId="933"/>
      <sheetData sheetId="934">
        <row r="106">
          <cell r="C106">
            <v>0</v>
          </cell>
        </row>
      </sheetData>
      <sheetData sheetId="935">
        <row r="106">
          <cell r="C106">
            <v>0</v>
          </cell>
        </row>
      </sheetData>
      <sheetData sheetId="936">
        <row r="106">
          <cell r="C106">
            <v>0</v>
          </cell>
        </row>
      </sheetData>
      <sheetData sheetId="937">
        <row r="106">
          <cell r="C106">
            <v>0</v>
          </cell>
        </row>
      </sheetData>
      <sheetData sheetId="938">
        <row r="106">
          <cell r="C106">
            <v>0</v>
          </cell>
        </row>
      </sheetData>
      <sheetData sheetId="939">
        <row r="106">
          <cell r="C106">
            <v>0</v>
          </cell>
        </row>
      </sheetData>
      <sheetData sheetId="940">
        <row r="106">
          <cell r="C106">
            <v>0</v>
          </cell>
        </row>
      </sheetData>
      <sheetData sheetId="941">
        <row r="106">
          <cell r="C106">
            <v>0</v>
          </cell>
        </row>
      </sheetData>
      <sheetData sheetId="942">
        <row r="106">
          <cell r="C106">
            <v>0</v>
          </cell>
        </row>
      </sheetData>
      <sheetData sheetId="943">
        <row r="106">
          <cell r="C106">
            <v>0</v>
          </cell>
        </row>
      </sheetData>
      <sheetData sheetId="944">
        <row r="106">
          <cell r="C106">
            <v>0</v>
          </cell>
        </row>
      </sheetData>
      <sheetData sheetId="945">
        <row r="106">
          <cell r="C106">
            <v>0</v>
          </cell>
        </row>
      </sheetData>
      <sheetData sheetId="946">
        <row r="106">
          <cell r="C106">
            <v>0</v>
          </cell>
        </row>
      </sheetData>
      <sheetData sheetId="947">
        <row r="106">
          <cell r="C106">
            <v>0</v>
          </cell>
        </row>
      </sheetData>
      <sheetData sheetId="948">
        <row r="106">
          <cell r="C106">
            <v>0</v>
          </cell>
        </row>
      </sheetData>
      <sheetData sheetId="949">
        <row r="106">
          <cell r="C106">
            <v>0</v>
          </cell>
        </row>
      </sheetData>
      <sheetData sheetId="950">
        <row r="106">
          <cell r="C106">
            <v>0</v>
          </cell>
        </row>
      </sheetData>
      <sheetData sheetId="951">
        <row r="106">
          <cell r="C106">
            <v>0</v>
          </cell>
        </row>
      </sheetData>
      <sheetData sheetId="952">
        <row r="106">
          <cell r="C106">
            <v>0</v>
          </cell>
        </row>
      </sheetData>
      <sheetData sheetId="953">
        <row r="106">
          <cell r="C106">
            <v>0</v>
          </cell>
        </row>
      </sheetData>
      <sheetData sheetId="954">
        <row r="106">
          <cell r="C106">
            <v>0</v>
          </cell>
        </row>
      </sheetData>
      <sheetData sheetId="955">
        <row r="106">
          <cell r="C106">
            <v>0</v>
          </cell>
        </row>
      </sheetData>
      <sheetData sheetId="956">
        <row r="106">
          <cell r="C106">
            <v>0</v>
          </cell>
        </row>
      </sheetData>
      <sheetData sheetId="957">
        <row r="106">
          <cell r="C106">
            <v>0</v>
          </cell>
        </row>
      </sheetData>
      <sheetData sheetId="958">
        <row r="106">
          <cell r="C106">
            <v>0</v>
          </cell>
        </row>
      </sheetData>
      <sheetData sheetId="959">
        <row r="106">
          <cell r="C106">
            <v>0</v>
          </cell>
        </row>
      </sheetData>
      <sheetData sheetId="960">
        <row r="106">
          <cell r="C106">
            <v>0</v>
          </cell>
        </row>
      </sheetData>
      <sheetData sheetId="961">
        <row r="106">
          <cell r="C106">
            <v>0</v>
          </cell>
        </row>
      </sheetData>
      <sheetData sheetId="962">
        <row r="106">
          <cell r="C106">
            <v>0</v>
          </cell>
        </row>
      </sheetData>
      <sheetData sheetId="963">
        <row r="106">
          <cell r="C106">
            <v>0</v>
          </cell>
        </row>
      </sheetData>
      <sheetData sheetId="964">
        <row r="106">
          <cell r="C106">
            <v>0</v>
          </cell>
        </row>
      </sheetData>
      <sheetData sheetId="965">
        <row r="106">
          <cell r="C106">
            <v>0</v>
          </cell>
        </row>
      </sheetData>
      <sheetData sheetId="966">
        <row r="106">
          <cell r="C106">
            <v>0</v>
          </cell>
        </row>
      </sheetData>
      <sheetData sheetId="967">
        <row r="106">
          <cell r="C106">
            <v>0</v>
          </cell>
        </row>
      </sheetData>
      <sheetData sheetId="968">
        <row r="106">
          <cell r="C106">
            <v>0</v>
          </cell>
        </row>
      </sheetData>
      <sheetData sheetId="969">
        <row r="106">
          <cell r="C106">
            <v>0</v>
          </cell>
        </row>
      </sheetData>
      <sheetData sheetId="970">
        <row r="106">
          <cell r="C106">
            <v>0</v>
          </cell>
        </row>
      </sheetData>
      <sheetData sheetId="971">
        <row r="106">
          <cell r="C106">
            <v>0</v>
          </cell>
        </row>
      </sheetData>
      <sheetData sheetId="972">
        <row r="106">
          <cell r="C106">
            <v>0</v>
          </cell>
        </row>
      </sheetData>
      <sheetData sheetId="973">
        <row r="106">
          <cell r="C106">
            <v>0</v>
          </cell>
        </row>
      </sheetData>
      <sheetData sheetId="974">
        <row r="106">
          <cell r="C106">
            <v>0</v>
          </cell>
        </row>
      </sheetData>
      <sheetData sheetId="975">
        <row r="106">
          <cell r="C106">
            <v>0</v>
          </cell>
        </row>
      </sheetData>
      <sheetData sheetId="976">
        <row r="106">
          <cell r="C106">
            <v>0</v>
          </cell>
        </row>
      </sheetData>
      <sheetData sheetId="977">
        <row r="106">
          <cell r="C106">
            <v>0</v>
          </cell>
        </row>
      </sheetData>
      <sheetData sheetId="978">
        <row r="106">
          <cell r="C106">
            <v>0</v>
          </cell>
        </row>
      </sheetData>
      <sheetData sheetId="979">
        <row r="106">
          <cell r="C106">
            <v>0</v>
          </cell>
        </row>
      </sheetData>
      <sheetData sheetId="980">
        <row r="106">
          <cell r="C106">
            <v>0</v>
          </cell>
        </row>
      </sheetData>
      <sheetData sheetId="981">
        <row r="106">
          <cell r="C106">
            <v>0</v>
          </cell>
        </row>
      </sheetData>
      <sheetData sheetId="982">
        <row r="106">
          <cell r="C106">
            <v>0</v>
          </cell>
        </row>
      </sheetData>
      <sheetData sheetId="983">
        <row r="106">
          <cell r="C106">
            <v>0</v>
          </cell>
        </row>
      </sheetData>
      <sheetData sheetId="984">
        <row r="106">
          <cell r="C106">
            <v>0</v>
          </cell>
        </row>
      </sheetData>
      <sheetData sheetId="985">
        <row r="106">
          <cell r="C106">
            <v>0</v>
          </cell>
        </row>
      </sheetData>
      <sheetData sheetId="986">
        <row r="106">
          <cell r="C106">
            <v>0</v>
          </cell>
        </row>
      </sheetData>
      <sheetData sheetId="987">
        <row r="106">
          <cell r="C106">
            <v>0</v>
          </cell>
        </row>
      </sheetData>
      <sheetData sheetId="988">
        <row r="106">
          <cell r="C106">
            <v>0</v>
          </cell>
        </row>
      </sheetData>
      <sheetData sheetId="989">
        <row r="106">
          <cell r="C106">
            <v>0</v>
          </cell>
        </row>
      </sheetData>
      <sheetData sheetId="990">
        <row r="106">
          <cell r="C106">
            <v>0</v>
          </cell>
        </row>
      </sheetData>
      <sheetData sheetId="991">
        <row r="106">
          <cell r="C106">
            <v>0</v>
          </cell>
        </row>
      </sheetData>
      <sheetData sheetId="992">
        <row r="106">
          <cell r="C106">
            <v>0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>
        <row r="106">
          <cell r="C106">
            <v>0</v>
          </cell>
        </row>
      </sheetData>
      <sheetData sheetId="1019">
        <row r="106">
          <cell r="C106">
            <v>0</v>
          </cell>
        </row>
      </sheetData>
      <sheetData sheetId="1020">
        <row r="106">
          <cell r="C106">
            <v>0</v>
          </cell>
        </row>
      </sheetData>
      <sheetData sheetId="1021">
        <row r="106">
          <cell r="C106">
            <v>0</v>
          </cell>
        </row>
      </sheetData>
      <sheetData sheetId="1022">
        <row r="106">
          <cell r="C106">
            <v>0</v>
          </cell>
        </row>
      </sheetData>
      <sheetData sheetId="1023">
        <row r="106">
          <cell r="C106">
            <v>0</v>
          </cell>
        </row>
      </sheetData>
      <sheetData sheetId="1024">
        <row r="106">
          <cell r="C106">
            <v>0</v>
          </cell>
        </row>
      </sheetData>
      <sheetData sheetId="1025">
        <row r="106">
          <cell r="C106">
            <v>0</v>
          </cell>
        </row>
      </sheetData>
      <sheetData sheetId="1026"/>
      <sheetData sheetId="1027">
        <row r="106">
          <cell r="C106">
            <v>0</v>
          </cell>
        </row>
      </sheetData>
      <sheetData sheetId="1028">
        <row r="106">
          <cell r="C106">
            <v>0</v>
          </cell>
        </row>
      </sheetData>
      <sheetData sheetId="1029">
        <row r="106">
          <cell r="C106">
            <v>0</v>
          </cell>
        </row>
      </sheetData>
      <sheetData sheetId="1030"/>
      <sheetData sheetId="1031">
        <row r="106">
          <cell r="C106">
            <v>0</v>
          </cell>
        </row>
      </sheetData>
      <sheetData sheetId="1032"/>
      <sheetData sheetId="1033"/>
      <sheetData sheetId="1034">
        <row r="106">
          <cell r="C106">
            <v>0</v>
          </cell>
        </row>
      </sheetData>
      <sheetData sheetId="1035">
        <row r="106">
          <cell r="C106">
            <v>0</v>
          </cell>
        </row>
      </sheetData>
      <sheetData sheetId="1036">
        <row r="106">
          <cell r="C106">
            <v>0</v>
          </cell>
        </row>
      </sheetData>
      <sheetData sheetId="1037">
        <row r="106">
          <cell r="C106">
            <v>0</v>
          </cell>
        </row>
      </sheetData>
      <sheetData sheetId="1038">
        <row r="106">
          <cell r="C106">
            <v>0</v>
          </cell>
        </row>
      </sheetData>
      <sheetData sheetId="1039"/>
      <sheetData sheetId="1040">
        <row r="106">
          <cell r="C106">
            <v>0</v>
          </cell>
        </row>
      </sheetData>
      <sheetData sheetId="1041"/>
      <sheetData sheetId="1042"/>
      <sheetData sheetId="1043"/>
      <sheetData sheetId="1044"/>
      <sheetData sheetId="1045"/>
      <sheetData sheetId="1046"/>
      <sheetData sheetId="1047"/>
      <sheetData sheetId="1048">
        <row r="106">
          <cell r="C106">
            <v>0</v>
          </cell>
        </row>
      </sheetData>
      <sheetData sheetId="1049"/>
      <sheetData sheetId="1050"/>
      <sheetData sheetId="1051"/>
      <sheetData sheetId="1052">
        <row r="106">
          <cell r="C106">
            <v>0</v>
          </cell>
        </row>
      </sheetData>
      <sheetData sheetId="1053">
        <row r="106">
          <cell r="C106">
            <v>0</v>
          </cell>
        </row>
      </sheetData>
      <sheetData sheetId="1054">
        <row r="106">
          <cell r="C106">
            <v>0</v>
          </cell>
        </row>
      </sheetData>
      <sheetData sheetId="1055">
        <row r="106">
          <cell r="C106">
            <v>0</v>
          </cell>
        </row>
      </sheetData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 refreshError="1"/>
      <sheetData sheetId="1079" refreshError="1"/>
      <sheetData sheetId="1080" refreshError="1"/>
      <sheetData sheetId="108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>
        <row r="106">
          <cell r="C106">
            <v>0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>
        <row r="106">
          <cell r="C106">
            <v>0</v>
          </cell>
        </row>
      </sheetData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 refreshError="1"/>
      <sheetData sheetId="1172" refreshError="1"/>
      <sheetData sheetId="1173" refreshError="1"/>
      <sheetData sheetId="1174">
        <row r="106">
          <cell r="C106">
            <v>0</v>
          </cell>
        </row>
      </sheetData>
      <sheetData sheetId="1175">
        <row r="106">
          <cell r="C106">
            <v>0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 refreshError="1"/>
      <sheetData sheetId="1186" refreshError="1"/>
      <sheetData sheetId="1187">
        <row r="106">
          <cell r="C106">
            <v>0</v>
          </cell>
        </row>
      </sheetData>
      <sheetData sheetId="1188" refreshError="1"/>
      <sheetData sheetId="1189" refreshError="1"/>
      <sheetData sheetId="1190">
        <row r="106">
          <cell r="C106">
            <v>0</v>
          </cell>
        </row>
      </sheetData>
      <sheetData sheetId="1191">
        <row r="106">
          <cell r="C106">
            <v>0</v>
          </cell>
        </row>
      </sheetData>
      <sheetData sheetId="1192">
        <row r="106">
          <cell r="C106">
            <v>0</v>
          </cell>
        </row>
      </sheetData>
      <sheetData sheetId="1193" refreshError="1"/>
      <sheetData sheetId="1194" refreshError="1"/>
      <sheetData sheetId="1195">
        <row r="106">
          <cell r="C106">
            <v>0</v>
          </cell>
        </row>
      </sheetData>
      <sheetData sheetId="1196">
        <row r="106">
          <cell r="C106">
            <v>0</v>
          </cell>
        </row>
      </sheetData>
      <sheetData sheetId="1197">
        <row r="106">
          <cell r="C106">
            <v>0</v>
          </cell>
        </row>
      </sheetData>
      <sheetData sheetId="1198" refreshError="1"/>
      <sheetData sheetId="1199" refreshError="1"/>
      <sheetData sheetId="1200" refreshError="1"/>
      <sheetData sheetId="1201" refreshError="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>
        <row r="106">
          <cell r="C106">
            <v>0</v>
          </cell>
        </row>
      </sheetData>
      <sheetData sheetId="1303">
        <row r="106">
          <cell r="C106">
            <v>0</v>
          </cell>
        </row>
      </sheetData>
      <sheetData sheetId="1304" refreshError="1"/>
      <sheetData sheetId="1305"/>
      <sheetData sheetId="1306"/>
      <sheetData sheetId="1307"/>
      <sheetData sheetId="1308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>
        <row r="106">
          <cell r="C106">
            <v>0</v>
          </cell>
        </row>
      </sheetData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106">
          <cell r="C106">
            <v>0</v>
          </cell>
        </row>
      </sheetData>
      <sheetData sheetId="1406">
        <row r="106">
          <cell r="C106">
            <v>0</v>
          </cell>
        </row>
      </sheetData>
      <sheetData sheetId="1407">
        <row r="106">
          <cell r="C106">
            <v>0</v>
          </cell>
        </row>
      </sheetData>
      <sheetData sheetId="1408">
        <row r="106">
          <cell r="C106">
            <v>0</v>
          </cell>
        </row>
      </sheetData>
      <sheetData sheetId="1409">
        <row r="106">
          <cell r="C106">
            <v>0</v>
          </cell>
        </row>
      </sheetData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106">
          <cell r="C106">
            <v>0</v>
          </cell>
        </row>
      </sheetData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/>
      <sheetData sheetId="1447" refreshError="1"/>
      <sheetData sheetId="1448" refreshError="1"/>
      <sheetData sheetId="1449" refreshError="1"/>
      <sheetData sheetId="1450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>
        <row r="106">
          <cell r="C106">
            <v>0</v>
          </cell>
        </row>
      </sheetData>
      <sheetData sheetId="1460">
        <row r="106">
          <cell r="C106">
            <v>0</v>
          </cell>
        </row>
      </sheetData>
      <sheetData sheetId="1461">
        <row r="106">
          <cell r="C106">
            <v>0</v>
          </cell>
        </row>
      </sheetData>
      <sheetData sheetId="1462">
        <row r="106">
          <cell r="C106">
            <v>0</v>
          </cell>
        </row>
      </sheetData>
      <sheetData sheetId="1463">
        <row r="106">
          <cell r="C106">
            <v>0</v>
          </cell>
        </row>
      </sheetData>
      <sheetData sheetId="1464">
        <row r="106">
          <cell r="C106">
            <v>0</v>
          </cell>
        </row>
      </sheetData>
      <sheetData sheetId="1465">
        <row r="106">
          <cell r="C106">
            <v>0</v>
          </cell>
        </row>
      </sheetData>
      <sheetData sheetId="1466">
        <row r="106">
          <cell r="C106">
            <v>0</v>
          </cell>
        </row>
      </sheetData>
      <sheetData sheetId="1467">
        <row r="106">
          <cell r="C106">
            <v>0</v>
          </cell>
        </row>
      </sheetData>
      <sheetData sheetId="1468">
        <row r="106">
          <cell r="C106">
            <v>0</v>
          </cell>
        </row>
      </sheetData>
      <sheetData sheetId="1469">
        <row r="106">
          <cell r="C106">
            <v>0</v>
          </cell>
        </row>
      </sheetData>
      <sheetData sheetId="1470">
        <row r="106">
          <cell r="C106">
            <v>0</v>
          </cell>
        </row>
      </sheetData>
      <sheetData sheetId="1471">
        <row r="106">
          <cell r="C106">
            <v>0</v>
          </cell>
        </row>
      </sheetData>
      <sheetData sheetId="1472">
        <row r="106">
          <cell r="C106">
            <v>0</v>
          </cell>
        </row>
      </sheetData>
      <sheetData sheetId="1473">
        <row r="106">
          <cell r="C106">
            <v>0</v>
          </cell>
        </row>
      </sheetData>
      <sheetData sheetId="1474">
        <row r="106">
          <cell r="C106">
            <v>0</v>
          </cell>
        </row>
      </sheetData>
      <sheetData sheetId="1475">
        <row r="106">
          <cell r="C106">
            <v>0</v>
          </cell>
        </row>
      </sheetData>
      <sheetData sheetId="1476">
        <row r="106">
          <cell r="C106">
            <v>0</v>
          </cell>
        </row>
      </sheetData>
      <sheetData sheetId="1477">
        <row r="106">
          <cell r="C106">
            <v>0</v>
          </cell>
        </row>
      </sheetData>
      <sheetData sheetId="1478">
        <row r="106">
          <cell r="C106">
            <v>0</v>
          </cell>
        </row>
      </sheetData>
      <sheetData sheetId="1479">
        <row r="106">
          <cell r="C106">
            <v>0</v>
          </cell>
        </row>
      </sheetData>
      <sheetData sheetId="1480">
        <row r="106">
          <cell r="C106">
            <v>0</v>
          </cell>
        </row>
      </sheetData>
      <sheetData sheetId="1481">
        <row r="106">
          <cell r="C106">
            <v>0</v>
          </cell>
        </row>
      </sheetData>
      <sheetData sheetId="1482">
        <row r="106">
          <cell r="C106">
            <v>0</v>
          </cell>
        </row>
      </sheetData>
      <sheetData sheetId="1483">
        <row r="106">
          <cell r="C106">
            <v>0</v>
          </cell>
        </row>
      </sheetData>
      <sheetData sheetId="1484">
        <row r="106">
          <cell r="C106">
            <v>0</v>
          </cell>
        </row>
      </sheetData>
      <sheetData sheetId="1485">
        <row r="106">
          <cell r="C106">
            <v>0</v>
          </cell>
        </row>
      </sheetData>
      <sheetData sheetId="1486">
        <row r="106">
          <cell r="C106">
            <v>0</v>
          </cell>
        </row>
      </sheetData>
      <sheetData sheetId="1487">
        <row r="106">
          <cell r="C106">
            <v>0</v>
          </cell>
        </row>
      </sheetData>
      <sheetData sheetId="1488">
        <row r="106">
          <cell r="C106">
            <v>0</v>
          </cell>
        </row>
      </sheetData>
      <sheetData sheetId="1489">
        <row r="106">
          <cell r="C106">
            <v>0</v>
          </cell>
        </row>
      </sheetData>
      <sheetData sheetId="1490">
        <row r="106">
          <cell r="C106">
            <v>0</v>
          </cell>
        </row>
      </sheetData>
      <sheetData sheetId="1491">
        <row r="106">
          <cell r="C106">
            <v>0</v>
          </cell>
        </row>
      </sheetData>
      <sheetData sheetId="1492">
        <row r="106">
          <cell r="C106">
            <v>0</v>
          </cell>
        </row>
      </sheetData>
      <sheetData sheetId="1493">
        <row r="106">
          <cell r="C106">
            <v>0</v>
          </cell>
        </row>
      </sheetData>
      <sheetData sheetId="1494">
        <row r="106">
          <cell r="C106">
            <v>0</v>
          </cell>
        </row>
      </sheetData>
      <sheetData sheetId="1495">
        <row r="106">
          <cell r="C106">
            <v>0</v>
          </cell>
        </row>
      </sheetData>
      <sheetData sheetId="1496">
        <row r="106">
          <cell r="C106">
            <v>0</v>
          </cell>
        </row>
      </sheetData>
      <sheetData sheetId="1497">
        <row r="106">
          <cell r="C106">
            <v>0</v>
          </cell>
        </row>
      </sheetData>
      <sheetData sheetId="1498">
        <row r="106">
          <cell r="C106">
            <v>0</v>
          </cell>
        </row>
      </sheetData>
      <sheetData sheetId="1499">
        <row r="106">
          <cell r="C106">
            <v>0</v>
          </cell>
        </row>
      </sheetData>
      <sheetData sheetId="1500">
        <row r="106">
          <cell r="C106">
            <v>0</v>
          </cell>
        </row>
      </sheetData>
      <sheetData sheetId="1501">
        <row r="106">
          <cell r="C106">
            <v>0</v>
          </cell>
        </row>
      </sheetData>
      <sheetData sheetId="1502">
        <row r="106">
          <cell r="C106">
            <v>0</v>
          </cell>
        </row>
      </sheetData>
      <sheetData sheetId="1503">
        <row r="106">
          <cell r="C106">
            <v>0</v>
          </cell>
        </row>
      </sheetData>
      <sheetData sheetId="1504">
        <row r="106">
          <cell r="C106">
            <v>0</v>
          </cell>
        </row>
      </sheetData>
      <sheetData sheetId="1505">
        <row r="106">
          <cell r="C106">
            <v>0</v>
          </cell>
        </row>
      </sheetData>
      <sheetData sheetId="1506">
        <row r="106">
          <cell r="C106">
            <v>0</v>
          </cell>
        </row>
      </sheetData>
      <sheetData sheetId="1507">
        <row r="106">
          <cell r="C106">
            <v>0</v>
          </cell>
        </row>
      </sheetData>
      <sheetData sheetId="1508">
        <row r="106">
          <cell r="C106">
            <v>0</v>
          </cell>
        </row>
      </sheetData>
      <sheetData sheetId="1509">
        <row r="106">
          <cell r="C106">
            <v>0</v>
          </cell>
        </row>
      </sheetData>
      <sheetData sheetId="1510">
        <row r="106">
          <cell r="C106">
            <v>0</v>
          </cell>
        </row>
      </sheetData>
      <sheetData sheetId="1511">
        <row r="106">
          <cell r="C106">
            <v>0</v>
          </cell>
        </row>
      </sheetData>
      <sheetData sheetId="1512">
        <row r="106">
          <cell r="C106">
            <v>0</v>
          </cell>
        </row>
      </sheetData>
      <sheetData sheetId="1513">
        <row r="106">
          <cell r="C106">
            <v>0</v>
          </cell>
        </row>
      </sheetData>
      <sheetData sheetId="1514">
        <row r="106">
          <cell r="C106">
            <v>0</v>
          </cell>
        </row>
      </sheetData>
      <sheetData sheetId="1515">
        <row r="106">
          <cell r="C106">
            <v>0</v>
          </cell>
        </row>
      </sheetData>
      <sheetData sheetId="1516">
        <row r="106">
          <cell r="C106">
            <v>0</v>
          </cell>
        </row>
      </sheetData>
      <sheetData sheetId="1517">
        <row r="106">
          <cell r="C106">
            <v>0</v>
          </cell>
        </row>
      </sheetData>
      <sheetData sheetId="1518">
        <row r="106">
          <cell r="C106">
            <v>0</v>
          </cell>
        </row>
      </sheetData>
      <sheetData sheetId="1519">
        <row r="106">
          <cell r="C106">
            <v>0</v>
          </cell>
        </row>
      </sheetData>
      <sheetData sheetId="1520">
        <row r="106">
          <cell r="C106">
            <v>0</v>
          </cell>
        </row>
      </sheetData>
      <sheetData sheetId="1521">
        <row r="106">
          <cell r="C106">
            <v>0</v>
          </cell>
        </row>
      </sheetData>
      <sheetData sheetId="1522">
        <row r="106">
          <cell r="C106">
            <v>0</v>
          </cell>
        </row>
      </sheetData>
      <sheetData sheetId="1523">
        <row r="106">
          <cell r="C106">
            <v>0</v>
          </cell>
        </row>
      </sheetData>
      <sheetData sheetId="1524">
        <row r="106">
          <cell r="C106">
            <v>0</v>
          </cell>
        </row>
      </sheetData>
      <sheetData sheetId="1525">
        <row r="106">
          <cell r="C106">
            <v>0</v>
          </cell>
        </row>
      </sheetData>
      <sheetData sheetId="1526">
        <row r="106">
          <cell r="C106">
            <v>0</v>
          </cell>
        </row>
      </sheetData>
      <sheetData sheetId="1527">
        <row r="106">
          <cell r="C106">
            <v>0</v>
          </cell>
        </row>
      </sheetData>
      <sheetData sheetId="1528">
        <row r="106">
          <cell r="C106">
            <v>0</v>
          </cell>
        </row>
      </sheetData>
      <sheetData sheetId="1529">
        <row r="106">
          <cell r="C106">
            <v>0</v>
          </cell>
        </row>
      </sheetData>
      <sheetData sheetId="1530">
        <row r="106">
          <cell r="C106">
            <v>0</v>
          </cell>
        </row>
      </sheetData>
      <sheetData sheetId="1531">
        <row r="106">
          <cell r="C106">
            <v>0</v>
          </cell>
        </row>
      </sheetData>
      <sheetData sheetId="1532">
        <row r="106">
          <cell r="C106">
            <v>0</v>
          </cell>
        </row>
      </sheetData>
      <sheetData sheetId="1533">
        <row r="106">
          <cell r="C106">
            <v>0</v>
          </cell>
        </row>
      </sheetData>
      <sheetData sheetId="1534">
        <row r="106">
          <cell r="C106">
            <v>0</v>
          </cell>
        </row>
      </sheetData>
      <sheetData sheetId="1535">
        <row r="106">
          <cell r="C106">
            <v>0</v>
          </cell>
        </row>
      </sheetData>
      <sheetData sheetId="1536">
        <row r="106">
          <cell r="C106">
            <v>0</v>
          </cell>
        </row>
      </sheetData>
      <sheetData sheetId="1537" refreshError="1"/>
      <sheetData sheetId="1538">
        <row r="106">
          <cell r="C106">
            <v>0</v>
          </cell>
        </row>
      </sheetData>
      <sheetData sheetId="1539">
        <row r="106">
          <cell r="C106">
            <v>0</v>
          </cell>
        </row>
      </sheetData>
      <sheetData sheetId="1540">
        <row r="106">
          <cell r="C106">
            <v>0</v>
          </cell>
        </row>
      </sheetData>
      <sheetData sheetId="1541">
        <row r="106">
          <cell r="C106">
            <v>0</v>
          </cell>
        </row>
      </sheetData>
      <sheetData sheetId="1542">
        <row r="106">
          <cell r="C106">
            <v>0</v>
          </cell>
        </row>
      </sheetData>
      <sheetData sheetId="1543">
        <row r="106">
          <cell r="C106">
            <v>0</v>
          </cell>
        </row>
      </sheetData>
      <sheetData sheetId="1544">
        <row r="106">
          <cell r="C106">
            <v>0</v>
          </cell>
        </row>
      </sheetData>
      <sheetData sheetId="1545">
        <row r="106">
          <cell r="C106">
            <v>0</v>
          </cell>
        </row>
      </sheetData>
      <sheetData sheetId="1546">
        <row r="106">
          <cell r="C106">
            <v>0</v>
          </cell>
        </row>
      </sheetData>
      <sheetData sheetId="1547">
        <row r="106">
          <cell r="C106">
            <v>0</v>
          </cell>
        </row>
      </sheetData>
      <sheetData sheetId="1548">
        <row r="106">
          <cell r="C106">
            <v>0</v>
          </cell>
        </row>
      </sheetData>
      <sheetData sheetId="1549">
        <row r="106">
          <cell r="C106">
            <v>0</v>
          </cell>
        </row>
      </sheetData>
      <sheetData sheetId="1550">
        <row r="106">
          <cell r="C106">
            <v>0</v>
          </cell>
        </row>
      </sheetData>
      <sheetData sheetId="1551">
        <row r="106">
          <cell r="C106">
            <v>0</v>
          </cell>
        </row>
      </sheetData>
      <sheetData sheetId="1552">
        <row r="106">
          <cell r="C106">
            <v>0</v>
          </cell>
        </row>
      </sheetData>
      <sheetData sheetId="1553">
        <row r="106">
          <cell r="C106">
            <v>0</v>
          </cell>
        </row>
      </sheetData>
      <sheetData sheetId="1554">
        <row r="106">
          <cell r="C106">
            <v>0</v>
          </cell>
        </row>
      </sheetData>
      <sheetData sheetId="1555">
        <row r="106">
          <cell r="C106">
            <v>0</v>
          </cell>
        </row>
      </sheetData>
      <sheetData sheetId="1556">
        <row r="106">
          <cell r="C106">
            <v>0</v>
          </cell>
        </row>
      </sheetData>
      <sheetData sheetId="1557">
        <row r="106">
          <cell r="C106">
            <v>0</v>
          </cell>
        </row>
      </sheetData>
      <sheetData sheetId="1558">
        <row r="106">
          <cell r="C106">
            <v>0</v>
          </cell>
        </row>
      </sheetData>
      <sheetData sheetId="1559">
        <row r="106">
          <cell r="C106">
            <v>0</v>
          </cell>
        </row>
      </sheetData>
      <sheetData sheetId="1560">
        <row r="106">
          <cell r="C106">
            <v>0</v>
          </cell>
        </row>
      </sheetData>
      <sheetData sheetId="1561">
        <row r="106">
          <cell r="C106">
            <v>0</v>
          </cell>
        </row>
      </sheetData>
      <sheetData sheetId="1562">
        <row r="106">
          <cell r="C106">
            <v>0</v>
          </cell>
        </row>
      </sheetData>
      <sheetData sheetId="1563">
        <row r="106">
          <cell r="C106">
            <v>0</v>
          </cell>
        </row>
      </sheetData>
      <sheetData sheetId="1564">
        <row r="106">
          <cell r="C106">
            <v>0</v>
          </cell>
        </row>
      </sheetData>
      <sheetData sheetId="1565" refreshError="1"/>
      <sheetData sheetId="1566" refreshError="1"/>
      <sheetData sheetId="1567">
        <row r="106">
          <cell r="C106">
            <v>0</v>
          </cell>
        </row>
      </sheetData>
      <sheetData sheetId="1568">
        <row r="106">
          <cell r="C106">
            <v>0</v>
          </cell>
        </row>
      </sheetData>
      <sheetData sheetId="1569">
        <row r="106">
          <cell r="C106">
            <v>0</v>
          </cell>
        </row>
      </sheetData>
      <sheetData sheetId="1570">
        <row r="106">
          <cell r="C106">
            <v>0</v>
          </cell>
        </row>
      </sheetData>
      <sheetData sheetId="1571" refreshError="1"/>
      <sheetData sheetId="1572">
        <row r="106">
          <cell r="C106">
            <v>0</v>
          </cell>
        </row>
      </sheetData>
      <sheetData sheetId="1573">
        <row r="106">
          <cell r="C106">
            <v>0</v>
          </cell>
        </row>
      </sheetData>
      <sheetData sheetId="1574">
        <row r="106">
          <cell r="C106">
            <v>0</v>
          </cell>
        </row>
      </sheetData>
      <sheetData sheetId="1575">
        <row r="106">
          <cell r="C106">
            <v>0</v>
          </cell>
        </row>
      </sheetData>
      <sheetData sheetId="1576" refreshError="1"/>
      <sheetData sheetId="1577" refreshError="1"/>
      <sheetData sheetId="1578" refreshError="1"/>
      <sheetData sheetId="1579" refreshError="1"/>
      <sheetData sheetId="1580">
        <row r="106">
          <cell r="C106">
            <v>0</v>
          </cell>
        </row>
      </sheetData>
      <sheetData sheetId="1581" refreshError="1"/>
      <sheetData sheetId="1582" refreshError="1"/>
      <sheetData sheetId="1583">
        <row r="106">
          <cell r="C106">
            <v>0</v>
          </cell>
        </row>
      </sheetData>
      <sheetData sheetId="1584" refreshError="1"/>
      <sheetData sheetId="1585" refreshError="1"/>
      <sheetData sheetId="1586" refreshError="1"/>
      <sheetData sheetId="1587" refreshError="1"/>
      <sheetData sheetId="1588">
        <row r="106">
          <cell r="C106">
            <v>0</v>
          </cell>
        </row>
      </sheetData>
      <sheetData sheetId="1589" refreshError="1"/>
      <sheetData sheetId="1590" refreshError="1"/>
      <sheetData sheetId="1591">
        <row r="106">
          <cell r="C106">
            <v>0</v>
          </cell>
        </row>
      </sheetData>
      <sheetData sheetId="1592" refreshError="1"/>
      <sheetData sheetId="1593">
        <row r="106">
          <cell r="C106">
            <v>0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>
        <row r="106">
          <cell r="C106">
            <v>0</v>
          </cell>
        </row>
      </sheetData>
      <sheetData sheetId="1603">
        <row r="106">
          <cell r="C106">
            <v>0</v>
          </cell>
        </row>
      </sheetData>
      <sheetData sheetId="1604">
        <row r="106">
          <cell r="C106">
            <v>0</v>
          </cell>
        </row>
      </sheetData>
      <sheetData sheetId="1605">
        <row r="106">
          <cell r="C106">
            <v>0</v>
          </cell>
        </row>
      </sheetData>
      <sheetData sheetId="1606">
        <row r="106">
          <cell r="C106">
            <v>0</v>
          </cell>
        </row>
      </sheetData>
      <sheetData sheetId="1607">
        <row r="106">
          <cell r="C106">
            <v>0</v>
          </cell>
        </row>
      </sheetData>
      <sheetData sheetId="1608">
        <row r="106">
          <cell r="C106">
            <v>0</v>
          </cell>
        </row>
      </sheetData>
      <sheetData sheetId="1609">
        <row r="106">
          <cell r="C106">
            <v>0</v>
          </cell>
        </row>
      </sheetData>
      <sheetData sheetId="1610">
        <row r="106">
          <cell r="C106">
            <v>0</v>
          </cell>
        </row>
      </sheetData>
      <sheetData sheetId="1611">
        <row r="106">
          <cell r="C106">
            <v>0</v>
          </cell>
        </row>
      </sheetData>
      <sheetData sheetId="1612">
        <row r="106">
          <cell r="C106">
            <v>0</v>
          </cell>
        </row>
      </sheetData>
      <sheetData sheetId="1613">
        <row r="106">
          <cell r="C106">
            <v>0</v>
          </cell>
        </row>
      </sheetData>
      <sheetData sheetId="1614">
        <row r="106">
          <cell r="C106">
            <v>0</v>
          </cell>
        </row>
      </sheetData>
      <sheetData sheetId="1615">
        <row r="106">
          <cell r="C106">
            <v>0</v>
          </cell>
        </row>
      </sheetData>
      <sheetData sheetId="1616">
        <row r="106">
          <cell r="C106">
            <v>0</v>
          </cell>
        </row>
      </sheetData>
      <sheetData sheetId="1617">
        <row r="106">
          <cell r="C106">
            <v>0</v>
          </cell>
        </row>
      </sheetData>
      <sheetData sheetId="1618">
        <row r="106">
          <cell r="C106">
            <v>0</v>
          </cell>
        </row>
      </sheetData>
      <sheetData sheetId="1619">
        <row r="106">
          <cell r="C106">
            <v>0</v>
          </cell>
        </row>
      </sheetData>
      <sheetData sheetId="1620">
        <row r="106">
          <cell r="C106">
            <v>0</v>
          </cell>
        </row>
      </sheetData>
      <sheetData sheetId="1621">
        <row r="106">
          <cell r="C106">
            <v>0</v>
          </cell>
        </row>
      </sheetData>
      <sheetData sheetId="1622">
        <row r="106">
          <cell r="C106">
            <v>0</v>
          </cell>
        </row>
      </sheetData>
      <sheetData sheetId="1623">
        <row r="106">
          <cell r="C106">
            <v>0</v>
          </cell>
        </row>
      </sheetData>
      <sheetData sheetId="1624">
        <row r="106">
          <cell r="C106">
            <v>0</v>
          </cell>
        </row>
      </sheetData>
      <sheetData sheetId="1625">
        <row r="106">
          <cell r="C106">
            <v>0</v>
          </cell>
        </row>
      </sheetData>
      <sheetData sheetId="1626">
        <row r="106">
          <cell r="C106">
            <v>0</v>
          </cell>
        </row>
      </sheetData>
      <sheetData sheetId="1627">
        <row r="106">
          <cell r="C106">
            <v>0</v>
          </cell>
        </row>
      </sheetData>
      <sheetData sheetId="1628">
        <row r="106">
          <cell r="C106">
            <v>0</v>
          </cell>
        </row>
      </sheetData>
      <sheetData sheetId="1629">
        <row r="106">
          <cell r="C106">
            <v>0</v>
          </cell>
        </row>
      </sheetData>
      <sheetData sheetId="1630">
        <row r="106">
          <cell r="C106">
            <v>0</v>
          </cell>
        </row>
      </sheetData>
      <sheetData sheetId="1631">
        <row r="106">
          <cell r="C106">
            <v>0</v>
          </cell>
        </row>
      </sheetData>
      <sheetData sheetId="1632">
        <row r="106">
          <cell r="C106">
            <v>0</v>
          </cell>
        </row>
      </sheetData>
      <sheetData sheetId="1633">
        <row r="106">
          <cell r="C106">
            <v>0</v>
          </cell>
        </row>
      </sheetData>
      <sheetData sheetId="1634">
        <row r="106">
          <cell r="C106">
            <v>0</v>
          </cell>
        </row>
      </sheetData>
      <sheetData sheetId="1635">
        <row r="106">
          <cell r="C106">
            <v>0</v>
          </cell>
        </row>
      </sheetData>
      <sheetData sheetId="1636">
        <row r="106">
          <cell r="C106">
            <v>0</v>
          </cell>
        </row>
      </sheetData>
      <sheetData sheetId="1637">
        <row r="106">
          <cell r="C106">
            <v>0</v>
          </cell>
        </row>
      </sheetData>
      <sheetData sheetId="1638">
        <row r="106">
          <cell r="C106">
            <v>0</v>
          </cell>
        </row>
      </sheetData>
      <sheetData sheetId="1639">
        <row r="106">
          <cell r="C106">
            <v>0</v>
          </cell>
        </row>
      </sheetData>
      <sheetData sheetId="1640">
        <row r="106">
          <cell r="C106">
            <v>0</v>
          </cell>
        </row>
      </sheetData>
      <sheetData sheetId="1641">
        <row r="106">
          <cell r="C106">
            <v>0</v>
          </cell>
        </row>
      </sheetData>
      <sheetData sheetId="1642">
        <row r="106">
          <cell r="C106">
            <v>0</v>
          </cell>
        </row>
      </sheetData>
      <sheetData sheetId="1643">
        <row r="106">
          <cell r="C106">
            <v>0</v>
          </cell>
        </row>
      </sheetData>
      <sheetData sheetId="1644">
        <row r="106">
          <cell r="C106">
            <v>0</v>
          </cell>
        </row>
      </sheetData>
      <sheetData sheetId="1645">
        <row r="106">
          <cell r="C106">
            <v>0</v>
          </cell>
        </row>
      </sheetData>
      <sheetData sheetId="1646" refreshError="1"/>
      <sheetData sheetId="1647" refreshError="1"/>
      <sheetData sheetId="1648" refreshError="1"/>
      <sheetData sheetId="1649">
        <row r="106">
          <cell r="C106">
            <v>0</v>
          </cell>
        </row>
      </sheetData>
      <sheetData sheetId="1650" refreshError="1"/>
      <sheetData sheetId="1651" refreshError="1"/>
      <sheetData sheetId="1652" refreshError="1"/>
      <sheetData sheetId="1653">
        <row r="106">
          <cell r="C106">
            <v>0</v>
          </cell>
        </row>
      </sheetData>
      <sheetData sheetId="1654" refreshError="1"/>
      <sheetData sheetId="1655" refreshError="1"/>
      <sheetData sheetId="1656">
        <row r="106">
          <cell r="C106">
            <v>0</v>
          </cell>
        </row>
      </sheetData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>
        <row r="106">
          <cell r="C106">
            <v>0</v>
          </cell>
        </row>
      </sheetData>
      <sheetData sheetId="1696" refreshError="1"/>
      <sheetData sheetId="1697" refreshError="1"/>
      <sheetData sheetId="1698" refreshError="1"/>
      <sheetData sheetId="1699">
        <row r="106">
          <cell r="C106">
            <v>0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>
        <row r="106">
          <cell r="C106">
            <v>0</v>
          </cell>
        </row>
      </sheetData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>
        <row r="106">
          <cell r="C106">
            <v>0</v>
          </cell>
        </row>
      </sheetData>
      <sheetData sheetId="1717">
        <row r="106">
          <cell r="C106">
            <v>0</v>
          </cell>
        </row>
      </sheetData>
      <sheetData sheetId="1718">
        <row r="106">
          <cell r="C106">
            <v>0</v>
          </cell>
        </row>
      </sheetData>
      <sheetData sheetId="1719">
        <row r="106">
          <cell r="C106">
            <v>0</v>
          </cell>
        </row>
      </sheetData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>
        <row r="106">
          <cell r="C106">
            <v>0</v>
          </cell>
        </row>
      </sheetData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>
        <row r="106">
          <cell r="C106">
            <v>0</v>
          </cell>
        </row>
      </sheetData>
      <sheetData sheetId="1745">
        <row r="106">
          <cell r="C106">
            <v>0</v>
          </cell>
        </row>
      </sheetData>
      <sheetData sheetId="1746">
        <row r="106">
          <cell r="C106">
            <v>0</v>
          </cell>
        </row>
      </sheetData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>
        <row r="106">
          <cell r="C106">
            <v>0</v>
          </cell>
        </row>
      </sheetData>
      <sheetData sheetId="1754">
        <row r="106">
          <cell r="C106">
            <v>0</v>
          </cell>
        </row>
      </sheetData>
      <sheetData sheetId="1755">
        <row r="106">
          <cell r="C106">
            <v>0</v>
          </cell>
        </row>
      </sheetData>
      <sheetData sheetId="1756">
        <row r="106">
          <cell r="C106">
            <v>0</v>
          </cell>
        </row>
      </sheetData>
      <sheetData sheetId="1757">
        <row r="106">
          <cell r="C106">
            <v>0</v>
          </cell>
        </row>
      </sheetData>
      <sheetData sheetId="1758" refreshError="1"/>
      <sheetData sheetId="1759">
        <row r="106">
          <cell r="C106">
            <v>0</v>
          </cell>
        </row>
      </sheetData>
      <sheetData sheetId="1760">
        <row r="106">
          <cell r="C106">
            <v>0</v>
          </cell>
        </row>
      </sheetData>
      <sheetData sheetId="1761">
        <row r="106">
          <cell r="C106">
            <v>0</v>
          </cell>
        </row>
      </sheetData>
      <sheetData sheetId="1762">
        <row r="106">
          <cell r="C106">
            <v>0</v>
          </cell>
        </row>
      </sheetData>
      <sheetData sheetId="1763">
        <row r="106">
          <cell r="C106">
            <v>0</v>
          </cell>
        </row>
      </sheetData>
      <sheetData sheetId="1764" refreshError="1"/>
      <sheetData sheetId="1765" refreshError="1"/>
      <sheetData sheetId="1766">
        <row r="106">
          <cell r="C106">
            <v>0</v>
          </cell>
        </row>
      </sheetData>
      <sheetData sheetId="1767">
        <row r="106">
          <cell r="C106">
            <v>0</v>
          </cell>
        </row>
      </sheetData>
      <sheetData sheetId="1768">
        <row r="106">
          <cell r="C106">
            <v>0</v>
          </cell>
        </row>
      </sheetData>
      <sheetData sheetId="1769">
        <row r="106">
          <cell r="C106">
            <v>0</v>
          </cell>
        </row>
      </sheetData>
      <sheetData sheetId="1770">
        <row r="106">
          <cell r="C106">
            <v>0</v>
          </cell>
        </row>
      </sheetData>
      <sheetData sheetId="1771">
        <row r="106">
          <cell r="C106">
            <v>0</v>
          </cell>
        </row>
      </sheetData>
      <sheetData sheetId="1772">
        <row r="106">
          <cell r="C106">
            <v>0</v>
          </cell>
        </row>
      </sheetData>
      <sheetData sheetId="1773">
        <row r="106">
          <cell r="C106">
            <v>0</v>
          </cell>
        </row>
      </sheetData>
      <sheetData sheetId="1774">
        <row r="106">
          <cell r="C106">
            <v>0</v>
          </cell>
        </row>
      </sheetData>
      <sheetData sheetId="1775">
        <row r="106">
          <cell r="C106">
            <v>0</v>
          </cell>
        </row>
      </sheetData>
      <sheetData sheetId="1776" refreshError="1"/>
      <sheetData sheetId="1777">
        <row r="106">
          <cell r="C106">
            <v>0</v>
          </cell>
        </row>
      </sheetData>
      <sheetData sheetId="1778">
        <row r="106">
          <cell r="C106">
            <v>0</v>
          </cell>
        </row>
      </sheetData>
      <sheetData sheetId="1779" refreshError="1"/>
      <sheetData sheetId="1780">
        <row r="106">
          <cell r="C106">
            <v>0</v>
          </cell>
        </row>
      </sheetData>
      <sheetData sheetId="1781">
        <row r="106">
          <cell r="C106">
            <v>0</v>
          </cell>
        </row>
      </sheetData>
      <sheetData sheetId="1782">
        <row r="106">
          <cell r="C106">
            <v>0</v>
          </cell>
        </row>
      </sheetData>
      <sheetData sheetId="1783">
        <row r="106">
          <cell r="C106">
            <v>0</v>
          </cell>
        </row>
      </sheetData>
      <sheetData sheetId="1784">
        <row r="106">
          <cell r="C106">
            <v>0</v>
          </cell>
        </row>
      </sheetData>
      <sheetData sheetId="1785">
        <row r="106">
          <cell r="C106">
            <v>0</v>
          </cell>
        </row>
      </sheetData>
      <sheetData sheetId="1786">
        <row r="106">
          <cell r="C106">
            <v>0</v>
          </cell>
        </row>
      </sheetData>
      <sheetData sheetId="1787">
        <row r="106">
          <cell r="C106">
            <v>0</v>
          </cell>
        </row>
      </sheetData>
      <sheetData sheetId="1788">
        <row r="106">
          <cell r="C106">
            <v>0</v>
          </cell>
        </row>
      </sheetData>
      <sheetData sheetId="1789">
        <row r="106">
          <cell r="C106">
            <v>0</v>
          </cell>
        </row>
      </sheetData>
      <sheetData sheetId="1790">
        <row r="106">
          <cell r="C106">
            <v>0</v>
          </cell>
        </row>
      </sheetData>
      <sheetData sheetId="1791">
        <row r="106">
          <cell r="C106">
            <v>0</v>
          </cell>
        </row>
      </sheetData>
      <sheetData sheetId="1792">
        <row r="106">
          <cell r="C106">
            <v>0</v>
          </cell>
        </row>
      </sheetData>
      <sheetData sheetId="1793">
        <row r="106">
          <cell r="C106">
            <v>0</v>
          </cell>
        </row>
      </sheetData>
      <sheetData sheetId="1794">
        <row r="106">
          <cell r="C106">
            <v>0</v>
          </cell>
        </row>
      </sheetData>
      <sheetData sheetId="1795">
        <row r="106">
          <cell r="C106">
            <v>0</v>
          </cell>
        </row>
      </sheetData>
      <sheetData sheetId="1796">
        <row r="106">
          <cell r="C106">
            <v>0</v>
          </cell>
        </row>
      </sheetData>
      <sheetData sheetId="1797">
        <row r="106">
          <cell r="C106">
            <v>0</v>
          </cell>
        </row>
      </sheetData>
      <sheetData sheetId="1798">
        <row r="106">
          <cell r="C106">
            <v>0</v>
          </cell>
        </row>
      </sheetData>
      <sheetData sheetId="1799">
        <row r="106">
          <cell r="C106">
            <v>0</v>
          </cell>
        </row>
      </sheetData>
      <sheetData sheetId="1800">
        <row r="106">
          <cell r="C106">
            <v>0</v>
          </cell>
        </row>
      </sheetData>
      <sheetData sheetId="1801">
        <row r="106">
          <cell r="C106">
            <v>0</v>
          </cell>
        </row>
      </sheetData>
      <sheetData sheetId="1802">
        <row r="106">
          <cell r="C106">
            <v>0</v>
          </cell>
        </row>
      </sheetData>
      <sheetData sheetId="1803">
        <row r="106">
          <cell r="C106">
            <v>0</v>
          </cell>
        </row>
      </sheetData>
      <sheetData sheetId="1804">
        <row r="106">
          <cell r="C106">
            <v>0</v>
          </cell>
        </row>
      </sheetData>
      <sheetData sheetId="1805">
        <row r="106">
          <cell r="C106">
            <v>0</v>
          </cell>
        </row>
      </sheetData>
      <sheetData sheetId="1806">
        <row r="106">
          <cell r="C106">
            <v>0</v>
          </cell>
        </row>
      </sheetData>
      <sheetData sheetId="1807">
        <row r="106">
          <cell r="C106">
            <v>0</v>
          </cell>
        </row>
      </sheetData>
      <sheetData sheetId="1808">
        <row r="106">
          <cell r="C106">
            <v>0</v>
          </cell>
        </row>
      </sheetData>
      <sheetData sheetId="1809">
        <row r="106">
          <cell r="C106">
            <v>0</v>
          </cell>
        </row>
      </sheetData>
      <sheetData sheetId="1810">
        <row r="106">
          <cell r="C106">
            <v>0</v>
          </cell>
        </row>
      </sheetData>
      <sheetData sheetId="1811">
        <row r="106">
          <cell r="C106">
            <v>0</v>
          </cell>
        </row>
      </sheetData>
      <sheetData sheetId="1812">
        <row r="106">
          <cell r="C106">
            <v>0</v>
          </cell>
        </row>
      </sheetData>
      <sheetData sheetId="1813">
        <row r="106">
          <cell r="C106">
            <v>0</v>
          </cell>
        </row>
      </sheetData>
      <sheetData sheetId="1814">
        <row r="106">
          <cell r="C106">
            <v>0</v>
          </cell>
        </row>
      </sheetData>
      <sheetData sheetId="1815">
        <row r="106">
          <cell r="C106">
            <v>0</v>
          </cell>
        </row>
      </sheetData>
      <sheetData sheetId="1816">
        <row r="106">
          <cell r="C106">
            <v>0</v>
          </cell>
        </row>
      </sheetData>
      <sheetData sheetId="1817">
        <row r="106">
          <cell r="C106">
            <v>0</v>
          </cell>
        </row>
      </sheetData>
      <sheetData sheetId="1818">
        <row r="106">
          <cell r="C106">
            <v>0</v>
          </cell>
        </row>
      </sheetData>
      <sheetData sheetId="1819">
        <row r="106">
          <cell r="C106">
            <v>0</v>
          </cell>
        </row>
      </sheetData>
      <sheetData sheetId="1820">
        <row r="106">
          <cell r="C106">
            <v>0</v>
          </cell>
        </row>
      </sheetData>
      <sheetData sheetId="1821">
        <row r="106">
          <cell r="C106">
            <v>0</v>
          </cell>
        </row>
      </sheetData>
      <sheetData sheetId="1822">
        <row r="106">
          <cell r="C106">
            <v>0</v>
          </cell>
        </row>
      </sheetData>
      <sheetData sheetId="1823">
        <row r="106">
          <cell r="C106">
            <v>0</v>
          </cell>
        </row>
      </sheetData>
      <sheetData sheetId="1824">
        <row r="106">
          <cell r="C106">
            <v>0</v>
          </cell>
        </row>
      </sheetData>
      <sheetData sheetId="1825">
        <row r="106">
          <cell r="C106">
            <v>0</v>
          </cell>
        </row>
      </sheetData>
      <sheetData sheetId="1826">
        <row r="106">
          <cell r="C106">
            <v>0</v>
          </cell>
        </row>
      </sheetData>
      <sheetData sheetId="1827">
        <row r="106">
          <cell r="C106">
            <v>0</v>
          </cell>
        </row>
      </sheetData>
      <sheetData sheetId="1828">
        <row r="106">
          <cell r="C106">
            <v>0</v>
          </cell>
        </row>
      </sheetData>
      <sheetData sheetId="1829">
        <row r="106">
          <cell r="C106">
            <v>0</v>
          </cell>
        </row>
      </sheetData>
      <sheetData sheetId="1830">
        <row r="106">
          <cell r="C106">
            <v>0</v>
          </cell>
        </row>
      </sheetData>
      <sheetData sheetId="1831">
        <row r="106">
          <cell r="C106">
            <v>0</v>
          </cell>
        </row>
      </sheetData>
      <sheetData sheetId="1832">
        <row r="106">
          <cell r="C106">
            <v>0</v>
          </cell>
        </row>
      </sheetData>
      <sheetData sheetId="1833">
        <row r="106">
          <cell r="C106">
            <v>0</v>
          </cell>
        </row>
      </sheetData>
      <sheetData sheetId="1834">
        <row r="106">
          <cell r="C106">
            <v>0</v>
          </cell>
        </row>
      </sheetData>
      <sheetData sheetId="1835">
        <row r="106">
          <cell r="C106">
            <v>0</v>
          </cell>
        </row>
      </sheetData>
      <sheetData sheetId="1836">
        <row r="106">
          <cell r="C106">
            <v>0</v>
          </cell>
        </row>
      </sheetData>
      <sheetData sheetId="1837">
        <row r="106">
          <cell r="C106">
            <v>0</v>
          </cell>
        </row>
      </sheetData>
      <sheetData sheetId="1838">
        <row r="106">
          <cell r="C106">
            <v>0</v>
          </cell>
        </row>
      </sheetData>
      <sheetData sheetId="1839">
        <row r="106">
          <cell r="C106">
            <v>0</v>
          </cell>
        </row>
      </sheetData>
      <sheetData sheetId="1840">
        <row r="106">
          <cell r="C106">
            <v>0</v>
          </cell>
        </row>
      </sheetData>
      <sheetData sheetId="1841">
        <row r="106">
          <cell r="C106">
            <v>0</v>
          </cell>
        </row>
      </sheetData>
      <sheetData sheetId="1842">
        <row r="106">
          <cell r="C106">
            <v>0</v>
          </cell>
        </row>
      </sheetData>
      <sheetData sheetId="1843">
        <row r="106">
          <cell r="C106">
            <v>0</v>
          </cell>
        </row>
      </sheetData>
      <sheetData sheetId="1844">
        <row r="106">
          <cell r="C106">
            <v>0</v>
          </cell>
        </row>
      </sheetData>
      <sheetData sheetId="1845">
        <row r="106">
          <cell r="C106">
            <v>0</v>
          </cell>
        </row>
      </sheetData>
      <sheetData sheetId="1846">
        <row r="106">
          <cell r="C106">
            <v>0</v>
          </cell>
        </row>
      </sheetData>
      <sheetData sheetId="1847">
        <row r="106">
          <cell r="C106">
            <v>0</v>
          </cell>
        </row>
      </sheetData>
      <sheetData sheetId="1848">
        <row r="106">
          <cell r="C106">
            <v>0</v>
          </cell>
        </row>
      </sheetData>
      <sheetData sheetId="1849">
        <row r="106">
          <cell r="C106">
            <v>0</v>
          </cell>
        </row>
      </sheetData>
      <sheetData sheetId="1850">
        <row r="106">
          <cell r="C106">
            <v>0</v>
          </cell>
        </row>
      </sheetData>
      <sheetData sheetId="1851">
        <row r="106">
          <cell r="C106">
            <v>0</v>
          </cell>
        </row>
      </sheetData>
      <sheetData sheetId="1852">
        <row r="106">
          <cell r="C106">
            <v>0</v>
          </cell>
        </row>
      </sheetData>
      <sheetData sheetId="1853">
        <row r="106">
          <cell r="C106">
            <v>0</v>
          </cell>
        </row>
      </sheetData>
      <sheetData sheetId="1854">
        <row r="106">
          <cell r="C106">
            <v>0</v>
          </cell>
        </row>
      </sheetData>
      <sheetData sheetId="1855">
        <row r="106">
          <cell r="C106">
            <v>0</v>
          </cell>
        </row>
      </sheetData>
      <sheetData sheetId="1856">
        <row r="106">
          <cell r="C106">
            <v>0</v>
          </cell>
        </row>
      </sheetData>
      <sheetData sheetId="1857">
        <row r="106">
          <cell r="C106">
            <v>0</v>
          </cell>
        </row>
      </sheetData>
      <sheetData sheetId="1858">
        <row r="106">
          <cell r="C106">
            <v>0</v>
          </cell>
        </row>
      </sheetData>
      <sheetData sheetId="1859">
        <row r="106">
          <cell r="C106">
            <v>0</v>
          </cell>
        </row>
      </sheetData>
      <sheetData sheetId="1860">
        <row r="106">
          <cell r="C106">
            <v>0</v>
          </cell>
        </row>
      </sheetData>
      <sheetData sheetId="1861">
        <row r="106">
          <cell r="C106">
            <v>0</v>
          </cell>
        </row>
      </sheetData>
      <sheetData sheetId="1862">
        <row r="106">
          <cell r="C106">
            <v>0</v>
          </cell>
        </row>
      </sheetData>
      <sheetData sheetId="1863">
        <row r="106">
          <cell r="C106">
            <v>0</v>
          </cell>
        </row>
      </sheetData>
      <sheetData sheetId="1864">
        <row r="106">
          <cell r="C106">
            <v>0</v>
          </cell>
        </row>
      </sheetData>
      <sheetData sheetId="1865">
        <row r="106">
          <cell r="C106">
            <v>0</v>
          </cell>
        </row>
      </sheetData>
      <sheetData sheetId="1866">
        <row r="106">
          <cell r="C106">
            <v>0</v>
          </cell>
        </row>
      </sheetData>
      <sheetData sheetId="1867">
        <row r="106">
          <cell r="C106">
            <v>0</v>
          </cell>
        </row>
      </sheetData>
      <sheetData sheetId="1868">
        <row r="106">
          <cell r="C106">
            <v>0</v>
          </cell>
        </row>
      </sheetData>
      <sheetData sheetId="1869">
        <row r="106">
          <cell r="C106">
            <v>0</v>
          </cell>
        </row>
      </sheetData>
      <sheetData sheetId="1870">
        <row r="106">
          <cell r="C106">
            <v>0</v>
          </cell>
        </row>
      </sheetData>
      <sheetData sheetId="1871">
        <row r="106">
          <cell r="C106">
            <v>0</v>
          </cell>
        </row>
      </sheetData>
      <sheetData sheetId="1872">
        <row r="106">
          <cell r="C106">
            <v>0</v>
          </cell>
        </row>
      </sheetData>
      <sheetData sheetId="1873">
        <row r="106">
          <cell r="C106">
            <v>0</v>
          </cell>
        </row>
      </sheetData>
      <sheetData sheetId="1874">
        <row r="106">
          <cell r="C106">
            <v>0</v>
          </cell>
        </row>
      </sheetData>
      <sheetData sheetId="1875">
        <row r="106">
          <cell r="C106">
            <v>0</v>
          </cell>
        </row>
      </sheetData>
      <sheetData sheetId="1876">
        <row r="106">
          <cell r="C106">
            <v>0</v>
          </cell>
        </row>
      </sheetData>
      <sheetData sheetId="1877">
        <row r="106">
          <cell r="C106">
            <v>0</v>
          </cell>
        </row>
      </sheetData>
      <sheetData sheetId="1878">
        <row r="106">
          <cell r="C106">
            <v>0</v>
          </cell>
        </row>
      </sheetData>
      <sheetData sheetId="1879">
        <row r="106">
          <cell r="C106">
            <v>0</v>
          </cell>
        </row>
      </sheetData>
      <sheetData sheetId="1880">
        <row r="106">
          <cell r="C106">
            <v>0</v>
          </cell>
        </row>
      </sheetData>
      <sheetData sheetId="1881">
        <row r="106">
          <cell r="C106">
            <v>0</v>
          </cell>
        </row>
      </sheetData>
      <sheetData sheetId="1882">
        <row r="106">
          <cell r="C106">
            <v>0</v>
          </cell>
        </row>
      </sheetData>
      <sheetData sheetId="1883">
        <row r="106">
          <cell r="C106">
            <v>0</v>
          </cell>
        </row>
      </sheetData>
      <sheetData sheetId="1884">
        <row r="106">
          <cell r="C106">
            <v>0</v>
          </cell>
        </row>
      </sheetData>
      <sheetData sheetId="1885">
        <row r="106">
          <cell r="C106">
            <v>0</v>
          </cell>
        </row>
      </sheetData>
      <sheetData sheetId="1886">
        <row r="106">
          <cell r="C106">
            <v>0</v>
          </cell>
        </row>
      </sheetData>
      <sheetData sheetId="1887">
        <row r="106">
          <cell r="C106">
            <v>0</v>
          </cell>
        </row>
      </sheetData>
      <sheetData sheetId="1888">
        <row r="106">
          <cell r="C106">
            <v>0</v>
          </cell>
        </row>
      </sheetData>
      <sheetData sheetId="1889">
        <row r="106">
          <cell r="C106">
            <v>0</v>
          </cell>
        </row>
      </sheetData>
      <sheetData sheetId="1890">
        <row r="106">
          <cell r="C106">
            <v>0</v>
          </cell>
        </row>
      </sheetData>
      <sheetData sheetId="1891">
        <row r="106">
          <cell r="C106">
            <v>0</v>
          </cell>
        </row>
      </sheetData>
      <sheetData sheetId="1892">
        <row r="106">
          <cell r="C106">
            <v>0</v>
          </cell>
        </row>
      </sheetData>
      <sheetData sheetId="1893">
        <row r="106">
          <cell r="C106">
            <v>0</v>
          </cell>
        </row>
      </sheetData>
      <sheetData sheetId="1894">
        <row r="106">
          <cell r="C106">
            <v>0</v>
          </cell>
        </row>
      </sheetData>
      <sheetData sheetId="1895">
        <row r="106">
          <cell r="C106">
            <v>0</v>
          </cell>
        </row>
      </sheetData>
      <sheetData sheetId="1896">
        <row r="106">
          <cell r="C106">
            <v>0</v>
          </cell>
        </row>
      </sheetData>
      <sheetData sheetId="1897">
        <row r="106">
          <cell r="C106">
            <v>0</v>
          </cell>
        </row>
      </sheetData>
      <sheetData sheetId="1898">
        <row r="106">
          <cell r="C106">
            <v>0</v>
          </cell>
        </row>
      </sheetData>
      <sheetData sheetId="1899">
        <row r="106">
          <cell r="C106">
            <v>0</v>
          </cell>
        </row>
      </sheetData>
      <sheetData sheetId="1900">
        <row r="106">
          <cell r="C106">
            <v>0</v>
          </cell>
        </row>
      </sheetData>
      <sheetData sheetId="1901">
        <row r="106">
          <cell r="C106">
            <v>0</v>
          </cell>
        </row>
      </sheetData>
      <sheetData sheetId="1902">
        <row r="106">
          <cell r="C106">
            <v>0</v>
          </cell>
        </row>
      </sheetData>
      <sheetData sheetId="1903">
        <row r="106">
          <cell r="C106">
            <v>0</v>
          </cell>
        </row>
      </sheetData>
      <sheetData sheetId="1904">
        <row r="106">
          <cell r="C106">
            <v>0</v>
          </cell>
        </row>
      </sheetData>
      <sheetData sheetId="1905">
        <row r="106">
          <cell r="C106">
            <v>0</v>
          </cell>
        </row>
      </sheetData>
      <sheetData sheetId="1906">
        <row r="106">
          <cell r="C106">
            <v>0</v>
          </cell>
        </row>
      </sheetData>
      <sheetData sheetId="1907">
        <row r="106">
          <cell r="C106">
            <v>0</v>
          </cell>
        </row>
      </sheetData>
      <sheetData sheetId="1908">
        <row r="106">
          <cell r="C106">
            <v>0</v>
          </cell>
        </row>
      </sheetData>
      <sheetData sheetId="1909">
        <row r="106">
          <cell r="C106">
            <v>0</v>
          </cell>
        </row>
      </sheetData>
      <sheetData sheetId="1910">
        <row r="106">
          <cell r="C106">
            <v>0</v>
          </cell>
        </row>
      </sheetData>
      <sheetData sheetId="1911">
        <row r="106">
          <cell r="C106">
            <v>0</v>
          </cell>
        </row>
      </sheetData>
      <sheetData sheetId="1912">
        <row r="106">
          <cell r="C106">
            <v>0</v>
          </cell>
        </row>
      </sheetData>
      <sheetData sheetId="1913">
        <row r="106">
          <cell r="C106">
            <v>0</v>
          </cell>
        </row>
      </sheetData>
      <sheetData sheetId="1914">
        <row r="106">
          <cell r="C106">
            <v>0</v>
          </cell>
        </row>
      </sheetData>
      <sheetData sheetId="1915">
        <row r="106">
          <cell r="C106">
            <v>0</v>
          </cell>
        </row>
      </sheetData>
      <sheetData sheetId="1916">
        <row r="106">
          <cell r="C106">
            <v>0</v>
          </cell>
        </row>
      </sheetData>
      <sheetData sheetId="1917">
        <row r="106">
          <cell r="C106">
            <v>0</v>
          </cell>
        </row>
      </sheetData>
      <sheetData sheetId="1918">
        <row r="106">
          <cell r="C106">
            <v>0</v>
          </cell>
        </row>
      </sheetData>
      <sheetData sheetId="1919">
        <row r="106">
          <cell r="C106">
            <v>0</v>
          </cell>
        </row>
      </sheetData>
      <sheetData sheetId="1920">
        <row r="106">
          <cell r="C106">
            <v>0</v>
          </cell>
        </row>
      </sheetData>
      <sheetData sheetId="1921">
        <row r="106">
          <cell r="C106">
            <v>0</v>
          </cell>
        </row>
      </sheetData>
      <sheetData sheetId="1922">
        <row r="106">
          <cell r="C106">
            <v>0</v>
          </cell>
        </row>
      </sheetData>
      <sheetData sheetId="1923">
        <row r="106">
          <cell r="C106">
            <v>0</v>
          </cell>
        </row>
      </sheetData>
      <sheetData sheetId="1924">
        <row r="106">
          <cell r="C106">
            <v>0</v>
          </cell>
        </row>
      </sheetData>
      <sheetData sheetId="1925">
        <row r="106">
          <cell r="C106">
            <v>0</v>
          </cell>
        </row>
      </sheetData>
      <sheetData sheetId="1926">
        <row r="106">
          <cell r="C106">
            <v>0</v>
          </cell>
        </row>
      </sheetData>
      <sheetData sheetId="1927">
        <row r="106">
          <cell r="C106">
            <v>0</v>
          </cell>
        </row>
      </sheetData>
      <sheetData sheetId="1928">
        <row r="106">
          <cell r="C106">
            <v>0</v>
          </cell>
        </row>
      </sheetData>
      <sheetData sheetId="1929">
        <row r="106">
          <cell r="C106">
            <v>0</v>
          </cell>
        </row>
      </sheetData>
      <sheetData sheetId="1930">
        <row r="106">
          <cell r="C106">
            <v>0</v>
          </cell>
        </row>
      </sheetData>
      <sheetData sheetId="1931">
        <row r="106">
          <cell r="C106">
            <v>0</v>
          </cell>
        </row>
      </sheetData>
      <sheetData sheetId="1932">
        <row r="106">
          <cell r="C106">
            <v>0</v>
          </cell>
        </row>
      </sheetData>
      <sheetData sheetId="1933">
        <row r="106">
          <cell r="C106">
            <v>0</v>
          </cell>
        </row>
      </sheetData>
      <sheetData sheetId="1934">
        <row r="106">
          <cell r="C106">
            <v>0</v>
          </cell>
        </row>
      </sheetData>
      <sheetData sheetId="1935">
        <row r="106">
          <cell r="C106">
            <v>0</v>
          </cell>
        </row>
      </sheetData>
      <sheetData sheetId="1936">
        <row r="106">
          <cell r="C106">
            <v>0</v>
          </cell>
        </row>
      </sheetData>
      <sheetData sheetId="1937">
        <row r="106">
          <cell r="C106">
            <v>0</v>
          </cell>
        </row>
      </sheetData>
      <sheetData sheetId="1938">
        <row r="106">
          <cell r="C106">
            <v>0</v>
          </cell>
        </row>
      </sheetData>
      <sheetData sheetId="1939">
        <row r="106">
          <cell r="C106">
            <v>0</v>
          </cell>
        </row>
      </sheetData>
      <sheetData sheetId="1940">
        <row r="106">
          <cell r="C106">
            <v>0</v>
          </cell>
        </row>
      </sheetData>
      <sheetData sheetId="1941">
        <row r="106">
          <cell r="C106">
            <v>0</v>
          </cell>
        </row>
      </sheetData>
      <sheetData sheetId="1942">
        <row r="106">
          <cell r="C106">
            <v>0</v>
          </cell>
        </row>
      </sheetData>
      <sheetData sheetId="1943">
        <row r="106">
          <cell r="C106">
            <v>0</v>
          </cell>
        </row>
      </sheetData>
      <sheetData sheetId="1944">
        <row r="106">
          <cell r="C106">
            <v>0</v>
          </cell>
        </row>
      </sheetData>
      <sheetData sheetId="1945">
        <row r="106">
          <cell r="C106">
            <v>0</v>
          </cell>
        </row>
      </sheetData>
      <sheetData sheetId="1946">
        <row r="106">
          <cell r="C106">
            <v>0</v>
          </cell>
        </row>
      </sheetData>
      <sheetData sheetId="1947">
        <row r="106">
          <cell r="C106">
            <v>0</v>
          </cell>
        </row>
      </sheetData>
      <sheetData sheetId="1948">
        <row r="106">
          <cell r="C106">
            <v>0</v>
          </cell>
        </row>
      </sheetData>
      <sheetData sheetId="1949">
        <row r="106">
          <cell r="C106">
            <v>0</v>
          </cell>
        </row>
      </sheetData>
      <sheetData sheetId="1950">
        <row r="106">
          <cell r="C106">
            <v>0</v>
          </cell>
        </row>
      </sheetData>
      <sheetData sheetId="1951">
        <row r="106">
          <cell r="C106">
            <v>0</v>
          </cell>
        </row>
      </sheetData>
      <sheetData sheetId="1952">
        <row r="106">
          <cell r="C106">
            <v>0</v>
          </cell>
        </row>
      </sheetData>
      <sheetData sheetId="1953">
        <row r="106">
          <cell r="C106">
            <v>0</v>
          </cell>
        </row>
      </sheetData>
      <sheetData sheetId="1954">
        <row r="106">
          <cell r="C106">
            <v>0</v>
          </cell>
        </row>
      </sheetData>
      <sheetData sheetId="1955">
        <row r="106">
          <cell r="C106">
            <v>0</v>
          </cell>
        </row>
      </sheetData>
      <sheetData sheetId="1956">
        <row r="106">
          <cell r="C106">
            <v>0</v>
          </cell>
        </row>
      </sheetData>
      <sheetData sheetId="1957">
        <row r="106">
          <cell r="C106">
            <v>0</v>
          </cell>
        </row>
      </sheetData>
      <sheetData sheetId="1958">
        <row r="106">
          <cell r="C106">
            <v>0</v>
          </cell>
        </row>
      </sheetData>
      <sheetData sheetId="1959">
        <row r="106">
          <cell r="C106">
            <v>0</v>
          </cell>
        </row>
      </sheetData>
      <sheetData sheetId="1960">
        <row r="106">
          <cell r="C106">
            <v>0</v>
          </cell>
        </row>
      </sheetData>
      <sheetData sheetId="1961">
        <row r="106">
          <cell r="C106">
            <v>0</v>
          </cell>
        </row>
      </sheetData>
      <sheetData sheetId="1962">
        <row r="106">
          <cell r="C106">
            <v>0</v>
          </cell>
        </row>
      </sheetData>
      <sheetData sheetId="1963">
        <row r="106">
          <cell r="C106">
            <v>0</v>
          </cell>
        </row>
      </sheetData>
      <sheetData sheetId="1964">
        <row r="106">
          <cell r="C106">
            <v>0</v>
          </cell>
        </row>
      </sheetData>
      <sheetData sheetId="1965">
        <row r="106">
          <cell r="C106">
            <v>0</v>
          </cell>
        </row>
      </sheetData>
      <sheetData sheetId="1966">
        <row r="106">
          <cell r="C106">
            <v>0</v>
          </cell>
        </row>
      </sheetData>
      <sheetData sheetId="1967">
        <row r="106">
          <cell r="C106">
            <v>0</v>
          </cell>
        </row>
      </sheetData>
      <sheetData sheetId="1968">
        <row r="106">
          <cell r="C106">
            <v>0</v>
          </cell>
        </row>
      </sheetData>
      <sheetData sheetId="1969">
        <row r="106">
          <cell r="C106">
            <v>0</v>
          </cell>
        </row>
      </sheetData>
      <sheetData sheetId="1970">
        <row r="106">
          <cell r="C106">
            <v>0</v>
          </cell>
        </row>
      </sheetData>
      <sheetData sheetId="1971">
        <row r="106">
          <cell r="C106">
            <v>0</v>
          </cell>
        </row>
      </sheetData>
      <sheetData sheetId="1972">
        <row r="106">
          <cell r="C106">
            <v>0</v>
          </cell>
        </row>
      </sheetData>
      <sheetData sheetId="1973">
        <row r="106">
          <cell r="C106">
            <v>0</v>
          </cell>
        </row>
      </sheetData>
      <sheetData sheetId="1974">
        <row r="106">
          <cell r="C106">
            <v>0</v>
          </cell>
        </row>
      </sheetData>
      <sheetData sheetId="1975">
        <row r="106">
          <cell r="C106">
            <v>0</v>
          </cell>
        </row>
      </sheetData>
      <sheetData sheetId="1976">
        <row r="106">
          <cell r="C106">
            <v>0</v>
          </cell>
        </row>
      </sheetData>
      <sheetData sheetId="1977">
        <row r="106">
          <cell r="C106">
            <v>0</v>
          </cell>
        </row>
      </sheetData>
      <sheetData sheetId="1978">
        <row r="106">
          <cell r="C106">
            <v>0</v>
          </cell>
        </row>
      </sheetData>
      <sheetData sheetId="1979">
        <row r="106">
          <cell r="C106">
            <v>0</v>
          </cell>
        </row>
      </sheetData>
      <sheetData sheetId="1980">
        <row r="106">
          <cell r="C106">
            <v>0</v>
          </cell>
        </row>
      </sheetData>
      <sheetData sheetId="1981">
        <row r="106">
          <cell r="C106">
            <v>0</v>
          </cell>
        </row>
      </sheetData>
      <sheetData sheetId="1982">
        <row r="106">
          <cell r="C106">
            <v>0</v>
          </cell>
        </row>
      </sheetData>
      <sheetData sheetId="1983">
        <row r="106">
          <cell r="C106">
            <v>0</v>
          </cell>
        </row>
      </sheetData>
      <sheetData sheetId="1984">
        <row r="106">
          <cell r="C106">
            <v>0</v>
          </cell>
        </row>
      </sheetData>
      <sheetData sheetId="1985">
        <row r="106">
          <cell r="C106">
            <v>0</v>
          </cell>
        </row>
      </sheetData>
      <sheetData sheetId="1986">
        <row r="106">
          <cell r="C106">
            <v>0</v>
          </cell>
        </row>
      </sheetData>
      <sheetData sheetId="1987">
        <row r="106">
          <cell r="C106">
            <v>0</v>
          </cell>
        </row>
      </sheetData>
      <sheetData sheetId="1988">
        <row r="106">
          <cell r="C106">
            <v>0</v>
          </cell>
        </row>
      </sheetData>
      <sheetData sheetId="1989">
        <row r="106">
          <cell r="C106">
            <v>0</v>
          </cell>
        </row>
      </sheetData>
      <sheetData sheetId="1990">
        <row r="106">
          <cell r="C106">
            <v>0</v>
          </cell>
        </row>
      </sheetData>
      <sheetData sheetId="1991">
        <row r="106">
          <cell r="C106">
            <v>0</v>
          </cell>
        </row>
      </sheetData>
      <sheetData sheetId="1992">
        <row r="106">
          <cell r="C106">
            <v>0</v>
          </cell>
        </row>
      </sheetData>
      <sheetData sheetId="1993">
        <row r="106">
          <cell r="C106">
            <v>0</v>
          </cell>
        </row>
      </sheetData>
      <sheetData sheetId="1994">
        <row r="106">
          <cell r="C106">
            <v>0</v>
          </cell>
        </row>
      </sheetData>
      <sheetData sheetId="1995">
        <row r="106">
          <cell r="C106">
            <v>0</v>
          </cell>
        </row>
      </sheetData>
      <sheetData sheetId="1996">
        <row r="106">
          <cell r="C106">
            <v>0</v>
          </cell>
        </row>
      </sheetData>
      <sheetData sheetId="1997">
        <row r="106">
          <cell r="C106">
            <v>0</v>
          </cell>
        </row>
      </sheetData>
      <sheetData sheetId="1998">
        <row r="106">
          <cell r="C106">
            <v>0</v>
          </cell>
        </row>
      </sheetData>
      <sheetData sheetId="1999">
        <row r="106">
          <cell r="C106">
            <v>0</v>
          </cell>
        </row>
      </sheetData>
      <sheetData sheetId="2000">
        <row r="106">
          <cell r="C106">
            <v>0</v>
          </cell>
        </row>
      </sheetData>
      <sheetData sheetId="2001">
        <row r="106">
          <cell r="C106">
            <v>0</v>
          </cell>
        </row>
      </sheetData>
      <sheetData sheetId="2002">
        <row r="106">
          <cell r="C106">
            <v>0</v>
          </cell>
        </row>
      </sheetData>
      <sheetData sheetId="2003">
        <row r="106">
          <cell r="C106">
            <v>0</v>
          </cell>
        </row>
      </sheetData>
      <sheetData sheetId="2004">
        <row r="106">
          <cell r="C106">
            <v>0</v>
          </cell>
        </row>
      </sheetData>
      <sheetData sheetId="2005">
        <row r="106">
          <cell r="C106">
            <v>0</v>
          </cell>
        </row>
      </sheetData>
      <sheetData sheetId="2006">
        <row r="106">
          <cell r="C106">
            <v>0</v>
          </cell>
        </row>
      </sheetData>
      <sheetData sheetId="2007">
        <row r="106">
          <cell r="C106">
            <v>0</v>
          </cell>
        </row>
      </sheetData>
      <sheetData sheetId="2008">
        <row r="106">
          <cell r="C106">
            <v>0</v>
          </cell>
        </row>
      </sheetData>
      <sheetData sheetId="2009">
        <row r="106">
          <cell r="C106">
            <v>0</v>
          </cell>
        </row>
      </sheetData>
      <sheetData sheetId="2010">
        <row r="106">
          <cell r="C106">
            <v>0</v>
          </cell>
        </row>
      </sheetData>
      <sheetData sheetId="2011">
        <row r="106">
          <cell r="C106">
            <v>0</v>
          </cell>
        </row>
      </sheetData>
      <sheetData sheetId="2012">
        <row r="106">
          <cell r="C106">
            <v>0</v>
          </cell>
        </row>
      </sheetData>
      <sheetData sheetId="2013">
        <row r="106">
          <cell r="C106">
            <v>0</v>
          </cell>
        </row>
      </sheetData>
      <sheetData sheetId="2014">
        <row r="106">
          <cell r="C106">
            <v>0</v>
          </cell>
        </row>
      </sheetData>
      <sheetData sheetId="2015">
        <row r="106">
          <cell r="C106">
            <v>0</v>
          </cell>
        </row>
      </sheetData>
      <sheetData sheetId="2016">
        <row r="106">
          <cell r="C106">
            <v>0</v>
          </cell>
        </row>
      </sheetData>
      <sheetData sheetId="2017">
        <row r="106">
          <cell r="C106">
            <v>0</v>
          </cell>
        </row>
      </sheetData>
      <sheetData sheetId="2018">
        <row r="106">
          <cell r="C106">
            <v>0</v>
          </cell>
        </row>
      </sheetData>
      <sheetData sheetId="2019">
        <row r="106">
          <cell r="C106">
            <v>0</v>
          </cell>
        </row>
      </sheetData>
      <sheetData sheetId="2020">
        <row r="106">
          <cell r="C106">
            <v>0</v>
          </cell>
        </row>
      </sheetData>
      <sheetData sheetId="2021">
        <row r="106">
          <cell r="C106">
            <v>0</v>
          </cell>
        </row>
      </sheetData>
      <sheetData sheetId="2022">
        <row r="106">
          <cell r="C106">
            <v>0</v>
          </cell>
        </row>
      </sheetData>
      <sheetData sheetId="2023">
        <row r="106">
          <cell r="C106">
            <v>0</v>
          </cell>
        </row>
      </sheetData>
      <sheetData sheetId="2024">
        <row r="106">
          <cell r="C106">
            <v>0</v>
          </cell>
        </row>
      </sheetData>
      <sheetData sheetId="2025">
        <row r="106">
          <cell r="C106">
            <v>0</v>
          </cell>
        </row>
      </sheetData>
      <sheetData sheetId="2026">
        <row r="106">
          <cell r="C106">
            <v>0</v>
          </cell>
        </row>
      </sheetData>
      <sheetData sheetId="2027">
        <row r="106">
          <cell r="C106">
            <v>0</v>
          </cell>
        </row>
      </sheetData>
      <sheetData sheetId="2028">
        <row r="106">
          <cell r="C106">
            <v>0</v>
          </cell>
        </row>
      </sheetData>
      <sheetData sheetId="2029">
        <row r="106">
          <cell r="C106">
            <v>0</v>
          </cell>
        </row>
      </sheetData>
      <sheetData sheetId="2030">
        <row r="106">
          <cell r="C106">
            <v>0</v>
          </cell>
        </row>
      </sheetData>
      <sheetData sheetId="2031">
        <row r="106">
          <cell r="C106">
            <v>0</v>
          </cell>
        </row>
      </sheetData>
      <sheetData sheetId="2032">
        <row r="106">
          <cell r="C106">
            <v>0</v>
          </cell>
        </row>
      </sheetData>
      <sheetData sheetId="2033">
        <row r="106">
          <cell r="C106">
            <v>0</v>
          </cell>
        </row>
      </sheetData>
      <sheetData sheetId="2034">
        <row r="106">
          <cell r="C106">
            <v>0</v>
          </cell>
        </row>
      </sheetData>
      <sheetData sheetId="2035">
        <row r="106">
          <cell r="C106">
            <v>0</v>
          </cell>
        </row>
      </sheetData>
      <sheetData sheetId="2036">
        <row r="106">
          <cell r="C106">
            <v>0</v>
          </cell>
        </row>
      </sheetData>
      <sheetData sheetId="2037">
        <row r="106">
          <cell r="C106">
            <v>0</v>
          </cell>
        </row>
      </sheetData>
      <sheetData sheetId="2038">
        <row r="106">
          <cell r="C106">
            <v>0</v>
          </cell>
        </row>
      </sheetData>
      <sheetData sheetId="2039">
        <row r="106">
          <cell r="C106">
            <v>0</v>
          </cell>
        </row>
      </sheetData>
      <sheetData sheetId="2040">
        <row r="106">
          <cell r="C106">
            <v>0</v>
          </cell>
        </row>
      </sheetData>
      <sheetData sheetId="2041">
        <row r="106">
          <cell r="C106">
            <v>0</v>
          </cell>
        </row>
      </sheetData>
      <sheetData sheetId="2042">
        <row r="106">
          <cell r="C106">
            <v>0</v>
          </cell>
        </row>
      </sheetData>
      <sheetData sheetId="2043">
        <row r="106">
          <cell r="C106">
            <v>0</v>
          </cell>
        </row>
      </sheetData>
      <sheetData sheetId="2044">
        <row r="106">
          <cell r="C106">
            <v>0</v>
          </cell>
        </row>
      </sheetData>
      <sheetData sheetId="2045">
        <row r="106">
          <cell r="C106">
            <v>0</v>
          </cell>
        </row>
      </sheetData>
      <sheetData sheetId="2046">
        <row r="106">
          <cell r="C106">
            <v>0</v>
          </cell>
        </row>
      </sheetData>
      <sheetData sheetId="2047">
        <row r="106">
          <cell r="C106">
            <v>0</v>
          </cell>
        </row>
      </sheetData>
      <sheetData sheetId="2048">
        <row r="106">
          <cell r="C106">
            <v>0</v>
          </cell>
        </row>
      </sheetData>
      <sheetData sheetId="2049">
        <row r="106">
          <cell r="C106">
            <v>0</v>
          </cell>
        </row>
      </sheetData>
      <sheetData sheetId="2050">
        <row r="106">
          <cell r="C106">
            <v>0</v>
          </cell>
        </row>
      </sheetData>
      <sheetData sheetId="2051">
        <row r="106">
          <cell r="C106">
            <v>0</v>
          </cell>
        </row>
      </sheetData>
      <sheetData sheetId="2052">
        <row r="106">
          <cell r="C106">
            <v>0</v>
          </cell>
        </row>
      </sheetData>
      <sheetData sheetId="2053">
        <row r="106">
          <cell r="C106">
            <v>0</v>
          </cell>
        </row>
      </sheetData>
      <sheetData sheetId="2054">
        <row r="106">
          <cell r="C106">
            <v>0</v>
          </cell>
        </row>
      </sheetData>
      <sheetData sheetId="2055">
        <row r="106">
          <cell r="C106">
            <v>0</v>
          </cell>
        </row>
      </sheetData>
      <sheetData sheetId="2056">
        <row r="106">
          <cell r="C106">
            <v>0</v>
          </cell>
        </row>
      </sheetData>
      <sheetData sheetId="2057">
        <row r="106">
          <cell r="C106">
            <v>0</v>
          </cell>
        </row>
      </sheetData>
      <sheetData sheetId="2058">
        <row r="106">
          <cell r="C106">
            <v>0</v>
          </cell>
        </row>
      </sheetData>
      <sheetData sheetId="2059">
        <row r="106">
          <cell r="C106">
            <v>0</v>
          </cell>
        </row>
      </sheetData>
      <sheetData sheetId="2060">
        <row r="106">
          <cell r="C106">
            <v>0</v>
          </cell>
        </row>
      </sheetData>
      <sheetData sheetId="2061">
        <row r="106">
          <cell r="C106">
            <v>0</v>
          </cell>
        </row>
      </sheetData>
      <sheetData sheetId="2062">
        <row r="106">
          <cell r="C106">
            <v>0</v>
          </cell>
        </row>
      </sheetData>
      <sheetData sheetId="2063">
        <row r="106">
          <cell r="C106">
            <v>0</v>
          </cell>
        </row>
      </sheetData>
      <sheetData sheetId="2064">
        <row r="106">
          <cell r="C106">
            <v>0</v>
          </cell>
        </row>
      </sheetData>
      <sheetData sheetId="2065">
        <row r="106">
          <cell r="C106">
            <v>0</v>
          </cell>
        </row>
      </sheetData>
      <sheetData sheetId="2066">
        <row r="106">
          <cell r="C106">
            <v>0</v>
          </cell>
        </row>
      </sheetData>
      <sheetData sheetId="2067">
        <row r="106">
          <cell r="C106">
            <v>0</v>
          </cell>
        </row>
      </sheetData>
      <sheetData sheetId="2068">
        <row r="106">
          <cell r="C106">
            <v>0</v>
          </cell>
        </row>
      </sheetData>
      <sheetData sheetId="2069">
        <row r="106">
          <cell r="C106">
            <v>0</v>
          </cell>
        </row>
      </sheetData>
      <sheetData sheetId="2070">
        <row r="106">
          <cell r="C106">
            <v>0</v>
          </cell>
        </row>
      </sheetData>
      <sheetData sheetId="2071">
        <row r="106">
          <cell r="C106">
            <v>0</v>
          </cell>
        </row>
      </sheetData>
      <sheetData sheetId="2072">
        <row r="106">
          <cell r="C106">
            <v>0</v>
          </cell>
        </row>
      </sheetData>
      <sheetData sheetId="2073">
        <row r="106">
          <cell r="C106">
            <v>0</v>
          </cell>
        </row>
      </sheetData>
      <sheetData sheetId="2074">
        <row r="106">
          <cell r="C106">
            <v>0</v>
          </cell>
        </row>
      </sheetData>
      <sheetData sheetId="2075">
        <row r="106">
          <cell r="C106">
            <v>0</v>
          </cell>
        </row>
      </sheetData>
      <sheetData sheetId="2076">
        <row r="106">
          <cell r="C106">
            <v>0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>
        <row r="106">
          <cell r="C106">
            <v>0</v>
          </cell>
        </row>
      </sheetData>
      <sheetData sheetId="2147">
        <row r="106">
          <cell r="C106">
            <v>0</v>
          </cell>
        </row>
      </sheetData>
      <sheetData sheetId="2148">
        <row r="106">
          <cell r="C106">
            <v>0</v>
          </cell>
        </row>
      </sheetData>
      <sheetData sheetId="2149">
        <row r="106">
          <cell r="C106">
            <v>0</v>
          </cell>
        </row>
      </sheetData>
      <sheetData sheetId="2150">
        <row r="106">
          <cell r="C106">
            <v>0</v>
          </cell>
        </row>
      </sheetData>
      <sheetData sheetId="2151">
        <row r="106">
          <cell r="C106">
            <v>0</v>
          </cell>
        </row>
      </sheetData>
      <sheetData sheetId="2152">
        <row r="106">
          <cell r="C106">
            <v>0</v>
          </cell>
        </row>
      </sheetData>
      <sheetData sheetId="2153">
        <row r="106">
          <cell r="C106">
            <v>0</v>
          </cell>
        </row>
      </sheetData>
      <sheetData sheetId="2154">
        <row r="106">
          <cell r="C106">
            <v>0</v>
          </cell>
        </row>
      </sheetData>
      <sheetData sheetId="2155">
        <row r="106">
          <cell r="C106">
            <v>0</v>
          </cell>
        </row>
      </sheetData>
      <sheetData sheetId="2156">
        <row r="106">
          <cell r="C106">
            <v>0</v>
          </cell>
        </row>
      </sheetData>
      <sheetData sheetId="2157" refreshError="1"/>
      <sheetData sheetId="2158">
        <row r="106">
          <cell r="C106">
            <v>0</v>
          </cell>
        </row>
      </sheetData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/>
      <sheetData sheetId="2171" refreshError="1"/>
      <sheetData sheetId="2172" refreshError="1"/>
      <sheetData sheetId="2173" refreshError="1"/>
      <sheetData sheetId="2174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>
        <row r="106">
          <cell r="C106">
            <v>0</v>
          </cell>
        </row>
      </sheetData>
      <sheetData sheetId="2200">
        <row r="106">
          <cell r="C106">
            <v>0</v>
          </cell>
        </row>
      </sheetData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/>
      <sheetData sheetId="2233">
        <row r="106">
          <cell r="C106">
            <v>0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/>
      <sheetData sheetId="2252">
        <row r="106">
          <cell r="C106">
            <v>0</v>
          </cell>
        </row>
      </sheetData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 refreshError="1"/>
      <sheetData sheetId="2270" refreshError="1"/>
      <sheetData sheetId="2271"/>
      <sheetData sheetId="2272" refreshError="1"/>
      <sheetData sheetId="2273" refreshError="1"/>
      <sheetData sheetId="2274" refreshError="1"/>
      <sheetData sheetId="2275" refreshError="1"/>
      <sheetData sheetId="2276">
        <row r="106">
          <cell r="C106">
            <v>0</v>
          </cell>
        </row>
      </sheetData>
      <sheetData sheetId="2277">
        <row r="106">
          <cell r="C106">
            <v>0</v>
          </cell>
        </row>
      </sheetData>
      <sheetData sheetId="2278">
        <row r="106">
          <cell r="C106">
            <v>0</v>
          </cell>
        </row>
      </sheetData>
      <sheetData sheetId="2279">
        <row r="106">
          <cell r="C106">
            <v>0</v>
          </cell>
        </row>
      </sheetData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>
        <row r="106">
          <cell r="C106">
            <v>0</v>
          </cell>
        </row>
      </sheetData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/>
      <sheetData sheetId="2384" refreshError="1"/>
      <sheetData sheetId="2385">
        <row r="106">
          <cell r="C106">
            <v>0</v>
          </cell>
        </row>
      </sheetData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/>
      <sheetData sheetId="2429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>
        <row r="106">
          <cell r="C106">
            <v>0</v>
          </cell>
        </row>
      </sheetData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>
        <row r="106">
          <cell r="C106">
            <v>0</v>
          </cell>
        </row>
      </sheetData>
      <sheetData sheetId="2485">
        <row r="106">
          <cell r="C106">
            <v>0</v>
          </cell>
        </row>
      </sheetData>
      <sheetData sheetId="2486">
        <row r="106">
          <cell r="C106">
            <v>0</v>
          </cell>
        </row>
      </sheetData>
      <sheetData sheetId="2487">
        <row r="106">
          <cell r="C106">
            <v>0</v>
          </cell>
        </row>
      </sheetData>
      <sheetData sheetId="2488">
        <row r="106">
          <cell r="C106">
            <v>0</v>
          </cell>
        </row>
      </sheetData>
      <sheetData sheetId="2489">
        <row r="106">
          <cell r="C106">
            <v>0</v>
          </cell>
        </row>
      </sheetData>
      <sheetData sheetId="2490">
        <row r="106">
          <cell r="C106">
            <v>0</v>
          </cell>
        </row>
      </sheetData>
      <sheetData sheetId="2491">
        <row r="106">
          <cell r="C106">
            <v>0</v>
          </cell>
        </row>
      </sheetData>
      <sheetData sheetId="2492">
        <row r="106">
          <cell r="C106">
            <v>0</v>
          </cell>
        </row>
      </sheetData>
      <sheetData sheetId="2493">
        <row r="106">
          <cell r="C106">
            <v>0</v>
          </cell>
        </row>
      </sheetData>
      <sheetData sheetId="2494">
        <row r="106">
          <cell r="C106">
            <v>0</v>
          </cell>
        </row>
      </sheetData>
      <sheetData sheetId="2495">
        <row r="106">
          <cell r="C106">
            <v>0</v>
          </cell>
        </row>
      </sheetData>
      <sheetData sheetId="2496">
        <row r="106">
          <cell r="C106">
            <v>0</v>
          </cell>
        </row>
      </sheetData>
      <sheetData sheetId="2497">
        <row r="106">
          <cell r="C106">
            <v>0</v>
          </cell>
        </row>
      </sheetData>
      <sheetData sheetId="2498">
        <row r="106">
          <cell r="C106">
            <v>0</v>
          </cell>
        </row>
      </sheetData>
      <sheetData sheetId="2499">
        <row r="106">
          <cell r="C106">
            <v>0</v>
          </cell>
        </row>
      </sheetData>
      <sheetData sheetId="2500">
        <row r="106">
          <cell r="C106">
            <v>0</v>
          </cell>
        </row>
      </sheetData>
      <sheetData sheetId="2501">
        <row r="106">
          <cell r="C106">
            <v>0</v>
          </cell>
        </row>
      </sheetData>
      <sheetData sheetId="2502">
        <row r="106">
          <cell r="C106">
            <v>0</v>
          </cell>
        </row>
      </sheetData>
      <sheetData sheetId="2503">
        <row r="106">
          <cell r="C106">
            <v>0</v>
          </cell>
        </row>
      </sheetData>
      <sheetData sheetId="2504">
        <row r="106">
          <cell r="C106">
            <v>0</v>
          </cell>
        </row>
      </sheetData>
      <sheetData sheetId="2505">
        <row r="106">
          <cell r="C106">
            <v>0</v>
          </cell>
        </row>
      </sheetData>
      <sheetData sheetId="2506">
        <row r="106">
          <cell r="C106">
            <v>0</v>
          </cell>
        </row>
      </sheetData>
      <sheetData sheetId="2507">
        <row r="106">
          <cell r="C106">
            <v>0</v>
          </cell>
        </row>
      </sheetData>
      <sheetData sheetId="2508">
        <row r="106">
          <cell r="C106">
            <v>0</v>
          </cell>
        </row>
      </sheetData>
      <sheetData sheetId="2509">
        <row r="106">
          <cell r="C106">
            <v>0</v>
          </cell>
        </row>
      </sheetData>
      <sheetData sheetId="2510">
        <row r="106">
          <cell r="C106">
            <v>0</v>
          </cell>
        </row>
      </sheetData>
      <sheetData sheetId="2511">
        <row r="106">
          <cell r="C106">
            <v>0</v>
          </cell>
        </row>
      </sheetData>
      <sheetData sheetId="2512">
        <row r="106">
          <cell r="C106">
            <v>0</v>
          </cell>
        </row>
      </sheetData>
      <sheetData sheetId="2513">
        <row r="106">
          <cell r="C106">
            <v>0</v>
          </cell>
        </row>
      </sheetData>
      <sheetData sheetId="2514">
        <row r="106">
          <cell r="C106">
            <v>0</v>
          </cell>
        </row>
      </sheetData>
      <sheetData sheetId="2515">
        <row r="106">
          <cell r="C106">
            <v>0</v>
          </cell>
        </row>
      </sheetData>
      <sheetData sheetId="2516">
        <row r="106">
          <cell r="C106">
            <v>0</v>
          </cell>
        </row>
      </sheetData>
      <sheetData sheetId="2517">
        <row r="106">
          <cell r="C106">
            <v>0</v>
          </cell>
        </row>
      </sheetData>
      <sheetData sheetId="2518">
        <row r="106">
          <cell r="C106">
            <v>0</v>
          </cell>
        </row>
      </sheetData>
      <sheetData sheetId="2519">
        <row r="106">
          <cell r="C106">
            <v>0</v>
          </cell>
        </row>
      </sheetData>
      <sheetData sheetId="2520">
        <row r="106">
          <cell r="C106">
            <v>0</v>
          </cell>
        </row>
      </sheetData>
      <sheetData sheetId="2521">
        <row r="106">
          <cell r="C106">
            <v>0</v>
          </cell>
        </row>
      </sheetData>
      <sheetData sheetId="2522">
        <row r="106">
          <cell r="C106">
            <v>0</v>
          </cell>
        </row>
      </sheetData>
      <sheetData sheetId="2523">
        <row r="106">
          <cell r="C106">
            <v>0</v>
          </cell>
        </row>
      </sheetData>
      <sheetData sheetId="2524">
        <row r="106">
          <cell r="C106">
            <v>0</v>
          </cell>
        </row>
      </sheetData>
      <sheetData sheetId="2525">
        <row r="106">
          <cell r="C106">
            <v>0</v>
          </cell>
        </row>
      </sheetData>
      <sheetData sheetId="2526">
        <row r="106">
          <cell r="C106">
            <v>0</v>
          </cell>
        </row>
      </sheetData>
      <sheetData sheetId="2527">
        <row r="106">
          <cell r="C106">
            <v>0</v>
          </cell>
        </row>
      </sheetData>
      <sheetData sheetId="2528">
        <row r="106">
          <cell r="C106">
            <v>0</v>
          </cell>
        </row>
      </sheetData>
      <sheetData sheetId="2529">
        <row r="106">
          <cell r="C106">
            <v>0</v>
          </cell>
        </row>
      </sheetData>
      <sheetData sheetId="2530">
        <row r="106">
          <cell r="C106">
            <v>0</v>
          </cell>
        </row>
      </sheetData>
      <sheetData sheetId="2531">
        <row r="106">
          <cell r="C106">
            <v>0</v>
          </cell>
        </row>
      </sheetData>
      <sheetData sheetId="2532">
        <row r="106">
          <cell r="C106">
            <v>0</v>
          </cell>
        </row>
      </sheetData>
      <sheetData sheetId="2533">
        <row r="106">
          <cell r="C106">
            <v>0</v>
          </cell>
        </row>
      </sheetData>
      <sheetData sheetId="2534">
        <row r="106">
          <cell r="C106">
            <v>0</v>
          </cell>
        </row>
      </sheetData>
      <sheetData sheetId="2535">
        <row r="106">
          <cell r="C106">
            <v>0</v>
          </cell>
        </row>
      </sheetData>
      <sheetData sheetId="2536">
        <row r="106">
          <cell r="C106">
            <v>0</v>
          </cell>
        </row>
      </sheetData>
      <sheetData sheetId="2537">
        <row r="106">
          <cell r="C106">
            <v>0</v>
          </cell>
        </row>
      </sheetData>
      <sheetData sheetId="2538">
        <row r="106">
          <cell r="C106">
            <v>0</v>
          </cell>
        </row>
      </sheetData>
      <sheetData sheetId="2539">
        <row r="106">
          <cell r="C106">
            <v>0</v>
          </cell>
        </row>
      </sheetData>
      <sheetData sheetId="2540">
        <row r="106">
          <cell r="C106">
            <v>0</v>
          </cell>
        </row>
      </sheetData>
      <sheetData sheetId="2541">
        <row r="106">
          <cell r="C106">
            <v>0</v>
          </cell>
        </row>
      </sheetData>
      <sheetData sheetId="2542">
        <row r="106">
          <cell r="C106">
            <v>0</v>
          </cell>
        </row>
      </sheetData>
      <sheetData sheetId="2543">
        <row r="106">
          <cell r="C106">
            <v>0</v>
          </cell>
        </row>
      </sheetData>
      <sheetData sheetId="2544">
        <row r="106">
          <cell r="C106">
            <v>0</v>
          </cell>
        </row>
      </sheetData>
      <sheetData sheetId="2545">
        <row r="106">
          <cell r="C106">
            <v>0</v>
          </cell>
        </row>
      </sheetData>
      <sheetData sheetId="2546">
        <row r="106">
          <cell r="C106">
            <v>0</v>
          </cell>
        </row>
      </sheetData>
      <sheetData sheetId="2547">
        <row r="106">
          <cell r="C106">
            <v>0</v>
          </cell>
        </row>
      </sheetData>
      <sheetData sheetId="2548">
        <row r="106">
          <cell r="C106">
            <v>0</v>
          </cell>
        </row>
      </sheetData>
      <sheetData sheetId="2549">
        <row r="106">
          <cell r="C106">
            <v>0</v>
          </cell>
        </row>
      </sheetData>
      <sheetData sheetId="2550">
        <row r="106">
          <cell r="C106">
            <v>0</v>
          </cell>
        </row>
      </sheetData>
      <sheetData sheetId="2551">
        <row r="106">
          <cell r="C106">
            <v>0</v>
          </cell>
        </row>
      </sheetData>
      <sheetData sheetId="2552">
        <row r="106">
          <cell r="C106">
            <v>0</v>
          </cell>
        </row>
      </sheetData>
      <sheetData sheetId="2553">
        <row r="106">
          <cell r="C106">
            <v>0</v>
          </cell>
        </row>
      </sheetData>
      <sheetData sheetId="2554">
        <row r="106">
          <cell r="C106">
            <v>0</v>
          </cell>
        </row>
      </sheetData>
      <sheetData sheetId="2555">
        <row r="106">
          <cell r="C106">
            <v>0</v>
          </cell>
        </row>
      </sheetData>
      <sheetData sheetId="2556">
        <row r="106">
          <cell r="C106">
            <v>0</v>
          </cell>
        </row>
      </sheetData>
      <sheetData sheetId="2557">
        <row r="106">
          <cell r="C106">
            <v>0</v>
          </cell>
        </row>
      </sheetData>
      <sheetData sheetId="2558">
        <row r="106">
          <cell r="C106">
            <v>0</v>
          </cell>
        </row>
      </sheetData>
      <sheetData sheetId="2559">
        <row r="106">
          <cell r="C106">
            <v>0</v>
          </cell>
        </row>
      </sheetData>
      <sheetData sheetId="2560">
        <row r="106">
          <cell r="C106">
            <v>0</v>
          </cell>
        </row>
      </sheetData>
      <sheetData sheetId="2561">
        <row r="106">
          <cell r="C106">
            <v>0</v>
          </cell>
        </row>
      </sheetData>
      <sheetData sheetId="2562">
        <row r="106">
          <cell r="C106">
            <v>0</v>
          </cell>
        </row>
      </sheetData>
      <sheetData sheetId="2563">
        <row r="106">
          <cell r="C106">
            <v>0</v>
          </cell>
        </row>
      </sheetData>
      <sheetData sheetId="2564">
        <row r="106">
          <cell r="C106">
            <v>0</v>
          </cell>
        </row>
      </sheetData>
      <sheetData sheetId="2565">
        <row r="106">
          <cell r="C106">
            <v>0</v>
          </cell>
        </row>
      </sheetData>
      <sheetData sheetId="2566">
        <row r="106">
          <cell r="C106">
            <v>0</v>
          </cell>
        </row>
      </sheetData>
      <sheetData sheetId="2567">
        <row r="106">
          <cell r="C106">
            <v>0</v>
          </cell>
        </row>
      </sheetData>
      <sheetData sheetId="2568">
        <row r="106">
          <cell r="C106">
            <v>0</v>
          </cell>
        </row>
      </sheetData>
      <sheetData sheetId="2569">
        <row r="106">
          <cell r="C106">
            <v>0</v>
          </cell>
        </row>
      </sheetData>
      <sheetData sheetId="2570">
        <row r="106">
          <cell r="C106">
            <v>0</v>
          </cell>
        </row>
      </sheetData>
      <sheetData sheetId="2571">
        <row r="106">
          <cell r="C106">
            <v>0</v>
          </cell>
        </row>
      </sheetData>
      <sheetData sheetId="2572">
        <row r="106">
          <cell r="C106">
            <v>0</v>
          </cell>
        </row>
      </sheetData>
      <sheetData sheetId="2573">
        <row r="106">
          <cell r="C106">
            <v>0</v>
          </cell>
        </row>
      </sheetData>
      <sheetData sheetId="2574">
        <row r="106">
          <cell r="C106">
            <v>0</v>
          </cell>
        </row>
      </sheetData>
      <sheetData sheetId="2575">
        <row r="106">
          <cell r="C106">
            <v>0</v>
          </cell>
        </row>
      </sheetData>
      <sheetData sheetId="2576">
        <row r="106">
          <cell r="C106">
            <v>0</v>
          </cell>
        </row>
      </sheetData>
      <sheetData sheetId="2577">
        <row r="106">
          <cell r="C106">
            <v>0</v>
          </cell>
        </row>
      </sheetData>
      <sheetData sheetId="2578">
        <row r="106">
          <cell r="C106">
            <v>0</v>
          </cell>
        </row>
      </sheetData>
      <sheetData sheetId="2579">
        <row r="106">
          <cell r="C106">
            <v>0</v>
          </cell>
        </row>
      </sheetData>
      <sheetData sheetId="2580">
        <row r="106">
          <cell r="C106">
            <v>0</v>
          </cell>
        </row>
      </sheetData>
      <sheetData sheetId="2581">
        <row r="106">
          <cell r="C106">
            <v>0</v>
          </cell>
        </row>
      </sheetData>
      <sheetData sheetId="2582">
        <row r="106">
          <cell r="C106">
            <v>0</v>
          </cell>
        </row>
      </sheetData>
      <sheetData sheetId="2583">
        <row r="106">
          <cell r="C106">
            <v>0</v>
          </cell>
        </row>
      </sheetData>
      <sheetData sheetId="2584">
        <row r="106">
          <cell r="C106">
            <v>0</v>
          </cell>
        </row>
      </sheetData>
      <sheetData sheetId="2585">
        <row r="106">
          <cell r="C106">
            <v>0</v>
          </cell>
        </row>
      </sheetData>
      <sheetData sheetId="2586">
        <row r="106">
          <cell r="C106">
            <v>0</v>
          </cell>
        </row>
      </sheetData>
      <sheetData sheetId="2587">
        <row r="106">
          <cell r="C106">
            <v>0</v>
          </cell>
        </row>
      </sheetData>
      <sheetData sheetId="2588">
        <row r="106">
          <cell r="C106">
            <v>0</v>
          </cell>
        </row>
      </sheetData>
      <sheetData sheetId="2589">
        <row r="106">
          <cell r="C106">
            <v>0</v>
          </cell>
        </row>
      </sheetData>
      <sheetData sheetId="2590">
        <row r="106">
          <cell r="C106">
            <v>0</v>
          </cell>
        </row>
      </sheetData>
      <sheetData sheetId="2591">
        <row r="106">
          <cell r="C106">
            <v>0</v>
          </cell>
        </row>
      </sheetData>
      <sheetData sheetId="2592">
        <row r="106">
          <cell r="C106">
            <v>0</v>
          </cell>
        </row>
      </sheetData>
      <sheetData sheetId="2593">
        <row r="106">
          <cell r="C106">
            <v>0</v>
          </cell>
        </row>
      </sheetData>
      <sheetData sheetId="2594">
        <row r="106">
          <cell r="C106">
            <v>0</v>
          </cell>
        </row>
      </sheetData>
      <sheetData sheetId="2595">
        <row r="106">
          <cell r="C106">
            <v>0</v>
          </cell>
        </row>
      </sheetData>
      <sheetData sheetId="2596">
        <row r="106">
          <cell r="C106">
            <v>0</v>
          </cell>
        </row>
      </sheetData>
      <sheetData sheetId="2597">
        <row r="106">
          <cell r="C106">
            <v>0</v>
          </cell>
        </row>
      </sheetData>
      <sheetData sheetId="2598">
        <row r="106">
          <cell r="C106">
            <v>0</v>
          </cell>
        </row>
      </sheetData>
      <sheetData sheetId="2599">
        <row r="106">
          <cell r="C106">
            <v>0</v>
          </cell>
        </row>
      </sheetData>
      <sheetData sheetId="2600">
        <row r="106">
          <cell r="C106">
            <v>0</v>
          </cell>
        </row>
      </sheetData>
      <sheetData sheetId="2601">
        <row r="106">
          <cell r="C106">
            <v>0</v>
          </cell>
        </row>
      </sheetData>
      <sheetData sheetId="2602">
        <row r="106">
          <cell r="C106">
            <v>0</v>
          </cell>
        </row>
      </sheetData>
      <sheetData sheetId="2603">
        <row r="106">
          <cell r="C106">
            <v>0</v>
          </cell>
        </row>
      </sheetData>
      <sheetData sheetId="2604">
        <row r="106">
          <cell r="C106">
            <v>0</v>
          </cell>
        </row>
      </sheetData>
      <sheetData sheetId="2605">
        <row r="106">
          <cell r="C106">
            <v>0</v>
          </cell>
        </row>
      </sheetData>
      <sheetData sheetId="2606">
        <row r="106">
          <cell r="C106">
            <v>0</v>
          </cell>
        </row>
      </sheetData>
      <sheetData sheetId="2607">
        <row r="106">
          <cell r="C106">
            <v>0</v>
          </cell>
        </row>
      </sheetData>
      <sheetData sheetId="2608">
        <row r="106">
          <cell r="C106">
            <v>0</v>
          </cell>
        </row>
      </sheetData>
      <sheetData sheetId="2609">
        <row r="106">
          <cell r="C106">
            <v>0</v>
          </cell>
        </row>
      </sheetData>
      <sheetData sheetId="2610">
        <row r="106">
          <cell r="C106">
            <v>0</v>
          </cell>
        </row>
      </sheetData>
      <sheetData sheetId="2611">
        <row r="106">
          <cell r="C106">
            <v>0</v>
          </cell>
        </row>
      </sheetData>
      <sheetData sheetId="2612">
        <row r="106">
          <cell r="C106">
            <v>0</v>
          </cell>
        </row>
      </sheetData>
      <sheetData sheetId="2613">
        <row r="106">
          <cell r="C106">
            <v>0</v>
          </cell>
        </row>
      </sheetData>
      <sheetData sheetId="2614">
        <row r="106">
          <cell r="C106">
            <v>0</v>
          </cell>
        </row>
      </sheetData>
      <sheetData sheetId="2615">
        <row r="106">
          <cell r="C106">
            <v>0</v>
          </cell>
        </row>
      </sheetData>
      <sheetData sheetId="2616">
        <row r="106">
          <cell r="C106">
            <v>0</v>
          </cell>
        </row>
      </sheetData>
      <sheetData sheetId="2617">
        <row r="106">
          <cell r="C106">
            <v>0</v>
          </cell>
        </row>
      </sheetData>
      <sheetData sheetId="2618">
        <row r="106">
          <cell r="C106">
            <v>0</v>
          </cell>
        </row>
      </sheetData>
      <sheetData sheetId="2619">
        <row r="106">
          <cell r="C106">
            <v>0</v>
          </cell>
        </row>
      </sheetData>
      <sheetData sheetId="2620">
        <row r="106">
          <cell r="C106">
            <v>0</v>
          </cell>
        </row>
      </sheetData>
      <sheetData sheetId="2621">
        <row r="106">
          <cell r="C106">
            <v>0</v>
          </cell>
        </row>
      </sheetData>
      <sheetData sheetId="2622">
        <row r="106">
          <cell r="C106">
            <v>0</v>
          </cell>
        </row>
      </sheetData>
      <sheetData sheetId="2623">
        <row r="106">
          <cell r="C106">
            <v>0</v>
          </cell>
        </row>
      </sheetData>
      <sheetData sheetId="2624">
        <row r="106">
          <cell r="C106">
            <v>0</v>
          </cell>
        </row>
      </sheetData>
      <sheetData sheetId="2625">
        <row r="106">
          <cell r="C106">
            <v>0</v>
          </cell>
        </row>
      </sheetData>
      <sheetData sheetId="2626">
        <row r="106">
          <cell r="C106">
            <v>0</v>
          </cell>
        </row>
      </sheetData>
      <sheetData sheetId="2627">
        <row r="106">
          <cell r="C106">
            <v>0</v>
          </cell>
        </row>
      </sheetData>
      <sheetData sheetId="2628">
        <row r="106">
          <cell r="C106">
            <v>0</v>
          </cell>
        </row>
      </sheetData>
      <sheetData sheetId="2629">
        <row r="106">
          <cell r="C106">
            <v>0</v>
          </cell>
        </row>
      </sheetData>
      <sheetData sheetId="2630">
        <row r="106">
          <cell r="C106">
            <v>0</v>
          </cell>
        </row>
      </sheetData>
      <sheetData sheetId="2631">
        <row r="106">
          <cell r="C106">
            <v>0</v>
          </cell>
        </row>
      </sheetData>
      <sheetData sheetId="2632">
        <row r="106">
          <cell r="C106">
            <v>0</v>
          </cell>
        </row>
      </sheetData>
      <sheetData sheetId="2633">
        <row r="106">
          <cell r="C106">
            <v>0</v>
          </cell>
        </row>
      </sheetData>
      <sheetData sheetId="2634">
        <row r="106">
          <cell r="C106">
            <v>0</v>
          </cell>
        </row>
      </sheetData>
      <sheetData sheetId="2635">
        <row r="106">
          <cell r="C106">
            <v>0</v>
          </cell>
        </row>
      </sheetData>
      <sheetData sheetId="2636">
        <row r="106">
          <cell r="C106">
            <v>0</v>
          </cell>
        </row>
      </sheetData>
      <sheetData sheetId="2637">
        <row r="106">
          <cell r="C106">
            <v>0</v>
          </cell>
        </row>
      </sheetData>
      <sheetData sheetId="2638">
        <row r="106">
          <cell r="C106">
            <v>0</v>
          </cell>
        </row>
      </sheetData>
      <sheetData sheetId="2639">
        <row r="106">
          <cell r="C106">
            <v>0</v>
          </cell>
        </row>
      </sheetData>
      <sheetData sheetId="2640">
        <row r="106">
          <cell r="C106">
            <v>0</v>
          </cell>
        </row>
      </sheetData>
      <sheetData sheetId="2641">
        <row r="106">
          <cell r="C106">
            <v>0</v>
          </cell>
        </row>
      </sheetData>
      <sheetData sheetId="2642">
        <row r="106">
          <cell r="C106">
            <v>0</v>
          </cell>
        </row>
      </sheetData>
      <sheetData sheetId="2643">
        <row r="106">
          <cell r="C106">
            <v>0</v>
          </cell>
        </row>
      </sheetData>
      <sheetData sheetId="2644">
        <row r="106">
          <cell r="C106">
            <v>0</v>
          </cell>
        </row>
      </sheetData>
      <sheetData sheetId="2645">
        <row r="106">
          <cell r="C106">
            <v>0</v>
          </cell>
        </row>
      </sheetData>
      <sheetData sheetId="2646">
        <row r="106">
          <cell r="C106">
            <v>0</v>
          </cell>
        </row>
      </sheetData>
      <sheetData sheetId="2647">
        <row r="106">
          <cell r="C106">
            <v>0</v>
          </cell>
        </row>
      </sheetData>
      <sheetData sheetId="2648">
        <row r="106">
          <cell r="C106">
            <v>0</v>
          </cell>
        </row>
      </sheetData>
      <sheetData sheetId="2649">
        <row r="106">
          <cell r="C106">
            <v>0</v>
          </cell>
        </row>
      </sheetData>
      <sheetData sheetId="2650">
        <row r="106">
          <cell r="C106">
            <v>0</v>
          </cell>
        </row>
      </sheetData>
      <sheetData sheetId="2651">
        <row r="106">
          <cell r="C106">
            <v>0</v>
          </cell>
        </row>
      </sheetData>
      <sheetData sheetId="2652">
        <row r="106">
          <cell r="C106">
            <v>0</v>
          </cell>
        </row>
      </sheetData>
      <sheetData sheetId="2653">
        <row r="106">
          <cell r="C106">
            <v>0</v>
          </cell>
        </row>
      </sheetData>
      <sheetData sheetId="2654">
        <row r="106">
          <cell r="C106">
            <v>0</v>
          </cell>
        </row>
      </sheetData>
      <sheetData sheetId="2655">
        <row r="106">
          <cell r="C106">
            <v>0</v>
          </cell>
        </row>
      </sheetData>
      <sheetData sheetId="2656">
        <row r="106">
          <cell r="C106">
            <v>0</v>
          </cell>
        </row>
      </sheetData>
      <sheetData sheetId="2657">
        <row r="106">
          <cell r="C106">
            <v>0</v>
          </cell>
        </row>
      </sheetData>
      <sheetData sheetId="2658">
        <row r="106">
          <cell r="C106">
            <v>0</v>
          </cell>
        </row>
      </sheetData>
      <sheetData sheetId="2659">
        <row r="106">
          <cell r="C106">
            <v>0</v>
          </cell>
        </row>
      </sheetData>
      <sheetData sheetId="2660">
        <row r="106">
          <cell r="C106">
            <v>0</v>
          </cell>
        </row>
      </sheetData>
      <sheetData sheetId="2661">
        <row r="106">
          <cell r="C106">
            <v>0</v>
          </cell>
        </row>
      </sheetData>
      <sheetData sheetId="2662">
        <row r="106">
          <cell r="C106">
            <v>0</v>
          </cell>
        </row>
      </sheetData>
      <sheetData sheetId="2663">
        <row r="106">
          <cell r="C106">
            <v>0</v>
          </cell>
        </row>
      </sheetData>
      <sheetData sheetId="2664">
        <row r="106">
          <cell r="C106">
            <v>0</v>
          </cell>
        </row>
      </sheetData>
      <sheetData sheetId="2665">
        <row r="106">
          <cell r="C106">
            <v>0</v>
          </cell>
        </row>
      </sheetData>
      <sheetData sheetId="2666">
        <row r="106">
          <cell r="C106">
            <v>0</v>
          </cell>
        </row>
      </sheetData>
      <sheetData sheetId="2667">
        <row r="106">
          <cell r="C106">
            <v>0</v>
          </cell>
        </row>
      </sheetData>
      <sheetData sheetId="2668">
        <row r="106">
          <cell r="C106">
            <v>0</v>
          </cell>
        </row>
      </sheetData>
      <sheetData sheetId="2669">
        <row r="106">
          <cell r="C106">
            <v>0</v>
          </cell>
        </row>
      </sheetData>
      <sheetData sheetId="2670">
        <row r="106">
          <cell r="C106">
            <v>0</v>
          </cell>
        </row>
      </sheetData>
      <sheetData sheetId="2671">
        <row r="106">
          <cell r="C106">
            <v>0</v>
          </cell>
        </row>
      </sheetData>
      <sheetData sheetId="2672">
        <row r="106">
          <cell r="C106">
            <v>0</v>
          </cell>
        </row>
      </sheetData>
      <sheetData sheetId="2673">
        <row r="106">
          <cell r="C106">
            <v>0</v>
          </cell>
        </row>
      </sheetData>
      <sheetData sheetId="2674">
        <row r="106">
          <cell r="C106">
            <v>0</v>
          </cell>
        </row>
      </sheetData>
      <sheetData sheetId="2675">
        <row r="106">
          <cell r="C106">
            <v>0</v>
          </cell>
        </row>
      </sheetData>
      <sheetData sheetId="2676">
        <row r="106">
          <cell r="C106">
            <v>0</v>
          </cell>
        </row>
      </sheetData>
      <sheetData sheetId="2677">
        <row r="106">
          <cell r="C106">
            <v>0</v>
          </cell>
        </row>
      </sheetData>
      <sheetData sheetId="2678">
        <row r="106">
          <cell r="C106">
            <v>0</v>
          </cell>
        </row>
      </sheetData>
      <sheetData sheetId="2679">
        <row r="106">
          <cell r="C106">
            <v>0</v>
          </cell>
        </row>
      </sheetData>
      <sheetData sheetId="2680">
        <row r="106">
          <cell r="C106">
            <v>0</v>
          </cell>
        </row>
      </sheetData>
      <sheetData sheetId="2681">
        <row r="106">
          <cell r="C106">
            <v>0</v>
          </cell>
        </row>
      </sheetData>
      <sheetData sheetId="2682">
        <row r="106">
          <cell r="C106">
            <v>0</v>
          </cell>
        </row>
      </sheetData>
      <sheetData sheetId="2683">
        <row r="106">
          <cell r="C106">
            <v>0</v>
          </cell>
        </row>
      </sheetData>
      <sheetData sheetId="2684">
        <row r="106">
          <cell r="C106">
            <v>0</v>
          </cell>
        </row>
      </sheetData>
      <sheetData sheetId="2685">
        <row r="106">
          <cell r="C106">
            <v>0</v>
          </cell>
        </row>
      </sheetData>
      <sheetData sheetId="2686">
        <row r="106">
          <cell r="C106">
            <v>0</v>
          </cell>
        </row>
      </sheetData>
      <sheetData sheetId="2687">
        <row r="106">
          <cell r="C106">
            <v>0</v>
          </cell>
        </row>
      </sheetData>
      <sheetData sheetId="2688">
        <row r="106">
          <cell r="C106">
            <v>0</v>
          </cell>
        </row>
      </sheetData>
      <sheetData sheetId="2689">
        <row r="106">
          <cell r="C106">
            <v>0</v>
          </cell>
        </row>
      </sheetData>
      <sheetData sheetId="2690">
        <row r="106">
          <cell r="C106">
            <v>0</v>
          </cell>
        </row>
      </sheetData>
      <sheetData sheetId="2691">
        <row r="106">
          <cell r="C106">
            <v>0</v>
          </cell>
        </row>
      </sheetData>
      <sheetData sheetId="2692">
        <row r="106">
          <cell r="C106">
            <v>0</v>
          </cell>
        </row>
      </sheetData>
      <sheetData sheetId="2693">
        <row r="106">
          <cell r="C106">
            <v>0</v>
          </cell>
        </row>
      </sheetData>
      <sheetData sheetId="2694">
        <row r="106">
          <cell r="C106">
            <v>0</v>
          </cell>
        </row>
      </sheetData>
      <sheetData sheetId="2695">
        <row r="106">
          <cell r="C106">
            <v>0</v>
          </cell>
        </row>
      </sheetData>
      <sheetData sheetId="2696">
        <row r="106">
          <cell r="C106">
            <v>0</v>
          </cell>
        </row>
      </sheetData>
      <sheetData sheetId="2697">
        <row r="106">
          <cell r="C106">
            <v>0</v>
          </cell>
        </row>
      </sheetData>
      <sheetData sheetId="2698">
        <row r="106">
          <cell r="C106">
            <v>0</v>
          </cell>
        </row>
      </sheetData>
      <sheetData sheetId="2699">
        <row r="106">
          <cell r="C106">
            <v>0</v>
          </cell>
        </row>
      </sheetData>
      <sheetData sheetId="2700">
        <row r="106">
          <cell r="C106">
            <v>0</v>
          </cell>
        </row>
      </sheetData>
      <sheetData sheetId="2701">
        <row r="106">
          <cell r="C106">
            <v>0</v>
          </cell>
        </row>
      </sheetData>
      <sheetData sheetId="2702">
        <row r="106">
          <cell r="C106">
            <v>0</v>
          </cell>
        </row>
      </sheetData>
      <sheetData sheetId="2703">
        <row r="106">
          <cell r="C106">
            <v>0</v>
          </cell>
        </row>
      </sheetData>
      <sheetData sheetId="2704">
        <row r="106">
          <cell r="C106">
            <v>0</v>
          </cell>
        </row>
      </sheetData>
      <sheetData sheetId="2705">
        <row r="106">
          <cell r="C106">
            <v>0</v>
          </cell>
        </row>
      </sheetData>
      <sheetData sheetId="2706">
        <row r="106">
          <cell r="C106">
            <v>0</v>
          </cell>
        </row>
      </sheetData>
      <sheetData sheetId="2707">
        <row r="106">
          <cell r="C106">
            <v>0</v>
          </cell>
        </row>
      </sheetData>
      <sheetData sheetId="2708">
        <row r="106">
          <cell r="C106">
            <v>0</v>
          </cell>
        </row>
      </sheetData>
      <sheetData sheetId="2709">
        <row r="106">
          <cell r="C106">
            <v>0</v>
          </cell>
        </row>
      </sheetData>
      <sheetData sheetId="2710">
        <row r="106">
          <cell r="C106">
            <v>0</v>
          </cell>
        </row>
      </sheetData>
      <sheetData sheetId="2711">
        <row r="106">
          <cell r="C106">
            <v>0</v>
          </cell>
        </row>
      </sheetData>
      <sheetData sheetId="2712">
        <row r="106">
          <cell r="C106">
            <v>0</v>
          </cell>
        </row>
      </sheetData>
      <sheetData sheetId="2713">
        <row r="106">
          <cell r="C106">
            <v>0</v>
          </cell>
        </row>
      </sheetData>
      <sheetData sheetId="2714">
        <row r="106">
          <cell r="C106">
            <v>0</v>
          </cell>
        </row>
      </sheetData>
      <sheetData sheetId="2715">
        <row r="106">
          <cell r="C106">
            <v>0</v>
          </cell>
        </row>
      </sheetData>
      <sheetData sheetId="2716">
        <row r="106">
          <cell r="C106">
            <v>0</v>
          </cell>
        </row>
      </sheetData>
      <sheetData sheetId="2717">
        <row r="106">
          <cell r="C106">
            <v>0</v>
          </cell>
        </row>
      </sheetData>
      <sheetData sheetId="2718">
        <row r="106">
          <cell r="C106">
            <v>0</v>
          </cell>
        </row>
      </sheetData>
      <sheetData sheetId="2719">
        <row r="106">
          <cell r="C106">
            <v>0</v>
          </cell>
        </row>
      </sheetData>
      <sheetData sheetId="2720">
        <row r="106">
          <cell r="C106">
            <v>0</v>
          </cell>
        </row>
      </sheetData>
      <sheetData sheetId="2721">
        <row r="106">
          <cell r="C106">
            <v>0</v>
          </cell>
        </row>
      </sheetData>
      <sheetData sheetId="2722">
        <row r="106">
          <cell r="C106">
            <v>0</v>
          </cell>
        </row>
      </sheetData>
      <sheetData sheetId="2723">
        <row r="106">
          <cell r="C106">
            <v>0</v>
          </cell>
        </row>
      </sheetData>
      <sheetData sheetId="2724">
        <row r="106">
          <cell r="C106">
            <v>0</v>
          </cell>
        </row>
      </sheetData>
      <sheetData sheetId="2725">
        <row r="106">
          <cell r="C106">
            <v>0</v>
          </cell>
        </row>
      </sheetData>
      <sheetData sheetId="2726">
        <row r="106">
          <cell r="C106">
            <v>0</v>
          </cell>
        </row>
      </sheetData>
      <sheetData sheetId="2727">
        <row r="106">
          <cell r="C106">
            <v>0</v>
          </cell>
        </row>
      </sheetData>
      <sheetData sheetId="2728">
        <row r="106">
          <cell r="C106">
            <v>0</v>
          </cell>
        </row>
      </sheetData>
      <sheetData sheetId="2729">
        <row r="106">
          <cell r="C106">
            <v>0</v>
          </cell>
        </row>
      </sheetData>
      <sheetData sheetId="2730">
        <row r="106">
          <cell r="C106">
            <v>0</v>
          </cell>
        </row>
      </sheetData>
      <sheetData sheetId="2731">
        <row r="106">
          <cell r="C106">
            <v>0</v>
          </cell>
        </row>
      </sheetData>
      <sheetData sheetId="2732">
        <row r="106">
          <cell r="C106">
            <v>0</v>
          </cell>
        </row>
      </sheetData>
      <sheetData sheetId="2733">
        <row r="106">
          <cell r="C106">
            <v>0</v>
          </cell>
        </row>
      </sheetData>
      <sheetData sheetId="2734">
        <row r="106">
          <cell r="C106">
            <v>0</v>
          </cell>
        </row>
      </sheetData>
      <sheetData sheetId="2735">
        <row r="106">
          <cell r="C106">
            <v>0</v>
          </cell>
        </row>
      </sheetData>
      <sheetData sheetId="2736">
        <row r="106">
          <cell r="C106">
            <v>0</v>
          </cell>
        </row>
      </sheetData>
      <sheetData sheetId="2737">
        <row r="106">
          <cell r="C106">
            <v>0</v>
          </cell>
        </row>
      </sheetData>
      <sheetData sheetId="2738">
        <row r="106">
          <cell r="C106">
            <v>0</v>
          </cell>
        </row>
      </sheetData>
      <sheetData sheetId="2739">
        <row r="106">
          <cell r="C106">
            <v>0</v>
          </cell>
        </row>
      </sheetData>
      <sheetData sheetId="2740">
        <row r="106">
          <cell r="C106">
            <v>0</v>
          </cell>
        </row>
      </sheetData>
      <sheetData sheetId="2741">
        <row r="106">
          <cell r="C106">
            <v>0</v>
          </cell>
        </row>
      </sheetData>
      <sheetData sheetId="2742">
        <row r="106">
          <cell r="C106">
            <v>0</v>
          </cell>
        </row>
      </sheetData>
      <sheetData sheetId="2743">
        <row r="106">
          <cell r="C106">
            <v>0</v>
          </cell>
        </row>
      </sheetData>
      <sheetData sheetId="2744">
        <row r="106">
          <cell r="C106">
            <v>0</v>
          </cell>
        </row>
      </sheetData>
      <sheetData sheetId="2745">
        <row r="106">
          <cell r="C106">
            <v>0</v>
          </cell>
        </row>
      </sheetData>
      <sheetData sheetId="2746">
        <row r="106">
          <cell r="C106">
            <v>0</v>
          </cell>
        </row>
      </sheetData>
      <sheetData sheetId="2747">
        <row r="106">
          <cell r="C106">
            <v>0</v>
          </cell>
        </row>
      </sheetData>
      <sheetData sheetId="2748">
        <row r="106">
          <cell r="C106">
            <v>0</v>
          </cell>
        </row>
      </sheetData>
      <sheetData sheetId="2749">
        <row r="106">
          <cell r="C106">
            <v>0</v>
          </cell>
        </row>
      </sheetData>
      <sheetData sheetId="2750">
        <row r="106">
          <cell r="C106">
            <v>0</v>
          </cell>
        </row>
      </sheetData>
      <sheetData sheetId="2751">
        <row r="106">
          <cell r="C106">
            <v>0</v>
          </cell>
        </row>
      </sheetData>
      <sheetData sheetId="2752">
        <row r="106">
          <cell r="C106">
            <v>0</v>
          </cell>
        </row>
      </sheetData>
      <sheetData sheetId="2753">
        <row r="106">
          <cell r="C106">
            <v>0</v>
          </cell>
        </row>
      </sheetData>
      <sheetData sheetId="2754">
        <row r="106">
          <cell r="C106">
            <v>0</v>
          </cell>
        </row>
      </sheetData>
      <sheetData sheetId="2755">
        <row r="106">
          <cell r="C106">
            <v>0</v>
          </cell>
        </row>
      </sheetData>
      <sheetData sheetId="2756">
        <row r="106">
          <cell r="C106">
            <v>0</v>
          </cell>
        </row>
      </sheetData>
      <sheetData sheetId="2757">
        <row r="106">
          <cell r="C106">
            <v>0</v>
          </cell>
        </row>
      </sheetData>
      <sheetData sheetId="2758">
        <row r="106">
          <cell r="C106">
            <v>0</v>
          </cell>
        </row>
      </sheetData>
      <sheetData sheetId="2759">
        <row r="106">
          <cell r="C106">
            <v>0</v>
          </cell>
        </row>
      </sheetData>
      <sheetData sheetId="2760">
        <row r="106">
          <cell r="C106">
            <v>0</v>
          </cell>
        </row>
      </sheetData>
      <sheetData sheetId="2761">
        <row r="106">
          <cell r="C106">
            <v>0</v>
          </cell>
        </row>
      </sheetData>
      <sheetData sheetId="2762">
        <row r="106">
          <cell r="C106">
            <v>0</v>
          </cell>
        </row>
      </sheetData>
      <sheetData sheetId="2763">
        <row r="106">
          <cell r="C106">
            <v>0</v>
          </cell>
        </row>
      </sheetData>
      <sheetData sheetId="2764">
        <row r="106">
          <cell r="C106">
            <v>0</v>
          </cell>
        </row>
      </sheetData>
      <sheetData sheetId="2765">
        <row r="106">
          <cell r="C106">
            <v>0</v>
          </cell>
        </row>
      </sheetData>
      <sheetData sheetId="2766">
        <row r="106">
          <cell r="C106">
            <v>0</v>
          </cell>
        </row>
      </sheetData>
      <sheetData sheetId="2767">
        <row r="106">
          <cell r="C106">
            <v>0</v>
          </cell>
        </row>
      </sheetData>
      <sheetData sheetId="2768">
        <row r="106">
          <cell r="C106">
            <v>0</v>
          </cell>
        </row>
      </sheetData>
      <sheetData sheetId="2769">
        <row r="106">
          <cell r="C106">
            <v>0</v>
          </cell>
        </row>
      </sheetData>
      <sheetData sheetId="2770">
        <row r="106">
          <cell r="C106">
            <v>0</v>
          </cell>
        </row>
      </sheetData>
      <sheetData sheetId="2771">
        <row r="106">
          <cell r="C106">
            <v>0</v>
          </cell>
        </row>
      </sheetData>
      <sheetData sheetId="2772">
        <row r="106">
          <cell r="C106">
            <v>0</v>
          </cell>
        </row>
      </sheetData>
      <sheetData sheetId="2773">
        <row r="106">
          <cell r="C106">
            <v>0</v>
          </cell>
        </row>
      </sheetData>
      <sheetData sheetId="2774">
        <row r="106">
          <cell r="C106">
            <v>0</v>
          </cell>
        </row>
      </sheetData>
      <sheetData sheetId="2775">
        <row r="106">
          <cell r="C106">
            <v>0</v>
          </cell>
        </row>
      </sheetData>
      <sheetData sheetId="2776">
        <row r="106">
          <cell r="C106">
            <v>0</v>
          </cell>
        </row>
      </sheetData>
      <sheetData sheetId="2777">
        <row r="106">
          <cell r="C106">
            <v>0</v>
          </cell>
        </row>
      </sheetData>
      <sheetData sheetId="2778">
        <row r="106">
          <cell r="C106">
            <v>0</v>
          </cell>
        </row>
      </sheetData>
      <sheetData sheetId="2779">
        <row r="106">
          <cell r="C106">
            <v>0</v>
          </cell>
        </row>
      </sheetData>
      <sheetData sheetId="2780">
        <row r="106">
          <cell r="C106">
            <v>0</v>
          </cell>
        </row>
      </sheetData>
      <sheetData sheetId="2781">
        <row r="106">
          <cell r="C106">
            <v>0</v>
          </cell>
        </row>
      </sheetData>
      <sheetData sheetId="2782">
        <row r="106">
          <cell r="C106">
            <v>0</v>
          </cell>
        </row>
      </sheetData>
      <sheetData sheetId="2783">
        <row r="106">
          <cell r="C106">
            <v>0</v>
          </cell>
        </row>
      </sheetData>
      <sheetData sheetId="2784">
        <row r="106">
          <cell r="C106">
            <v>0</v>
          </cell>
        </row>
      </sheetData>
      <sheetData sheetId="2785">
        <row r="106">
          <cell r="C106">
            <v>0</v>
          </cell>
        </row>
      </sheetData>
      <sheetData sheetId="2786">
        <row r="106">
          <cell r="C106">
            <v>0</v>
          </cell>
        </row>
      </sheetData>
      <sheetData sheetId="2787">
        <row r="106">
          <cell r="C106">
            <v>0</v>
          </cell>
        </row>
      </sheetData>
      <sheetData sheetId="2788">
        <row r="106">
          <cell r="C106">
            <v>0</v>
          </cell>
        </row>
      </sheetData>
      <sheetData sheetId="2789">
        <row r="106">
          <cell r="C106">
            <v>0</v>
          </cell>
        </row>
      </sheetData>
      <sheetData sheetId="2790">
        <row r="106">
          <cell r="C106">
            <v>0</v>
          </cell>
        </row>
      </sheetData>
      <sheetData sheetId="2791">
        <row r="106">
          <cell r="C106">
            <v>0</v>
          </cell>
        </row>
      </sheetData>
      <sheetData sheetId="2792">
        <row r="106">
          <cell r="C106">
            <v>0</v>
          </cell>
        </row>
      </sheetData>
      <sheetData sheetId="2793">
        <row r="106">
          <cell r="C106">
            <v>0</v>
          </cell>
        </row>
      </sheetData>
      <sheetData sheetId="2794">
        <row r="106">
          <cell r="C106">
            <v>0</v>
          </cell>
        </row>
      </sheetData>
      <sheetData sheetId="2795">
        <row r="106">
          <cell r="C106">
            <v>0</v>
          </cell>
        </row>
      </sheetData>
      <sheetData sheetId="2796">
        <row r="106">
          <cell r="C106">
            <v>0</v>
          </cell>
        </row>
      </sheetData>
      <sheetData sheetId="2797">
        <row r="106">
          <cell r="C106">
            <v>0</v>
          </cell>
        </row>
      </sheetData>
      <sheetData sheetId="2798">
        <row r="106">
          <cell r="C106">
            <v>0</v>
          </cell>
        </row>
      </sheetData>
      <sheetData sheetId="2799">
        <row r="106">
          <cell r="C106">
            <v>0</v>
          </cell>
        </row>
      </sheetData>
      <sheetData sheetId="2800">
        <row r="106">
          <cell r="C106">
            <v>0</v>
          </cell>
        </row>
      </sheetData>
      <sheetData sheetId="2801">
        <row r="106">
          <cell r="C106">
            <v>0</v>
          </cell>
        </row>
      </sheetData>
      <sheetData sheetId="2802">
        <row r="106">
          <cell r="C106">
            <v>0</v>
          </cell>
        </row>
      </sheetData>
      <sheetData sheetId="2803">
        <row r="106">
          <cell r="C106">
            <v>0</v>
          </cell>
        </row>
      </sheetData>
      <sheetData sheetId="2804">
        <row r="106">
          <cell r="C106">
            <v>0</v>
          </cell>
        </row>
      </sheetData>
      <sheetData sheetId="2805">
        <row r="106">
          <cell r="C106">
            <v>0</v>
          </cell>
        </row>
      </sheetData>
      <sheetData sheetId="2806">
        <row r="106">
          <cell r="C106">
            <v>0</v>
          </cell>
        </row>
      </sheetData>
      <sheetData sheetId="2807">
        <row r="106">
          <cell r="C106">
            <v>0</v>
          </cell>
        </row>
      </sheetData>
      <sheetData sheetId="2808">
        <row r="106">
          <cell r="C106">
            <v>0</v>
          </cell>
        </row>
      </sheetData>
      <sheetData sheetId="2809">
        <row r="106">
          <cell r="C106">
            <v>0</v>
          </cell>
        </row>
      </sheetData>
      <sheetData sheetId="2810">
        <row r="106">
          <cell r="C106">
            <v>0</v>
          </cell>
        </row>
      </sheetData>
      <sheetData sheetId="2811">
        <row r="106">
          <cell r="C106">
            <v>0</v>
          </cell>
        </row>
      </sheetData>
      <sheetData sheetId="2812">
        <row r="106">
          <cell r="C106">
            <v>0</v>
          </cell>
        </row>
      </sheetData>
      <sheetData sheetId="2813">
        <row r="106">
          <cell r="C106">
            <v>0</v>
          </cell>
        </row>
      </sheetData>
      <sheetData sheetId="2814">
        <row r="106">
          <cell r="C106">
            <v>0</v>
          </cell>
        </row>
      </sheetData>
      <sheetData sheetId="2815">
        <row r="106">
          <cell r="C106">
            <v>0</v>
          </cell>
        </row>
      </sheetData>
      <sheetData sheetId="2816">
        <row r="106">
          <cell r="C106">
            <v>0</v>
          </cell>
        </row>
      </sheetData>
      <sheetData sheetId="2817">
        <row r="106">
          <cell r="C106">
            <v>0</v>
          </cell>
        </row>
      </sheetData>
      <sheetData sheetId="2818">
        <row r="106">
          <cell r="C106">
            <v>0</v>
          </cell>
        </row>
      </sheetData>
      <sheetData sheetId="2819">
        <row r="106">
          <cell r="C106">
            <v>0</v>
          </cell>
        </row>
      </sheetData>
      <sheetData sheetId="2820">
        <row r="106">
          <cell r="C106">
            <v>0</v>
          </cell>
        </row>
      </sheetData>
      <sheetData sheetId="2821">
        <row r="106">
          <cell r="C106">
            <v>0</v>
          </cell>
        </row>
      </sheetData>
      <sheetData sheetId="2822">
        <row r="106">
          <cell r="C106">
            <v>0</v>
          </cell>
        </row>
      </sheetData>
      <sheetData sheetId="2823">
        <row r="106">
          <cell r="C106">
            <v>0</v>
          </cell>
        </row>
      </sheetData>
      <sheetData sheetId="2824">
        <row r="106">
          <cell r="C106">
            <v>0</v>
          </cell>
        </row>
      </sheetData>
      <sheetData sheetId="2825">
        <row r="106">
          <cell r="C106">
            <v>0</v>
          </cell>
        </row>
      </sheetData>
      <sheetData sheetId="2826">
        <row r="106">
          <cell r="C106">
            <v>0</v>
          </cell>
        </row>
      </sheetData>
      <sheetData sheetId="2827">
        <row r="106">
          <cell r="C106">
            <v>0</v>
          </cell>
        </row>
      </sheetData>
      <sheetData sheetId="2828">
        <row r="106">
          <cell r="C106">
            <v>0</v>
          </cell>
        </row>
      </sheetData>
      <sheetData sheetId="2829">
        <row r="106">
          <cell r="C106">
            <v>0</v>
          </cell>
        </row>
      </sheetData>
      <sheetData sheetId="2830">
        <row r="106">
          <cell r="C106">
            <v>0</v>
          </cell>
        </row>
      </sheetData>
      <sheetData sheetId="2831">
        <row r="106">
          <cell r="C106">
            <v>0</v>
          </cell>
        </row>
      </sheetData>
      <sheetData sheetId="2832">
        <row r="106">
          <cell r="C106">
            <v>0</v>
          </cell>
        </row>
      </sheetData>
      <sheetData sheetId="2833">
        <row r="106">
          <cell r="C106">
            <v>0</v>
          </cell>
        </row>
      </sheetData>
      <sheetData sheetId="2834">
        <row r="106">
          <cell r="C106">
            <v>0</v>
          </cell>
        </row>
      </sheetData>
      <sheetData sheetId="2835">
        <row r="106">
          <cell r="C106">
            <v>0</v>
          </cell>
        </row>
      </sheetData>
      <sheetData sheetId="2836">
        <row r="106">
          <cell r="C106">
            <v>0</v>
          </cell>
        </row>
      </sheetData>
      <sheetData sheetId="2837">
        <row r="106">
          <cell r="C106">
            <v>0</v>
          </cell>
        </row>
      </sheetData>
      <sheetData sheetId="2838">
        <row r="106">
          <cell r="C106">
            <v>0</v>
          </cell>
        </row>
      </sheetData>
      <sheetData sheetId="2839">
        <row r="106">
          <cell r="C106">
            <v>0</v>
          </cell>
        </row>
      </sheetData>
      <sheetData sheetId="2840">
        <row r="106">
          <cell r="C106">
            <v>0</v>
          </cell>
        </row>
      </sheetData>
      <sheetData sheetId="2841">
        <row r="106">
          <cell r="C106">
            <v>0</v>
          </cell>
        </row>
      </sheetData>
      <sheetData sheetId="2842">
        <row r="106">
          <cell r="C106">
            <v>0</v>
          </cell>
        </row>
      </sheetData>
      <sheetData sheetId="2843">
        <row r="106">
          <cell r="C106">
            <v>0</v>
          </cell>
        </row>
      </sheetData>
      <sheetData sheetId="2844">
        <row r="106">
          <cell r="C106">
            <v>0</v>
          </cell>
        </row>
      </sheetData>
      <sheetData sheetId="2845">
        <row r="106">
          <cell r="C106">
            <v>0</v>
          </cell>
        </row>
      </sheetData>
      <sheetData sheetId="2846">
        <row r="106">
          <cell r="C106">
            <v>0</v>
          </cell>
        </row>
      </sheetData>
      <sheetData sheetId="2847">
        <row r="106">
          <cell r="C106">
            <v>0</v>
          </cell>
        </row>
      </sheetData>
      <sheetData sheetId="2848">
        <row r="106">
          <cell r="C106">
            <v>0</v>
          </cell>
        </row>
      </sheetData>
      <sheetData sheetId="2849">
        <row r="106">
          <cell r="C106">
            <v>0</v>
          </cell>
        </row>
      </sheetData>
      <sheetData sheetId="2850">
        <row r="106">
          <cell r="C106">
            <v>0</v>
          </cell>
        </row>
      </sheetData>
      <sheetData sheetId="2851">
        <row r="106">
          <cell r="C106">
            <v>0</v>
          </cell>
        </row>
      </sheetData>
      <sheetData sheetId="2852">
        <row r="106">
          <cell r="C106">
            <v>0</v>
          </cell>
        </row>
      </sheetData>
      <sheetData sheetId="2853">
        <row r="106">
          <cell r="C106">
            <v>0</v>
          </cell>
        </row>
      </sheetData>
      <sheetData sheetId="2854">
        <row r="106">
          <cell r="C106">
            <v>0</v>
          </cell>
        </row>
      </sheetData>
      <sheetData sheetId="2855">
        <row r="106">
          <cell r="C106">
            <v>0</v>
          </cell>
        </row>
      </sheetData>
      <sheetData sheetId="2856">
        <row r="106">
          <cell r="C106">
            <v>0</v>
          </cell>
        </row>
      </sheetData>
      <sheetData sheetId="2857">
        <row r="106">
          <cell r="C106">
            <v>0</v>
          </cell>
        </row>
      </sheetData>
      <sheetData sheetId="2858">
        <row r="106">
          <cell r="C106">
            <v>0</v>
          </cell>
        </row>
      </sheetData>
      <sheetData sheetId="2859">
        <row r="106">
          <cell r="C106">
            <v>0</v>
          </cell>
        </row>
      </sheetData>
      <sheetData sheetId="2860">
        <row r="106">
          <cell r="C106">
            <v>0</v>
          </cell>
        </row>
      </sheetData>
      <sheetData sheetId="2861">
        <row r="106">
          <cell r="C106">
            <v>0</v>
          </cell>
        </row>
      </sheetData>
      <sheetData sheetId="2862">
        <row r="106">
          <cell r="C106">
            <v>0</v>
          </cell>
        </row>
      </sheetData>
      <sheetData sheetId="2863">
        <row r="106">
          <cell r="C106">
            <v>0</v>
          </cell>
        </row>
      </sheetData>
      <sheetData sheetId="2864">
        <row r="106">
          <cell r="C106">
            <v>0</v>
          </cell>
        </row>
      </sheetData>
      <sheetData sheetId="2865">
        <row r="106">
          <cell r="C106">
            <v>0</v>
          </cell>
        </row>
      </sheetData>
      <sheetData sheetId="2866">
        <row r="106">
          <cell r="C106">
            <v>0</v>
          </cell>
        </row>
      </sheetData>
      <sheetData sheetId="2867">
        <row r="106">
          <cell r="C106">
            <v>0</v>
          </cell>
        </row>
      </sheetData>
      <sheetData sheetId="2868">
        <row r="106">
          <cell r="C106">
            <v>0</v>
          </cell>
        </row>
      </sheetData>
      <sheetData sheetId="2869">
        <row r="106">
          <cell r="C106">
            <v>0</v>
          </cell>
        </row>
      </sheetData>
      <sheetData sheetId="2870">
        <row r="106">
          <cell r="C106">
            <v>0</v>
          </cell>
        </row>
      </sheetData>
      <sheetData sheetId="2871">
        <row r="106">
          <cell r="C106">
            <v>0</v>
          </cell>
        </row>
      </sheetData>
      <sheetData sheetId="2872">
        <row r="106">
          <cell r="C106">
            <v>0</v>
          </cell>
        </row>
      </sheetData>
      <sheetData sheetId="2873">
        <row r="106">
          <cell r="C106">
            <v>0</v>
          </cell>
        </row>
      </sheetData>
      <sheetData sheetId="2874">
        <row r="106">
          <cell r="C106">
            <v>0</v>
          </cell>
        </row>
      </sheetData>
      <sheetData sheetId="2875">
        <row r="106">
          <cell r="C106">
            <v>0</v>
          </cell>
        </row>
      </sheetData>
      <sheetData sheetId="2876">
        <row r="106">
          <cell r="C106">
            <v>0</v>
          </cell>
        </row>
      </sheetData>
      <sheetData sheetId="2877">
        <row r="106">
          <cell r="C106">
            <v>0</v>
          </cell>
        </row>
      </sheetData>
      <sheetData sheetId="2878">
        <row r="106">
          <cell r="C106">
            <v>0</v>
          </cell>
        </row>
      </sheetData>
      <sheetData sheetId="2879">
        <row r="106">
          <cell r="C106">
            <v>0</v>
          </cell>
        </row>
      </sheetData>
      <sheetData sheetId="2880">
        <row r="106">
          <cell r="C106">
            <v>0</v>
          </cell>
        </row>
      </sheetData>
      <sheetData sheetId="2881">
        <row r="106">
          <cell r="C106">
            <v>0</v>
          </cell>
        </row>
      </sheetData>
      <sheetData sheetId="2882">
        <row r="106">
          <cell r="C106">
            <v>0</v>
          </cell>
        </row>
      </sheetData>
      <sheetData sheetId="2883">
        <row r="106">
          <cell r="C106">
            <v>0</v>
          </cell>
        </row>
      </sheetData>
      <sheetData sheetId="2884">
        <row r="106">
          <cell r="C106">
            <v>0</v>
          </cell>
        </row>
      </sheetData>
      <sheetData sheetId="2885">
        <row r="106">
          <cell r="C106">
            <v>0</v>
          </cell>
        </row>
      </sheetData>
      <sheetData sheetId="2886">
        <row r="106">
          <cell r="C106">
            <v>0</v>
          </cell>
        </row>
      </sheetData>
      <sheetData sheetId="2887">
        <row r="106">
          <cell r="C106">
            <v>0</v>
          </cell>
        </row>
      </sheetData>
      <sheetData sheetId="2888">
        <row r="106">
          <cell r="C106">
            <v>0</v>
          </cell>
        </row>
      </sheetData>
      <sheetData sheetId="2889">
        <row r="106">
          <cell r="C106">
            <v>0</v>
          </cell>
        </row>
      </sheetData>
      <sheetData sheetId="2890">
        <row r="106">
          <cell r="C106">
            <v>0</v>
          </cell>
        </row>
      </sheetData>
      <sheetData sheetId="2891">
        <row r="106">
          <cell r="C106">
            <v>0</v>
          </cell>
        </row>
      </sheetData>
      <sheetData sheetId="2892">
        <row r="106">
          <cell r="C106">
            <v>0</v>
          </cell>
        </row>
      </sheetData>
      <sheetData sheetId="2893">
        <row r="106">
          <cell r="C106">
            <v>0</v>
          </cell>
        </row>
      </sheetData>
      <sheetData sheetId="2894">
        <row r="106">
          <cell r="C106">
            <v>0</v>
          </cell>
        </row>
      </sheetData>
      <sheetData sheetId="2895">
        <row r="106">
          <cell r="C106">
            <v>0</v>
          </cell>
        </row>
      </sheetData>
      <sheetData sheetId="2896">
        <row r="106">
          <cell r="C106">
            <v>0</v>
          </cell>
        </row>
      </sheetData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>
        <row r="106">
          <cell r="C106">
            <v>0</v>
          </cell>
        </row>
      </sheetData>
      <sheetData sheetId="2925">
        <row r="106">
          <cell r="C106">
            <v>0</v>
          </cell>
        </row>
      </sheetData>
      <sheetData sheetId="2926">
        <row r="106">
          <cell r="C106">
            <v>0</v>
          </cell>
        </row>
      </sheetData>
      <sheetData sheetId="2927">
        <row r="106">
          <cell r="C106">
            <v>0</v>
          </cell>
        </row>
      </sheetData>
      <sheetData sheetId="2928">
        <row r="106">
          <cell r="C106">
            <v>0</v>
          </cell>
        </row>
      </sheetData>
      <sheetData sheetId="2929">
        <row r="106">
          <cell r="C106">
            <v>0</v>
          </cell>
        </row>
      </sheetData>
      <sheetData sheetId="2930">
        <row r="106">
          <cell r="C106">
            <v>0</v>
          </cell>
        </row>
      </sheetData>
      <sheetData sheetId="2931">
        <row r="106">
          <cell r="C106">
            <v>0</v>
          </cell>
        </row>
      </sheetData>
      <sheetData sheetId="2932">
        <row r="106">
          <cell r="C106">
            <v>0</v>
          </cell>
        </row>
      </sheetData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/>
      <sheetData sheetId="2941" refreshError="1"/>
      <sheetData sheetId="2942" refreshError="1"/>
      <sheetData sheetId="2943" refreshError="1"/>
      <sheetData sheetId="2944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>
        <row r="106">
          <cell r="C106">
            <v>0</v>
          </cell>
        </row>
      </sheetData>
      <sheetData sheetId="2988">
        <row r="106">
          <cell r="C106">
            <v>0</v>
          </cell>
        </row>
      </sheetData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>
        <row r="106">
          <cell r="C106">
            <v>0</v>
          </cell>
        </row>
      </sheetData>
      <sheetData sheetId="3073"/>
      <sheetData sheetId="3074" refreshError="1"/>
      <sheetData sheetId="3075" refreshError="1"/>
      <sheetData sheetId="3076" refreshError="1"/>
      <sheetData sheetId="3077" refreshError="1"/>
      <sheetData sheetId="3078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>
        <row r="106">
          <cell r="C106">
            <v>0</v>
          </cell>
        </row>
      </sheetData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>
        <row r="106">
          <cell r="C106">
            <v>0</v>
          </cell>
        </row>
      </sheetData>
      <sheetData sheetId="3190"/>
      <sheetData sheetId="3191">
        <row r="106">
          <cell r="C106">
            <v>0</v>
          </cell>
        </row>
      </sheetData>
      <sheetData sheetId="3192"/>
      <sheetData sheetId="3193">
        <row r="106">
          <cell r="C106">
            <v>0</v>
          </cell>
        </row>
      </sheetData>
      <sheetData sheetId="3194">
        <row r="106">
          <cell r="C106">
            <v>0</v>
          </cell>
        </row>
      </sheetData>
      <sheetData sheetId="3195">
        <row r="106">
          <cell r="C106">
            <v>0</v>
          </cell>
        </row>
      </sheetData>
      <sheetData sheetId="3196">
        <row r="106">
          <cell r="C106">
            <v>0</v>
          </cell>
        </row>
      </sheetData>
      <sheetData sheetId="3197">
        <row r="106">
          <cell r="C106">
            <v>0</v>
          </cell>
        </row>
      </sheetData>
      <sheetData sheetId="3198">
        <row r="106">
          <cell r="C106">
            <v>0</v>
          </cell>
        </row>
      </sheetData>
      <sheetData sheetId="3199">
        <row r="106">
          <cell r="C106">
            <v>0</v>
          </cell>
        </row>
      </sheetData>
      <sheetData sheetId="3200">
        <row r="106">
          <cell r="C106">
            <v>0</v>
          </cell>
        </row>
      </sheetData>
      <sheetData sheetId="3201">
        <row r="106">
          <cell r="C106">
            <v>0</v>
          </cell>
        </row>
      </sheetData>
      <sheetData sheetId="3202">
        <row r="106">
          <cell r="C106">
            <v>0</v>
          </cell>
        </row>
      </sheetData>
      <sheetData sheetId="3203">
        <row r="106">
          <cell r="C106">
            <v>0</v>
          </cell>
        </row>
      </sheetData>
      <sheetData sheetId="3204">
        <row r="106">
          <cell r="C106">
            <v>0</v>
          </cell>
        </row>
      </sheetData>
      <sheetData sheetId="3205">
        <row r="106">
          <cell r="C106">
            <v>0</v>
          </cell>
        </row>
      </sheetData>
      <sheetData sheetId="3206">
        <row r="106">
          <cell r="C106">
            <v>0</v>
          </cell>
        </row>
      </sheetData>
      <sheetData sheetId="3207">
        <row r="106">
          <cell r="C106">
            <v>0</v>
          </cell>
        </row>
      </sheetData>
      <sheetData sheetId="3208">
        <row r="106">
          <cell r="C106">
            <v>0</v>
          </cell>
        </row>
      </sheetData>
      <sheetData sheetId="3209">
        <row r="106">
          <cell r="C106">
            <v>0</v>
          </cell>
        </row>
      </sheetData>
      <sheetData sheetId="3210">
        <row r="106">
          <cell r="C106">
            <v>0</v>
          </cell>
        </row>
      </sheetData>
      <sheetData sheetId="3211">
        <row r="106">
          <cell r="C106">
            <v>0</v>
          </cell>
        </row>
      </sheetData>
      <sheetData sheetId="3212">
        <row r="106">
          <cell r="C106">
            <v>0</v>
          </cell>
        </row>
      </sheetData>
      <sheetData sheetId="3213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/>
      <sheetData sheetId="3220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>
        <row r="106">
          <cell r="C106">
            <v>0</v>
          </cell>
        </row>
      </sheetData>
      <sheetData sheetId="3298">
        <row r="106">
          <cell r="C106">
            <v>0</v>
          </cell>
        </row>
      </sheetData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>
        <row r="106">
          <cell r="C106">
            <v>0</v>
          </cell>
        </row>
      </sheetData>
      <sheetData sheetId="3309">
        <row r="106">
          <cell r="C106">
            <v>0</v>
          </cell>
        </row>
      </sheetData>
      <sheetData sheetId="3310">
        <row r="106">
          <cell r="C106">
            <v>0</v>
          </cell>
        </row>
      </sheetData>
      <sheetData sheetId="3311">
        <row r="106">
          <cell r="C106">
            <v>0</v>
          </cell>
        </row>
      </sheetData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>
        <row r="106">
          <cell r="C106">
            <v>0</v>
          </cell>
        </row>
      </sheetData>
      <sheetData sheetId="3323">
        <row r="106">
          <cell r="C106">
            <v>0</v>
          </cell>
        </row>
      </sheetData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>
        <row r="106">
          <cell r="C106">
            <v>0</v>
          </cell>
        </row>
      </sheetData>
      <sheetData sheetId="3359">
        <row r="106">
          <cell r="C106">
            <v>0</v>
          </cell>
        </row>
      </sheetData>
      <sheetData sheetId="3360">
        <row r="106">
          <cell r="C106">
            <v>0</v>
          </cell>
        </row>
      </sheetData>
      <sheetData sheetId="3361">
        <row r="106">
          <cell r="C106">
            <v>0</v>
          </cell>
        </row>
      </sheetData>
      <sheetData sheetId="3362">
        <row r="106">
          <cell r="C106">
            <v>0</v>
          </cell>
        </row>
      </sheetData>
      <sheetData sheetId="3363">
        <row r="106">
          <cell r="C106">
            <v>0</v>
          </cell>
        </row>
      </sheetData>
      <sheetData sheetId="3364">
        <row r="106">
          <cell r="C106">
            <v>0</v>
          </cell>
        </row>
      </sheetData>
      <sheetData sheetId="3365">
        <row r="106">
          <cell r="C106">
            <v>0</v>
          </cell>
        </row>
      </sheetData>
      <sheetData sheetId="3366">
        <row r="106">
          <cell r="C106">
            <v>0</v>
          </cell>
        </row>
      </sheetData>
      <sheetData sheetId="3367">
        <row r="106">
          <cell r="C106">
            <v>0</v>
          </cell>
        </row>
      </sheetData>
      <sheetData sheetId="3368">
        <row r="106">
          <cell r="C106">
            <v>0</v>
          </cell>
        </row>
      </sheetData>
      <sheetData sheetId="3369">
        <row r="106">
          <cell r="C106">
            <v>0</v>
          </cell>
        </row>
      </sheetData>
      <sheetData sheetId="3370">
        <row r="106">
          <cell r="C106">
            <v>0</v>
          </cell>
        </row>
      </sheetData>
      <sheetData sheetId="3371">
        <row r="106">
          <cell r="C106">
            <v>0</v>
          </cell>
        </row>
      </sheetData>
      <sheetData sheetId="3372">
        <row r="106">
          <cell r="C106">
            <v>0</v>
          </cell>
        </row>
      </sheetData>
      <sheetData sheetId="3373">
        <row r="106">
          <cell r="C106">
            <v>0</v>
          </cell>
        </row>
      </sheetData>
      <sheetData sheetId="3374">
        <row r="106">
          <cell r="C106">
            <v>0</v>
          </cell>
        </row>
      </sheetData>
      <sheetData sheetId="3375">
        <row r="106">
          <cell r="C106">
            <v>0</v>
          </cell>
        </row>
      </sheetData>
      <sheetData sheetId="3376">
        <row r="106">
          <cell r="C106">
            <v>0</v>
          </cell>
        </row>
      </sheetData>
      <sheetData sheetId="3377">
        <row r="106">
          <cell r="C106">
            <v>0</v>
          </cell>
        </row>
      </sheetData>
      <sheetData sheetId="3378">
        <row r="106">
          <cell r="C106">
            <v>0</v>
          </cell>
        </row>
      </sheetData>
      <sheetData sheetId="3379">
        <row r="106">
          <cell r="C106">
            <v>0</v>
          </cell>
        </row>
      </sheetData>
      <sheetData sheetId="3380">
        <row r="106">
          <cell r="C106">
            <v>0</v>
          </cell>
        </row>
      </sheetData>
      <sheetData sheetId="3381">
        <row r="106">
          <cell r="C106">
            <v>0</v>
          </cell>
        </row>
      </sheetData>
      <sheetData sheetId="3382">
        <row r="106">
          <cell r="C106">
            <v>0</v>
          </cell>
        </row>
      </sheetData>
      <sheetData sheetId="3383">
        <row r="106">
          <cell r="C106">
            <v>0</v>
          </cell>
        </row>
      </sheetData>
      <sheetData sheetId="3384">
        <row r="106">
          <cell r="C106">
            <v>0</v>
          </cell>
        </row>
      </sheetData>
      <sheetData sheetId="3385">
        <row r="106">
          <cell r="C106">
            <v>0</v>
          </cell>
        </row>
      </sheetData>
      <sheetData sheetId="3386">
        <row r="106">
          <cell r="C106">
            <v>0</v>
          </cell>
        </row>
      </sheetData>
      <sheetData sheetId="3387">
        <row r="106">
          <cell r="C106">
            <v>0</v>
          </cell>
        </row>
      </sheetData>
      <sheetData sheetId="3388">
        <row r="106">
          <cell r="C106">
            <v>0</v>
          </cell>
        </row>
      </sheetData>
      <sheetData sheetId="3389">
        <row r="106">
          <cell r="C106">
            <v>0</v>
          </cell>
        </row>
      </sheetData>
      <sheetData sheetId="3390">
        <row r="106">
          <cell r="C106">
            <v>0</v>
          </cell>
        </row>
      </sheetData>
      <sheetData sheetId="3391">
        <row r="106">
          <cell r="C106">
            <v>0</v>
          </cell>
        </row>
      </sheetData>
      <sheetData sheetId="3392">
        <row r="106">
          <cell r="C106">
            <v>0</v>
          </cell>
        </row>
      </sheetData>
      <sheetData sheetId="3393">
        <row r="106">
          <cell r="C106">
            <v>0</v>
          </cell>
        </row>
      </sheetData>
      <sheetData sheetId="3394">
        <row r="106">
          <cell r="C106">
            <v>0</v>
          </cell>
        </row>
      </sheetData>
      <sheetData sheetId="3395"/>
      <sheetData sheetId="3396">
        <row r="106">
          <cell r="C106">
            <v>0</v>
          </cell>
        </row>
      </sheetData>
      <sheetData sheetId="3397">
        <row r="106">
          <cell r="C106">
            <v>0</v>
          </cell>
        </row>
      </sheetData>
      <sheetData sheetId="3398">
        <row r="106">
          <cell r="C106">
            <v>0</v>
          </cell>
        </row>
      </sheetData>
      <sheetData sheetId="3399">
        <row r="106">
          <cell r="C106">
            <v>0</v>
          </cell>
        </row>
      </sheetData>
      <sheetData sheetId="3400"/>
      <sheetData sheetId="3401">
        <row r="106">
          <cell r="C106">
            <v>0</v>
          </cell>
        </row>
      </sheetData>
      <sheetData sheetId="3402">
        <row r="106">
          <cell r="C106">
            <v>0</v>
          </cell>
        </row>
      </sheetData>
      <sheetData sheetId="3403">
        <row r="106">
          <cell r="C106">
            <v>0</v>
          </cell>
        </row>
      </sheetData>
      <sheetData sheetId="3404">
        <row r="106">
          <cell r="C106">
            <v>0</v>
          </cell>
        </row>
      </sheetData>
      <sheetData sheetId="3405">
        <row r="106">
          <cell r="C106">
            <v>0</v>
          </cell>
        </row>
      </sheetData>
      <sheetData sheetId="3406">
        <row r="106">
          <cell r="C106">
            <v>0</v>
          </cell>
        </row>
      </sheetData>
      <sheetData sheetId="3407">
        <row r="106">
          <cell r="C106">
            <v>0</v>
          </cell>
        </row>
      </sheetData>
      <sheetData sheetId="3408">
        <row r="106">
          <cell r="C106">
            <v>0</v>
          </cell>
        </row>
      </sheetData>
      <sheetData sheetId="3409">
        <row r="106">
          <cell r="C106">
            <v>0</v>
          </cell>
        </row>
      </sheetData>
      <sheetData sheetId="3410">
        <row r="106">
          <cell r="C106">
            <v>0</v>
          </cell>
        </row>
      </sheetData>
      <sheetData sheetId="3411">
        <row r="106">
          <cell r="C106">
            <v>0</v>
          </cell>
        </row>
      </sheetData>
      <sheetData sheetId="3412">
        <row r="106">
          <cell r="C106">
            <v>0</v>
          </cell>
        </row>
      </sheetData>
      <sheetData sheetId="3413">
        <row r="106">
          <cell r="C106">
            <v>0</v>
          </cell>
        </row>
      </sheetData>
      <sheetData sheetId="3414">
        <row r="106">
          <cell r="C106">
            <v>0</v>
          </cell>
        </row>
      </sheetData>
      <sheetData sheetId="3415">
        <row r="106">
          <cell r="C106">
            <v>0</v>
          </cell>
        </row>
      </sheetData>
      <sheetData sheetId="3416">
        <row r="106">
          <cell r="C106">
            <v>0</v>
          </cell>
        </row>
      </sheetData>
      <sheetData sheetId="3417"/>
      <sheetData sheetId="3418">
        <row r="106">
          <cell r="C106">
            <v>0</v>
          </cell>
        </row>
      </sheetData>
      <sheetData sheetId="3419">
        <row r="106">
          <cell r="C106">
            <v>0</v>
          </cell>
        </row>
      </sheetData>
      <sheetData sheetId="3420">
        <row r="106">
          <cell r="C106">
            <v>0</v>
          </cell>
        </row>
      </sheetData>
      <sheetData sheetId="3421">
        <row r="106">
          <cell r="C106">
            <v>0</v>
          </cell>
        </row>
      </sheetData>
      <sheetData sheetId="3422">
        <row r="106">
          <cell r="C106">
            <v>0</v>
          </cell>
        </row>
      </sheetData>
      <sheetData sheetId="3423">
        <row r="106">
          <cell r="C106">
            <v>0</v>
          </cell>
        </row>
      </sheetData>
      <sheetData sheetId="3424">
        <row r="106">
          <cell r="C106">
            <v>0</v>
          </cell>
        </row>
      </sheetData>
      <sheetData sheetId="3425">
        <row r="106">
          <cell r="C106">
            <v>0</v>
          </cell>
        </row>
      </sheetData>
      <sheetData sheetId="3426">
        <row r="106">
          <cell r="C106">
            <v>0</v>
          </cell>
        </row>
      </sheetData>
      <sheetData sheetId="3427"/>
      <sheetData sheetId="3428">
        <row r="106">
          <cell r="C106">
            <v>0</v>
          </cell>
        </row>
      </sheetData>
      <sheetData sheetId="3429">
        <row r="106">
          <cell r="C106">
            <v>0</v>
          </cell>
        </row>
      </sheetData>
      <sheetData sheetId="3430">
        <row r="106">
          <cell r="C106">
            <v>0</v>
          </cell>
        </row>
      </sheetData>
      <sheetData sheetId="3431">
        <row r="106">
          <cell r="C106">
            <v>0</v>
          </cell>
        </row>
      </sheetData>
      <sheetData sheetId="3432">
        <row r="106">
          <cell r="C106">
            <v>0</v>
          </cell>
        </row>
      </sheetData>
      <sheetData sheetId="3433">
        <row r="106">
          <cell r="C106">
            <v>0</v>
          </cell>
        </row>
      </sheetData>
      <sheetData sheetId="3434">
        <row r="106">
          <cell r="C106">
            <v>0</v>
          </cell>
        </row>
      </sheetData>
      <sheetData sheetId="3435">
        <row r="106">
          <cell r="C106">
            <v>0</v>
          </cell>
        </row>
      </sheetData>
      <sheetData sheetId="3436">
        <row r="106">
          <cell r="C106">
            <v>0</v>
          </cell>
        </row>
      </sheetData>
      <sheetData sheetId="3437">
        <row r="106">
          <cell r="C106">
            <v>0</v>
          </cell>
        </row>
      </sheetData>
      <sheetData sheetId="3438">
        <row r="106">
          <cell r="C106">
            <v>0</v>
          </cell>
        </row>
      </sheetData>
      <sheetData sheetId="3439">
        <row r="106">
          <cell r="C106">
            <v>0</v>
          </cell>
        </row>
      </sheetData>
      <sheetData sheetId="3440">
        <row r="106">
          <cell r="C106">
            <v>0</v>
          </cell>
        </row>
      </sheetData>
      <sheetData sheetId="3441">
        <row r="106">
          <cell r="C106">
            <v>0</v>
          </cell>
        </row>
      </sheetData>
      <sheetData sheetId="3442">
        <row r="106">
          <cell r="C106">
            <v>0</v>
          </cell>
        </row>
      </sheetData>
      <sheetData sheetId="3443">
        <row r="106">
          <cell r="C106">
            <v>0</v>
          </cell>
        </row>
      </sheetData>
      <sheetData sheetId="3444">
        <row r="106">
          <cell r="C106">
            <v>0</v>
          </cell>
        </row>
      </sheetData>
      <sheetData sheetId="3445">
        <row r="106">
          <cell r="C106">
            <v>0</v>
          </cell>
        </row>
      </sheetData>
      <sheetData sheetId="3446">
        <row r="106">
          <cell r="C106">
            <v>0</v>
          </cell>
        </row>
      </sheetData>
      <sheetData sheetId="3447">
        <row r="106">
          <cell r="C106">
            <v>0</v>
          </cell>
        </row>
      </sheetData>
      <sheetData sheetId="3448">
        <row r="106">
          <cell r="C106">
            <v>0</v>
          </cell>
        </row>
      </sheetData>
      <sheetData sheetId="3449">
        <row r="106">
          <cell r="C106">
            <v>0</v>
          </cell>
        </row>
      </sheetData>
      <sheetData sheetId="3450">
        <row r="106">
          <cell r="C106">
            <v>0</v>
          </cell>
        </row>
      </sheetData>
      <sheetData sheetId="3451">
        <row r="106">
          <cell r="C106">
            <v>0</v>
          </cell>
        </row>
      </sheetData>
      <sheetData sheetId="3452">
        <row r="106">
          <cell r="C106">
            <v>0</v>
          </cell>
        </row>
      </sheetData>
      <sheetData sheetId="3453">
        <row r="106">
          <cell r="C106">
            <v>0</v>
          </cell>
        </row>
      </sheetData>
      <sheetData sheetId="3454">
        <row r="106">
          <cell r="C106">
            <v>0</v>
          </cell>
        </row>
      </sheetData>
      <sheetData sheetId="3455">
        <row r="106">
          <cell r="C106">
            <v>0</v>
          </cell>
        </row>
      </sheetData>
      <sheetData sheetId="3456">
        <row r="106">
          <cell r="C106">
            <v>0</v>
          </cell>
        </row>
      </sheetData>
      <sheetData sheetId="3457">
        <row r="106">
          <cell r="C106">
            <v>0</v>
          </cell>
        </row>
      </sheetData>
      <sheetData sheetId="3458">
        <row r="106">
          <cell r="C106">
            <v>0</v>
          </cell>
        </row>
      </sheetData>
      <sheetData sheetId="3459">
        <row r="106">
          <cell r="C106">
            <v>0</v>
          </cell>
        </row>
      </sheetData>
      <sheetData sheetId="3460">
        <row r="106">
          <cell r="C106">
            <v>0</v>
          </cell>
        </row>
      </sheetData>
      <sheetData sheetId="3461">
        <row r="106">
          <cell r="C106">
            <v>0</v>
          </cell>
        </row>
      </sheetData>
      <sheetData sheetId="3462">
        <row r="106">
          <cell r="C106">
            <v>0</v>
          </cell>
        </row>
      </sheetData>
      <sheetData sheetId="3463">
        <row r="106">
          <cell r="C106">
            <v>0</v>
          </cell>
        </row>
      </sheetData>
      <sheetData sheetId="3464">
        <row r="106">
          <cell r="C106">
            <v>0</v>
          </cell>
        </row>
      </sheetData>
      <sheetData sheetId="3465">
        <row r="106">
          <cell r="C106">
            <v>0</v>
          </cell>
        </row>
      </sheetData>
      <sheetData sheetId="3466">
        <row r="106">
          <cell r="C106">
            <v>0</v>
          </cell>
        </row>
      </sheetData>
      <sheetData sheetId="3467">
        <row r="106">
          <cell r="C106">
            <v>0</v>
          </cell>
        </row>
      </sheetData>
      <sheetData sheetId="3468">
        <row r="106">
          <cell r="C106">
            <v>0</v>
          </cell>
        </row>
      </sheetData>
      <sheetData sheetId="3469">
        <row r="106">
          <cell r="C106">
            <v>0</v>
          </cell>
        </row>
      </sheetData>
      <sheetData sheetId="3470">
        <row r="106">
          <cell r="C106">
            <v>0</v>
          </cell>
        </row>
      </sheetData>
      <sheetData sheetId="3471">
        <row r="106">
          <cell r="C106">
            <v>0</v>
          </cell>
        </row>
      </sheetData>
      <sheetData sheetId="3472">
        <row r="106">
          <cell r="C106">
            <v>0</v>
          </cell>
        </row>
      </sheetData>
      <sheetData sheetId="3473">
        <row r="106">
          <cell r="C106">
            <v>0</v>
          </cell>
        </row>
      </sheetData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>
        <row r="106">
          <cell r="C106">
            <v>0</v>
          </cell>
        </row>
      </sheetData>
      <sheetData sheetId="3560">
        <row r="106">
          <cell r="C106">
            <v>0</v>
          </cell>
        </row>
      </sheetData>
      <sheetData sheetId="3561">
        <row r="106">
          <cell r="C106">
            <v>0</v>
          </cell>
        </row>
      </sheetData>
      <sheetData sheetId="3562">
        <row r="106">
          <cell r="C106">
            <v>0</v>
          </cell>
        </row>
      </sheetData>
      <sheetData sheetId="3563">
        <row r="106">
          <cell r="C106">
            <v>0</v>
          </cell>
        </row>
      </sheetData>
      <sheetData sheetId="3564">
        <row r="106">
          <cell r="C106">
            <v>0</v>
          </cell>
        </row>
      </sheetData>
      <sheetData sheetId="3565">
        <row r="106">
          <cell r="C106">
            <v>0</v>
          </cell>
        </row>
      </sheetData>
      <sheetData sheetId="3566">
        <row r="106">
          <cell r="C106">
            <v>0</v>
          </cell>
        </row>
      </sheetData>
      <sheetData sheetId="3567">
        <row r="106">
          <cell r="C106">
            <v>0</v>
          </cell>
        </row>
      </sheetData>
      <sheetData sheetId="3568">
        <row r="106">
          <cell r="C106">
            <v>0</v>
          </cell>
        </row>
      </sheetData>
      <sheetData sheetId="3569">
        <row r="106">
          <cell r="C106">
            <v>0</v>
          </cell>
        </row>
      </sheetData>
      <sheetData sheetId="3570">
        <row r="106">
          <cell r="C106">
            <v>0</v>
          </cell>
        </row>
      </sheetData>
      <sheetData sheetId="3571">
        <row r="106">
          <cell r="C106">
            <v>0</v>
          </cell>
        </row>
      </sheetData>
      <sheetData sheetId="3572">
        <row r="106">
          <cell r="C106">
            <v>0</v>
          </cell>
        </row>
      </sheetData>
      <sheetData sheetId="3573">
        <row r="106">
          <cell r="C106">
            <v>0</v>
          </cell>
        </row>
      </sheetData>
      <sheetData sheetId="3574">
        <row r="106">
          <cell r="C106">
            <v>0</v>
          </cell>
        </row>
      </sheetData>
      <sheetData sheetId="3575">
        <row r="106">
          <cell r="C106">
            <v>0</v>
          </cell>
        </row>
      </sheetData>
      <sheetData sheetId="3576">
        <row r="106">
          <cell r="C106">
            <v>0</v>
          </cell>
        </row>
      </sheetData>
      <sheetData sheetId="3577"/>
      <sheetData sheetId="3578"/>
      <sheetData sheetId="3579"/>
      <sheetData sheetId="3580"/>
      <sheetData sheetId="3581">
        <row r="106">
          <cell r="C106">
            <v>0</v>
          </cell>
        </row>
      </sheetData>
      <sheetData sheetId="3582">
        <row r="106">
          <cell r="C106">
            <v>0</v>
          </cell>
        </row>
      </sheetData>
      <sheetData sheetId="3583">
        <row r="106">
          <cell r="C106">
            <v>0</v>
          </cell>
        </row>
      </sheetData>
      <sheetData sheetId="3584">
        <row r="106">
          <cell r="C106">
            <v>0</v>
          </cell>
        </row>
      </sheetData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>
        <row r="106">
          <cell r="C106">
            <v>0</v>
          </cell>
        </row>
      </sheetData>
      <sheetData sheetId="3601"/>
      <sheetData sheetId="3602"/>
      <sheetData sheetId="3603"/>
      <sheetData sheetId="3604">
        <row r="106">
          <cell r="C106">
            <v>0</v>
          </cell>
        </row>
      </sheetData>
      <sheetData sheetId="3605">
        <row r="106">
          <cell r="C106">
            <v>0</v>
          </cell>
        </row>
      </sheetData>
      <sheetData sheetId="3606">
        <row r="106">
          <cell r="C106">
            <v>0</v>
          </cell>
        </row>
      </sheetData>
      <sheetData sheetId="3607">
        <row r="106">
          <cell r="C106">
            <v>0</v>
          </cell>
        </row>
      </sheetData>
      <sheetData sheetId="3608">
        <row r="106">
          <cell r="C106">
            <v>0</v>
          </cell>
        </row>
      </sheetData>
      <sheetData sheetId="3609">
        <row r="106">
          <cell r="C106">
            <v>0</v>
          </cell>
        </row>
      </sheetData>
      <sheetData sheetId="3610"/>
      <sheetData sheetId="3611">
        <row r="106">
          <cell r="C106">
            <v>0</v>
          </cell>
        </row>
      </sheetData>
      <sheetData sheetId="3612"/>
      <sheetData sheetId="3613">
        <row r="106">
          <cell r="C106">
            <v>0</v>
          </cell>
        </row>
      </sheetData>
      <sheetData sheetId="3614">
        <row r="106">
          <cell r="C106">
            <v>0</v>
          </cell>
        </row>
      </sheetData>
      <sheetData sheetId="3615"/>
      <sheetData sheetId="3616">
        <row r="106">
          <cell r="C106">
            <v>0</v>
          </cell>
        </row>
      </sheetData>
      <sheetData sheetId="3617">
        <row r="106">
          <cell r="C106">
            <v>0</v>
          </cell>
        </row>
      </sheetData>
      <sheetData sheetId="3618">
        <row r="106">
          <cell r="C106">
            <v>0</v>
          </cell>
        </row>
      </sheetData>
      <sheetData sheetId="3619"/>
      <sheetData sheetId="3620">
        <row r="106">
          <cell r="C106">
            <v>0</v>
          </cell>
        </row>
      </sheetData>
      <sheetData sheetId="3621">
        <row r="106">
          <cell r="C106">
            <v>0</v>
          </cell>
        </row>
      </sheetData>
      <sheetData sheetId="3622">
        <row r="106">
          <cell r="C106">
            <v>0</v>
          </cell>
        </row>
      </sheetData>
      <sheetData sheetId="3623">
        <row r="106">
          <cell r="C106">
            <v>0</v>
          </cell>
        </row>
      </sheetData>
      <sheetData sheetId="3624"/>
      <sheetData sheetId="3625">
        <row r="106">
          <cell r="C106">
            <v>0</v>
          </cell>
        </row>
      </sheetData>
      <sheetData sheetId="3626">
        <row r="106">
          <cell r="C106">
            <v>0</v>
          </cell>
        </row>
      </sheetData>
      <sheetData sheetId="3627"/>
      <sheetData sheetId="3628">
        <row r="106">
          <cell r="C106">
            <v>0</v>
          </cell>
        </row>
      </sheetData>
      <sheetData sheetId="3629">
        <row r="106">
          <cell r="C106">
            <v>0</v>
          </cell>
        </row>
      </sheetData>
      <sheetData sheetId="3630"/>
      <sheetData sheetId="3631"/>
      <sheetData sheetId="3632"/>
      <sheetData sheetId="3633">
        <row r="106">
          <cell r="C106">
            <v>0</v>
          </cell>
        </row>
      </sheetData>
      <sheetData sheetId="3634"/>
      <sheetData sheetId="3635">
        <row r="106">
          <cell r="C106">
            <v>0</v>
          </cell>
        </row>
      </sheetData>
      <sheetData sheetId="3636">
        <row r="106">
          <cell r="C106">
            <v>0</v>
          </cell>
        </row>
      </sheetData>
      <sheetData sheetId="3637"/>
      <sheetData sheetId="3638">
        <row r="106">
          <cell r="C106">
            <v>0</v>
          </cell>
        </row>
      </sheetData>
      <sheetData sheetId="3639">
        <row r="106">
          <cell r="C106">
            <v>0</v>
          </cell>
        </row>
      </sheetData>
      <sheetData sheetId="3640"/>
      <sheetData sheetId="3641">
        <row r="106">
          <cell r="C106">
            <v>0</v>
          </cell>
        </row>
      </sheetData>
      <sheetData sheetId="3642"/>
      <sheetData sheetId="3643">
        <row r="106">
          <cell r="C106">
            <v>0</v>
          </cell>
        </row>
      </sheetData>
      <sheetData sheetId="3644">
        <row r="106">
          <cell r="C106">
            <v>0</v>
          </cell>
        </row>
      </sheetData>
      <sheetData sheetId="3645">
        <row r="106">
          <cell r="C106">
            <v>0</v>
          </cell>
        </row>
      </sheetData>
      <sheetData sheetId="3646">
        <row r="106">
          <cell r="C106">
            <v>0</v>
          </cell>
        </row>
      </sheetData>
      <sheetData sheetId="3647">
        <row r="106">
          <cell r="C106">
            <v>0</v>
          </cell>
        </row>
      </sheetData>
      <sheetData sheetId="3648">
        <row r="106">
          <cell r="C106">
            <v>0</v>
          </cell>
        </row>
      </sheetData>
      <sheetData sheetId="3649"/>
      <sheetData sheetId="3650">
        <row r="106">
          <cell r="C106">
            <v>0</v>
          </cell>
        </row>
      </sheetData>
      <sheetData sheetId="3651">
        <row r="106">
          <cell r="C106">
            <v>0</v>
          </cell>
        </row>
      </sheetData>
      <sheetData sheetId="3652">
        <row r="106">
          <cell r="C106">
            <v>0</v>
          </cell>
        </row>
      </sheetData>
      <sheetData sheetId="3653">
        <row r="106">
          <cell r="C106">
            <v>0</v>
          </cell>
        </row>
      </sheetData>
      <sheetData sheetId="3654">
        <row r="106">
          <cell r="C106">
            <v>0</v>
          </cell>
        </row>
      </sheetData>
      <sheetData sheetId="3655">
        <row r="106">
          <cell r="C106">
            <v>0</v>
          </cell>
        </row>
      </sheetData>
      <sheetData sheetId="3656">
        <row r="106">
          <cell r="C106">
            <v>0</v>
          </cell>
        </row>
      </sheetData>
      <sheetData sheetId="3657">
        <row r="106">
          <cell r="C106">
            <v>0</v>
          </cell>
        </row>
      </sheetData>
      <sheetData sheetId="3658">
        <row r="106">
          <cell r="C106">
            <v>0</v>
          </cell>
        </row>
      </sheetData>
      <sheetData sheetId="3659">
        <row r="106">
          <cell r="C106">
            <v>0</v>
          </cell>
        </row>
      </sheetData>
      <sheetData sheetId="3660">
        <row r="106">
          <cell r="C106">
            <v>0</v>
          </cell>
        </row>
      </sheetData>
      <sheetData sheetId="3661">
        <row r="106">
          <cell r="C106">
            <v>0</v>
          </cell>
        </row>
      </sheetData>
      <sheetData sheetId="3662">
        <row r="106">
          <cell r="C106">
            <v>0</v>
          </cell>
        </row>
      </sheetData>
      <sheetData sheetId="3663">
        <row r="106">
          <cell r="C106">
            <v>0</v>
          </cell>
        </row>
      </sheetData>
      <sheetData sheetId="3664"/>
      <sheetData sheetId="3665">
        <row r="106">
          <cell r="C106">
            <v>0</v>
          </cell>
        </row>
      </sheetData>
      <sheetData sheetId="3666">
        <row r="106">
          <cell r="C106">
            <v>0</v>
          </cell>
        </row>
      </sheetData>
      <sheetData sheetId="3667">
        <row r="106">
          <cell r="C106">
            <v>0</v>
          </cell>
        </row>
      </sheetData>
      <sheetData sheetId="3668">
        <row r="106">
          <cell r="C106">
            <v>0</v>
          </cell>
        </row>
      </sheetData>
      <sheetData sheetId="3669">
        <row r="106">
          <cell r="C106">
            <v>0</v>
          </cell>
        </row>
      </sheetData>
      <sheetData sheetId="3670">
        <row r="106">
          <cell r="C106">
            <v>0</v>
          </cell>
        </row>
      </sheetData>
      <sheetData sheetId="3671">
        <row r="106">
          <cell r="C106">
            <v>0</v>
          </cell>
        </row>
      </sheetData>
      <sheetData sheetId="3672">
        <row r="106">
          <cell r="C106">
            <v>0</v>
          </cell>
        </row>
      </sheetData>
      <sheetData sheetId="3673">
        <row r="106">
          <cell r="C106">
            <v>0</v>
          </cell>
        </row>
      </sheetData>
      <sheetData sheetId="3674">
        <row r="106">
          <cell r="C106">
            <v>0</v>
          </cell>
        </row>
      </sheetData>
      <sheetData sheetId="3675">
        <row r="106">
          <cell r="C106">
            <v>0</v>
          </cell>
        </row>
      </sheetData>
      <sheetData sheetId="3676">
        <row r="106">
          <cell r="C106">
            <v>0</v>
          </cell>
        </row>
      </sheetData>
      <sheetData sheetId="3677">
        <row r="106">
          <cell r="C106">
            <v>0</v>
          </cell>
        </row>
      </sheetData>
      <sheetData sheetId="3678"/>
      <sheetData sheetId="3679">
        <row r="106">
          <cell r="C106">
            <v>0</v>
          </cell>
        </row>
      </sheetData>
      <sheetData sheetId="3680">
        <row r="106">
          <cell r="C106">
            <v>0</v>
          </cell>
        </row>
      </sheetData>
      <sheetData sheetId="3681">
        <row r="106">
          <cell r="C106">
            <v>0</v>
          </cell>
        </row>
      </sheetData>
      <sheetData sheetId="3682">
        <row r="106">
          <cell r="C106">
            <v>0</v>
          </cell>
        </row>
      </sheetData>
      <sheetData sheetId="3683">
        <row r="106">
          <cell r="C106">
            <v>0</v>
          </cell>
        </row>
      </sheetData>
      <sheetData sheetId="3684">
        <row r="106">
          <cell r="C106">
            <v>0</v>
          </cell>
        </row>
      </sheetData>
      <sheetData sheetId="3685">
        <row r="106">
          <cell r="C106">
            <v>0</v>
          </cell>
        </row>
      </sheetData>
      <sheetData sheetId="3686">
        <row r="106">
          <cell r="C106">
            <v>0</v>
          </cell>
        </row>
      </sheetData>
      <sheetData sheetId="3687">
        <row r="106">
          <cell r="C106">
            <v>0</v>
          </cell>
        </row>
      </sheetData>
      <sheetData sheetId="3688">
        <row r="106">
          <cell r="C106">
            <v>0</v>
          </cell>
        </row>
      </sheetData>
      <sheetData sheetId="3689">
        <row r="106">
          <cell r="C106">
            <v>0</v>
          </cell>
        </row>
      </sheetData>
      <sheetData sheetId="3690">
        <row r="106">
          <cell r="C106">
            <v>0</v>
          </cell>
        </row>
      </sheetData>
      <sheetData sheetId="3691">
        <row r="106">
          <cell r="C106">
            <v>0</v>
          </cell>
        </row>
      </sheetData>
      <sheetData sheetId="3692">
        <row r="106">
          <cell r="C106">
            <v>0</v>
          </cell>
        </row>
      </sheetData>
      <sheetData sheetId="3693">
        <row r="106">
          <cell r="C106">
            <v>0</v>
          </cell>
        </row>
      </sheetData>
      <sheetData sheetId="3694">
        <row r="106">
          <cell r="C106">
            <v>0</v>
          </cell>
        </row>
      </sheetData>
      <sheetData sheetId="3695">
        <row r="106">
          <cell r="C106">
            <v>0</v>
          </cell>
        </row>
      </sheetData>
      <sheetData sheetId="3696">
        <row r="106">
          <cell r="C106">
            <v>0</v>
          </cell>
        </row>
      </sheetData>
      <sheetData sheetId="3697">
        <row r="106">
          <cell r="C106">
            <v>0</v>
          </cell>
        </row>
      </sheetData>
      <sheetData sheetId="3698">
        <row r="106">
          <cell r="C106">
            <v>0</v>
          </cell>
        </row>
      </sheetData>
      <sheetData sheetId="3699">
        <row r="106">
          <cell r="C106">
            <v>0</v>
          </cell>
        </row>
      </sheetData>
      <sheetData sheetId="3700">
        <row r="106">
          <cell r="C106">
            <v>0</v>
          </cell>
        </row>
      </sheetData>
      <sheetData sheetId="3701">
        <row r="106">
          <cell r="C106">
            <v>0</v>
          </cell>
        </row>
      </sheetData>
      <sheetData sheetId="3702">
        <row r="106">
          <cell r="C106">
            <v>0</v>
          </cell>
        </row>
      </sheetData>
      <sheetData sheetId="3703">
        <row r="106">
          <cell r="C106">
            <v>0</v>
          </cell>
        </row>
      </sheetData>
      <sheetData sheetId="3704">
        <row r="106">
          <cell r="C106">
            <v>0</v>
          </cell>
        </row>
      </sheetData>
      <sheetData sheetId="3705">
        <row r="106">
          <cell r="C106">
            <v>0</v>
          </cell>
        </row>
      </sheetData>
      <sheetData sheetId="3706">
        <row r="106">
          <cell r="C106">
            <v>0</v>
          </cell>
        </row>
      </sheetData>
      <sheetData sheetId="3707">
        <row r="106">
          <cell r="C106">
            <v>0</v>
          </cell>
        </row>
      </sheetData>
      <sheetData sheetId="3708">
        <row r="106">
          <cell r="C106">
            <v>0</v>
          </cell>
        </row>
      </sheetData>
      <sheetData sheetId="3709">
        <row r="106">
          <cell r="C106">
            <v>0</v>
          </cell>
        </row>
      </sheetData>
      <sheetData sheetId="3710">
        <row r="106">
          <cell r="C106">
            <v>0</v>
          </cell>
        </row>
      </sheetData>
      <sheetData sheetId="3711">
        <row r="106">
          <cell r="C106">
            <v>0</v>
          </cell>
        </row>
      </sheetData>
      <sheetData sheetId="3712">
        <row r="106">
          <cell r="C106">
            <v>0</v>
          </cell>
        </row>
      </sheetData>
      <sheetData sheetId="3713">
        <row r="106">
          <cell r="C106">
            <v>0</v>
          </cell>
        </row>
      </sheetData>
      <sheetData sheetId="3714">
        <row r="106">
          <cell r="C106">
            <v>0</v>
          </cell>
        </row>
      </sheetData>
      <sheetData sheetId="3715">
        <row r="106">
          <cell r="C106">
            <v>0</v>
          </cell>
        </row>
      </sheetData>
      <sheetData sheetId="3716">
        <row r="106">
          <cell r="C106">
            <v>0</v>
          </cell>
        </row>
      </sheetData>
      <sheetData sheetId="3717">
        <row r="106">
          <cell r="C106">
            <v>0</v>
          </cell>
        </row>
      </sheetData>
      <sheetData sheetId="3718">
        <row r="106">
          <cell r="C106">
            <v>0</v>
          </cell>
        </row>
      </sheetData>
      <sheetData sheetId="3719">
        <row r="106">
          <cell r="C106">
            <v>0</v>
          </cell>
        </row>
      </sheetData>
      <sheetData sheetId="3720">
        <row r="106">
          <cell r="C106">
            <v>0</v>
          </cell>
        </row>
      </sheetData>
      <sheetData sheetId="3721">
        <row r="106">
          <cell r="C106">
            <v>0</v>
          </cell>
        </row>
      </sheetData>
      <sheetData sheetId="3722">
        <row r="106">
          <cell r="C106">
            <v>0</v>
          </cell>
        </row>
      </sheetData>
      <sheetData sheetId="3723">
        <row r="106">
          <cell r="C106">
            <v>0</v>
          </cell>
        </row>
      </sheetData>
      <sheetData sheetId="3724">
        <row r="106">
          <cell r="C106">
            <v>0</v>
          </cell>
        </row>
      </sheetData>
      <sheetData sheetId="3725">
        <row r="106">
          <cell r="C106">
            <v>0</v>
          </cell>
        </row>
      </sheetData>
      <sheetData sheetId="3726">
        <row r="106">
          <cell r="C106">
            <v>0</v>
          </cell>
        </row>
      </sheetData>
      <sheetData sheetId="3727">
        <row r="106">
          <cell r="C106">
            <v>0</v>
          </cell>
        </row>
      </sheetData>
      <sheetData sheetId="3728">
        <row r="106">
          <cell r="C106">
            <v>0</v>
          </cell>
        </row>
      </sheetData>
      <sheetData sheetId="3729">
        <row r="106">
          <cell r="C106">
            <v>0</v>
          </cell>
        </row>
      </sheetData>
      <sheetData sheetId="3730">
        <row r="106">
          <cell r="C106">
            <v>0</v>
          </cell>
        </row>
      </sheetData>
      <sheetData sheetId="3731">
        <row r="106">
          <cell r="C106">
            <v>0</v>
          </cell>
        </row>
      </sheetData>
      <sheetData sheetId="3732">
        <row r="106">
          <cell r="C106">
            <v>0</v>
          </cell>
        </row>
      </sheetData>
      <sheetData sheetId="3733">
        <row r="106">
          <cell r="C106">
            <v>0</v>
          </cell>
        </row>
      </sheetData>
      <sheetData sheetId="3734">
        <row r="106">
          <cell r="C106">
            <v>0</v>
          </cell>
        </row>
      </sheetData>
      <sheetData sheetId="3735">
        <row r="106">
          <cell r="C106">
            <v>0</v>
          </cell>
        </row>
      </sheetData>
      <sheetData sheetId="3736">
        <row r="106">
          <cell r="C106">
            <v>0</v>
          </cell>
        </row>
      </sheetData>
      <sheetData sheetId="3737">
        <row r="106">
          <cell r="C106">
            <v>0</v>
          </cell>
        </row>
      </sheetData>
      <sheetData sheetId="3738">
        <row r="106">
          <cell r="C106">
            <v>0</v>
          </cell>
        </row>
      </sheetData>
      <sheetData sheetId="3739">
        <row r="106">
          <cell r="C106">
            <v>0</v>
          </cell>
        </row>
      </sheetData>
      <sheetData sheetId="3740">
        <row r="106">
          <cell r="C106">
            <v>0</v>
          </cell>
        </row>
      </sheetData>
      <sheetData sheetId="3741">
        <row r="106">
          <cell r="C106">
            <v>0</v>
          </cell>
        </row>
      </sheetData>
      <sheetData sheetId="3742">
        <row r="106">
          <cell r="C106">
            <v>0</v>
          </cell>
        </row>
      </sheetData>
      <sheetData sheetId="3743">
        <row r="106">
          <cell r="C106">
            <v>0</v>
          </cell>
        </row>
      </sheetData>
      <sheetData sheetId="3744">
        <row r="106">
          <cell r="C106">
            <v>0</v>
          </cell>
        </row>
      </sheetData>
      <sheetData sheetId="3745">
        <row r="106">
          <cell r="C106">
            <v>0</v>
          </cell>
        </row>
      </sheetData>
      <sheetData sheetId="3746">
        <row r="106">
          <cell r="C106">
            <v>0</v>
          </cell>
        </row>
      </sheetData>
      <sheetData sheetId="3747">
        <row r="106">
          <cell r="C106">
            <v>0</v>
          </cell>
        </row>
      </sheetData>
      <sheetData sheetId="3748">
        <row r="106">
          <cell r="C106">
            <v>0</v>
          </cell>
        </row>
      </sheetData>
      <sheetData sheetId="3749">
        <row r="106">
          <cell r="C106">
            <v>0</v>
          </cell>
        </row>
      </sheetData>
      <sheetData sheetId="3750">
        <row r="106">
          <cell r="C106">
            <v>0</v>
          </cell>
        </row>
      </sheetData>
      <sheetData sheetId="3751">
        <row r="106">
          <cell r="C106">
            <v>0</v>
          </cell>
        </row>
      </sheetData>
      <sheetData sheetId="3752">
        <row r="106">
          <cell r="C106">
            <v>0</v>
          </cell>
        </row>
      </sheetData>
      <sheetData sheetId="3753">
        <row r="106">
          <cell r="C106">
            <v>0</v>
          </cell>
        </row>
      </sheetData>
      <sheetData sheetId="3754">
        <row r="106">
          <cell r="C106">
            <v>0</v>
          </cell>
        </row>
      </sheetData>
      <sheetData sheetId="3755">
        <row r="106">
          <cell r="C106">
            <v>0</v>
          </cell>
        </row>
      </sheetData>
      <sheetData sheetId="3756">
        <row r="106">
          <cell r="C106">
            <v>0</v>
          </cell>
        </row>
      </sheetData>
      <sheetData sheetId="3757">
        <row r="106">
          <cell r="C106">
            <v>0</v>
          </cell>
        </row>
      </sheetData>
      <sheetData sheetId="3758">
        <row r="106">
          <cell r="C106">
            <v>0</v>
          </cell>
        </row>
      </sheetData>
      <sheetData sheetId="3759">
        <row r="106">
          <cell r="C106">
            <v>0</v>
          </cell>
        </row>
      </sheetData>
      <sheetData sheetId="3760">
        <row r="106">
          <cell r="C106">
            <v>0</v>
          </cell>
        </row>
      </sheetData>
      <sheetData sheetId="3761">
        <row r="106">
          <cell r="C106">
            <v>0</v>
          </cell>
        </row>
      </sheetData>
      <sheetData sheetId="3762">
        <row r="106">
          <cell r="C106">
            <v>0</v>
          </cell>
        </row>
      </sheetData>
      <sheetData sheetId="3763">
        <row r="106">
          <cell r="C106">
            <v>0</v>
          </cell>
        </row>
      </sheetData>
      <sheetData sheetId="3764">
        <row r="106">
          <cell r="C106">
            <v>0</v>
          </cell>
        </row>
      </sheetData>
      <sheetData sheetId="3765">
        <row r="106">
          <cell r="C106">
            <v>0</v>
          </cell>
        </row>
      </sheetData>
      <sheetData sheetId="3766">
        <row r="106">
          <cell r="C106">
            <v>0</v>
          </cell>
        </row>
      </sheetData>
      <sheetData sheetId="3767">
        <row r="106">
          <cell r="C106">
            <v>0</v>
          </cell>
        </row>
      </sheetData>
      <sheetData sheetId="3768">
        <row r="106">
          <cell r="C106">
            <v>0</v>
          </cell>
        </row>
      </sheetData>
      <sheetData sheetId="3769">
        <row r="106">
          <cell r="C106">
            <v>0</v>
          </cell>
        </row>
      </sheetData>
      <sheetData sheetId="3770">
        <row r="106">
          <cell r="C106">
            <v>0</v>
          </cell>
        </row>
      </sheetData>
      <sheetData sheetId="3771">
        <row r="106">
          <cell r="C106">
            <v>0</v>
          </cell>
        </row>
      </sheetData>
      <sheetData sheetId="3772">
        <row r="106">
          <cell r="C106">
            <v>0</v>
          </cell>
        </row>
      </sheetData>
      <sheetData sheetId="3773">
        <row r="106">
          <cell r="C106">
            <v>0</v>
          </cell>
        </row>
      </sheetData>
      <sheetData sheetId="3774">
        <row r="106">
          <cell r="C106">
            <v>0</v>
          </cell>
        </row>
      </sheetData>
      <sheetData sheetId="3775">
        <row r="106">
          <cell r="C106">
            <v>0</v>
          </cell>
        </row>
      </sheetData>
      <sheetData sheetId="3776">
        <row r="106">
          <cell r="C106">
            <v>0</v>
          </cell>
        </row>
      </sheetData>
      <sheetData sheetId="3777">
        <row r="106">
          <cell r="C106">
            <v>0</v>
          </cell>
        </row>
      </sheetData>
      <sheetData sheetId="3778">
        <row r="106">
          <cell r="C106">
            <v>0</v>
          </cell>
        </row>
      </sheetData>
      <sheetData sheetId="3779">
        <row r="106">
          <cell r="C106">
            <v>0</v>
          </cell>
        </row>
      </sheetData>
      <sheetData sheetId="3780">
        <row r="106">
          <cell r="C106">
            <v>0</v>
          </cell>
        </row>
      </sheetData>
      <sheetData sheetId="3781">
        <row r="106">
          <cell r="C106">
            <v>0</v>
          </cell>
        </row>
      </sheetData>
      <sheetData sheetId="3782">
        <row r="106">
          <cell r="C106">
            <v>0</v>
          </cell>
        </row>
      </sheetData>
      <sheetData sheetId="3783">
        <row r="106">
          <cell r="C106">
            <v>0</v>
          </cell>
        </row>
      </sheetData>
      <sheetData sheetId="3784">
        <row r="106">
          <cell r="C106">
            <v>0</v>
          </cell>
        </row>
      </sheetData>
      <sheetData sheetId="3785">
        <row r="106">
          <cell r="C106">
            <v>0</v>
          </cell>
        </row>
      </sheetData>
      <sheetData sheetId="3786">
        <row r="106">
          <cell r="C106">
            <v>0</v>
          </cell>
        </row>
      </sheetData>
      <sheetData sheetId="3787">
        <row r="106">
          <cell r="C106">
            <v>0</v>
          </cell>
        </row>
      </sheetData>
      <sheetData sheetId="3788">
        <row r="106">
          <cell r="C106">
            <v>0</v>
          </cell>
        </row>
      </sheetData>
      <sheetData sheetId="3789">
        <row r="106">
          <cell r="C106">
            <v>0</v>
          </cell>
        </row>
      </sheetData>
      <sheetData sheetId="3790">
        <row r="106">
          <cell r="C106">
            <v>0</v>
          </cell>
        </row>
      </sheetData>
      <sheetData sheetId="3791">
        <row r="106">
          <cell r="C106">
            <v>0</v>
          </cell>
        </row>
      </sheetData>
      <sheetData sheetId="3792">
        <row r="106">
          <cell r="C106">
            <v>0</v>
          </cell>
        </row>
      </sheetData>
      <sheetData sheetId="3793">
        <row r="106">
          <cell r="C106">
            <v>0</v>
          </cell>
        </row>
      </sheetData>
      <sheetData sheetId="3794">
        <row r="106">
          <cell r="C106">
            <v>0</v>
          </cell>
        </row>
      </sheetData>
      <sheetData sheetId="3795">
        <row r="106">
          <cell r="C106">
            <v>0</v>
          </cell>
        </row>
      </sheetData>
      <sheetData sheetId="3796">
        <row r="106">
          <cell r="C106">
            <v>0</v>
          </cell>
        </row>
      </sheetData>
      <sheetData sheetId="3797">
        <row r="106">
          <cell r="C106">
            <v>0</v>
          </cell>
        </row>
      </sheetData>
      <sheetData sheetId="3798">
        <row r="106">
          <cell r="C106">
            <v>0</v>
          </cell>
        </row>
      </sheetData>
      <sheetData sheetId="3799">
        <row r="106">
          <cell r="C106">
            <v>0</v>
          </cell>
        </row>
      </sheetData>
      <sheetData sheetId="3800">
        <row r="106">
          <cell r="C106">
            <v>0</v>
          </cell>
        </row>
      </sheetData>
      <sheetData sheetId="3801">
        <row r="106">
          <cell r="C106">
            <v>0</v>
          </cell>
        </row>
      </sheetData>
      <sheetData sheetId="3802">
        <row r="106">
          <cell r="C106">
            <v>0</v>
          </cell>
        </row>
      </sheetData>
      <sheetData sheetId="3803">
        <row r="106">
          <cell r="C106">
            <v>0</v>
          </cell>
        </row>
      </sheetData>
      <sheetData sheetId="3804">
        <row r="106">
          <cell r="C106">
            <v>0</v>
          </cell>
        </row>
      </sheetData>
      <sheetData sheetId="3805">
        <row r="106">
          <cell r="C106">
            <v>0</v>
          </cell>
        </row>
      </sheetData>
      <sheetData sheetId="3806">
        <row r="106">
          <cell r="C106">
            <v>0</v>
          </cell>
        </row>
      </sheetData>
      <sheetData sheetId="3807">
        <row r="106">
          <cell r="C106">
            <v>0</v>
          </cell>
        </row>
      </sheetData>
      <sheetData sheetId="3808">
        <row r="106">
          <cell r="C106">
            <v>0</v>
          </cell>
        </row>
      </sheetData>
      <sheetData sheetId="3809">
        <row r="106">
          <cell r="C106">
            <v>0</v>
          </cell>
        </row>
      </sheetData>
      <sheetData sheetId="3810">
        <row r="106">
          <cell r="C106">
            <v>0</v>
          </cell>
        </row>
      </sheetData>
      <sheetData sheetId="3811">
        <row r="106">
          <cell r="C106">
            <v>0</v>
          </cell>
        </row>
      </sheetData>
      <sheetData sheetId="3812">
        <row r="106">
          <cell r="C106">
            <v>0</v>
          </cell>
        </row>
      </sheetData>
      <sheetData sheetId="3813">
        <row r="106">
          <cell r="C106">
            <v>0</v>
          </cell>
        </row>
      </sheetData>
      <sheetData sheetId="3814">
        <row r="106">
          <cell r="C106">
            <v>0</v>
          </cell>
        </row>
      </sheetData>
      <sheetData sheetId="3815">
        <row r="106">
          <cell r="C106">
            <v>0</v>
          </cell>
        </row>
      </sheetData>
      <sheetData sheetId="3816">
        <row r="106">
          <cell r="C106">
            <v>0</v>
          </cell>
        </row>
      </sheetData>
      <sheetData sheetId="3817">
        <row r="106">
          <cell r="C106">
            <v>0</v>
          </cell>
        </row>
      </sheetData>
      <sheetData sheetId="3818">
        <row r="106">
          <cell r="C106">
            <v>0</v>
          </cell>
        </row>
      </sheetData>
      <sheetData sheetId="3819">
        <row r="106">
          <cell r="C106">
            <v>0</v>
          </cell>
        </row>
      </sheetData>
      <sheetData sheetId="3820">
        <row r="106">
          <cell r="C106">
            <v>0</v>
          </cell>
        </row>
      </sheetData>
      <sheetData sheetId="3821">
        <row r="106">
          <cell r="C106">
            <v>0</v>
          </cell>
        </row>
      </sheetData>
      <sheetData sheetId="3822">
        <row r="106">
          <cell r="C106">
            <v>0</v>
          </cell>
        </row>
      </sheetData>
      <sheetData sheetId="3823">
        <row r="106">
          <cell r="C106">
            <v>0</v>
          </cell>
        </row>
      </sheetData>
      <sheetData sheetId="3824">
        <row r="106">
          <cell r="C106">
            <v>0</v>
          </cell>
        </row>
      </sheetData>
      <sheetData sheetId="3825">
        <row r="106">
          <cell r="C106">
            <v>0</v>
          </cell>
        </row>
      </sheetData>
      <sheetData sheetId="3826">
        <row r="106">
          <cell r="C106">
            <v>0</v>
          </cell>
        </row>
      </sheetData>
      <sheetData sheetId="3827">
        <row r="106">
          <cell r="C106">
            <v>0</v>
          </cell>
        </row>
      </sheetData>
      <sheetData sheetId="3828">
        <row r="106">
          <cell r="C106">
            <v>0</v>
          </cell>
        </row>
      </sheetData>
      <sheetData sheetId="3829">
        <row r="106">
          <cell r="C106">
            <v>0</v>
          </cell>
        </row>
      </sheetData>
      <sheetData sheetId="3830">
        <row r="106">
          <cell r="C106">
            <v>0</v>
          </cell>
        </row>
      </sheetData>
      <sheetData sheetId="3831">
        <row r="106">
          <cell r="C106">
            <v>0</v>
          </cell>
        </row>
      </sheetData>
      <sheetData sheetId="3832">
        <row r="106">
          <cell r="C106">
            <v>0</v>
          </cell>
        </row>
      </sheetData>
      <sheetData sheetId="3833">
        <row r="106">
          <cell r="C106">
            <v>0</v>
          </cell>
        </row>
      </sheetData>
      <sheetData sheetId="3834">
        <row r="106">
          <cell r="C106">
            <v>0</v>
          </cell>
        </row>
      </sheetData>
      <sheetData sheetId="3835">
        <row r="106">
          <cell r="C106">
            <v>0</v>
          </cell>
        </row>
      </sheetData>
      <sheetData sheetId="3836">
        <row r="106">
          <cell r="C106">
            <v>0</v>
          </cell>
        </row>
      </sheetData>
      <sheetData sheetId="3837">
        <row r="106">
          <cell r="C106">
            <v>0</v>
          </cell>
        </row>
      </sheetData>
      <sheetData sheetId="3838">
        <row r="106">
          <cell r="C106">
            <v>0</v>
          </cell>
        </row>
      </sheetData>
      <sheetData sheetId="3839">
        <row r="106">
          <cell r="C106">
            <v>0</v>
          </cell>
        </row>
      </sheetData>
      <sheetData sheetId="3840">
        <row r="106">
          <cell r="C106">
            <v>0</v>
          </cell>
        </row>
      </sheetData>
      <sheetData sheetId="3841">
        <row r="106">
          <cell r="C106">
            <v>0</v>
          </cell>
        </row>
      </sheetData>
      <sheetData sheetId="3842">
        <row r="106">
          <cell r="C106">
            <v>0</v>
          </cell>
        </row>
      </sheetData>
      <sheetData sheetId="3843">
        <row r="106">
          <cell r="C106">
            <v>0</v>
          </cell>
        </row>
      </sheetData>
      <sheetData sheetId="3844">
        <row r="106">
          <cell r="C106">
            <v>0</v>
          </cell>
        </row>
      </sheetData>
      <sheetData sheetId="3845">
        <row r="106">
          <cell r="C106">
            <v>0</v>
          </cell>
        </row>
      </sheetData>
      <sheetData sheetId="3846">
        <row r="106">
          <cell r="C106">
            <v>0</v>
          </cell>
        </row>
      </sheetData>
      <sheetData sheetId="3847">
        <row r="106">
          <cell r="C106">
            <v>0</v>
          </cell>
        </row>
      </sheetData>
      <sheetData sheetId="3848">
        <row r="106">
          <cell r="C106">
            <v>0</v>
          </cell>
        </row>
      </sheetData>
      <sheetData sheetId="3849">
        <row r="106">
          <cell r="C106">
            <v>0</v>
          </cell>
        </row>
      </sheetData>
      <sheetData sheetId="3850">
        <row r="106">
          <cell r="C106">
            <v>0</v>
          </cell>
        </row>
      </sheetData>
      <sheetData sheetId="3851">
        <row r="106">
          <cell r="C106">
            <v>0</v>
          </cell>
        </row>
      </sheetData>
      <sheetData sheetId="3852">
        <row r="106">
          <cell r="C106">
            <v>0</v>
          </cell>
        </row>
      </sheetData>
      <sheetData sheetId="3853">
        <row r="106">
          <cell r="C106">
            <v>0</v>
          </cell>
        </row>
      </sheetData>
      <sheetData sheetId="3854">
        <row r="106">
          <cell r="C106">
            <v>0</v>
          </cell>
        </row>
      </sheetData>
      <sheetData sheetId="3855">
        <row r="106">
          <cell r="C106">
            <v>0</v>
          </cell>
        </row>
      </sheetData>
      <sheetData sheetId="3856">
        <row r="106">
          <cell r="C106">
            <v>0</v>
          </cell>
        </row>
      </sheetData>
      <sheetData sheetId="3857">
        <row r="106">
          <cell r="C106">
            <v>0</v>
          </cell>
        </row>
      </sheetData>
      <sheetData sheetId="3858">
        <row r="106">
          <cell r="C106">
            <v>0</v>
          </cell>
        </row>
      </sheetData>
      <sheetData sheetId="3859">
        <row r="106">
          <cell r="C106">
            <v>0</v>
          </cell>
        </row>
      </sheetData>
      <sheetData sheetId="3860">
        <row r="106">
          <cell r="C106">
            <v>0</v>
          </cell>
        </row>
      </sheetData>
      <sheetData sheetId="3861">
        <row r="106">
          <cell r="C106">
            <v>0</v>
          </cell>
        </row>
      </sheetData>
      <sheetData sheetId="3862">
        <row r="106">
          <cell r="C106">
            <v>0</v>
          </cell>
        </row>
      </sheetData>
      <sheetData sheetId="3863">
        <row r="106">
          <cell r="C106">
            <v>0</v>
          </cell>
        </row>
      </sheetData>
      <sheetData sheetId="3864">
        <row r="106">
          <cell r="C106">
            <v>0</v>
          </cell>
        </row>
      </sheetData>
      <sheetData sheetId="3865">
        <row r="106">
          <cell r="C106">
            <v>0</v>
          </cell>
        </row>
      </sheetData>
      <sheetData sheetId="3866">
        <row r="106">
          <cell r="C106">
            <v>0</v>
          </cell>
        </row>
      </sheetData>
      <sheetData sheetId="3867">
        <row r="106">
          <cell r="C106">
            <v>0</v>
          </cell>
        </row>
      </sheetData>
      <sheetData sheetId="3868">
        <row r="106">
          <cell r="C106">
            <v>0</v>
          </cell>
        </row>
      </sheetData>
      <sheetData sheetId="3869">
        <row r="106">
          <cell r="C106">
            <v>0</v>
          </cell>
        </row>
      </sheetData>
      <sheetData sheetId="3870">
        <row r="106">
          <cell r="C106">
            <v>0</v>
          </cell>
        </row>
      </sheetData>
      <sheetData sheetId="3871">
        <row r="106">
          <cell r="C106">
            <v>0</v>
          </cell>
        </row>
      </sheetData>
      <sheetData sheetId="3872">
        <row r="106">
          <cell r="C106">
            <v>0</v>
          </cell>
        </row>
      </sheetData>
      <sheetData sheetId="3873">
        <row r="106">
          <cell r="C106">
            <v>0</v>
          </cell>
        </row>
      </sheetData>
      <sheetData sheetId="3874">
        <row r="106">
          <cell r="C106">
            <v>0</v>
          </cell>
        </row>
      </sheetData>
      <sheetData sheetId="3875">
        <row r="106">
          <cell r="C106">
            <v>0</v>
          </cell>
        </row>
      </sheetData>
      <sheetData sheetId="3876">
        <row r="106">
          <cell r="C106">
            <v>0</v>
          </cell>
        </row>
      </sheetData>
      <sheetData sheetId="3877">
        <row r="106">
          <cell r="C106">
            <v>0</v>
          </cell>
        </row>
      </sheetData>
      <sheetData sheetId="3878">
        <row r="106">
          <cell r="C106">
            <v>0</v>
          </cell>
        </row>
      </sheetData>
      <sheetData sheetId="3879">
        <row r="106">
          <cell r="C106">
            <v>0</v>
          </cell>
        </row>
      </sheetData>
      <sheetData sheetId="3880">
        <row r="106">
          <cell r="C106">
            <v>0</v>
          </cell>
        </row>
      </sheetData>
      <sheetData sheetId="3881">
        <row r="106">
          <cell r="C106">
            <v>0</v>
          </cell>
        </row>
      </sheetData>
      <sheetData sheetId="3882">
        <row r="106">
          <cell r="C106">
            <v>0</v>
          </cell>
        </row>
      </sheetData>
      <sheetData sheetId="3883">
        <row r="106">
          <cell r="C106">
            <v>0</v>
          </cell>
        </row>
      </sheetData>
      <sheetData sheetId="3884">
        <row r="106">
          <cell r="C106">
            <v>0</v>
          </cell>
        </row>
      </sheetData>
      <sheetData sheetId="3885">
        <row r="106">
          <cell r="C106">
            <v>0</v>
          </cell>
        </row>
      </sheetData>
      <sheetData sheetId="3886">
        <row r="106">
          <cell r="C106">
            <v>0</v>
          </cell>
        </row>
      </sheetData>
      <sheetData sheetId="3887">
        <row r="106">
          <cell r="C106">
            <v>0</v>
          </cell>
        </row>
      </sheetData>
      <sheetData sheetId="3888">
        <row r="106">
          <cell r="C106">
            <v>0</v>
          </cell>
        </row>
      </sheetData>
      <sheetData sheetId="3889">
        <row r="106">
          <cell r="C106">
            <v>0</v>
          </cell>
        </row>
      </sheetData>
      <sheetData sheetId="3890">
        <row r="106">
          <cell r="C106">
            <v>0</v>
          </cell>
        </row>
      </sheetData>
      <sheetData sheetId="3891">
        <row r="106">
          <cell r="C106">
            <v>0</v>
          </cell>
        </row>
      </sheetData>
      <sheetData sheetId="3892">
        <row r="106">
          <cell r="C106">
            <v>0</v>
          </cell>
        </row>
      </sheetData>
      <sheetData sheetId="3893">
        <row r="106">
          <cell r="C106">
            <v>0</v>
          </cell>
        </row>
      </sheetData>
      <sheetData sheetId="3894">
        <row r="106">
          <cell r="C106">
            <v>0</v>
          </cell>
        </row>
      </sheetData>
      <sheetData sheetId="3895">
        <row r="106">
          <cell r="C106">
            <v>0</v>
          </cell>
        </row>
      </sheetData>
      <sheetData sheetId="3896">
        <row r="106">
          <cell r="C106">
            <v>0</v>
          </cell>
        </row>
      </sheetData>
      <sheetData sheetId="3897">
        <row r="106">
          <cell r="C106">
            <v>0</v>
          </cell>
        </row>
      </sheetData>
      <sheetData sheetId="3898">
        <row r="106">
          <cell r="C106">
            <v>0</v>
          </cell>
        </row>
      </sheetData>
      <sheetData sheetId="3899">
        <row r="106">
          <cell r="C106">
            <v>0</v>
          </cell>
        </row>
      </sheetData>
      <sheetData sheetId="3900">
        <row r="106">
          <cell r="C106">
            <v>0</v>
          </cell>
        </row>
      </sheetData>
      <sheetData sheetId="3901">
        <row r="106">
          <cell r="C106">
            <v>0</v>
          </cell>
        </row>
      </sheetData>
      <sheetData sheetId="3902">
        <row r="106">
          <cell r="C106">
            <v>0</v>
          </cell>
        </row>
      </sheetData>
      <sheetData sheetId="3903">
        <row r="106">
          <cell r="C106">
            <v>0</v>
          </cell>
        </row>
      </sheetData>
      <sheetData sheetId="3904">
        <row r="106">
          <cell r="C106">
            <v>0</v>
          </cell>
        </row>
      </sheetData>
      <sheetData sheetId="3905">
        <row r="106">
          <cell r="C106">
            <v>0</v>
          </cell>
        </row>
      </sheetData>
      <sheetData sheetId="3906">
        <row r="106">
          <cell r="C106">
            <v>0</v>
          </cell>
        </row>
      </sheetData>
      <sheetData sheetId="3907">
        <row r="106">
          <cell r="C106">
            <v>0</v>
          </cell>
        </row>
      </sheetData>
      <sheetData sheetId="3908">
        <row r="106">
          <cell r="C106">
            <v>0</v>
          </cell>
        </row>
      </sheetData>
      <sheetData sheetId="3909">
        <row r="106">
          <cell r="C106">
            <v>0</v>
          </cell>
        </row>
      </sheetData>
      <sheetData sheetId="3910">
        <row r="106">
          <cell r="C106">
            <v>0</v>
          </cell>
        </row>
      </sheetData>
      <sheetData sheetId="3911">
        <row r="106">
          <cell r="C106">
            <v>0</v>
          </cell>
        </row>
      </sheetData>
      <sheetData sheetId="3912">
        <row r="106">
          <cell r="C106">
            <v>0</v>
          </cell>
        </row>
      </sheetData>
      <sheetData sheetId="3913">
        <row r="106">
          <cell r="C106">
            <v>0</v>
          </cell>
        </row>
      </sheetData>
      <sheetData sheetId="3914">
        <row r="106">
          <cell r="C106">
            <v>0</v>
          </cell>
        </row>
      </sheetData>
      <sheetData sheetId="3915">
        <row r="106">
          <cell r="C106">
            <v>0</v>
          </cell>
        </row>
      </sheetData>
      <sheetData sheetId="3916">
        <row r="106">
          <cell r="C106">
            <v>0</v>
          </cell>
        </row>
      </sheetData>
      <sheetData sheetId="3917">
        <row r="106">
          <cell r="C106">
            <v>0</v>
          </cell>
        </row>
      </sheetData>
      <sheetData sheetId="3918">
        <row r="106">
          <cell r="C106">
            <v>0</v>
          </cell>
        </row>
      </sheetData>
      <sheetData sheetId="3919">
        <row r="106">
          <cell r="C106">
            <v>0</v>
          </cell>
        </row>
      </sheetData>
      <sheetData sheetId="3920">
        <row r="106">
          <cell r="C106">
            <v>0</v>
          </cell>
        </row>
      </sheetData>
      <sheetData sheetId="3921">
        <row r="106">
          <cell r="C106">
            <v>0</v>
          </cell>
        </row>
      </sheetData>
      <sheetData sheetId="3922">
        <row r="106">
          <cell r="C106">
            <v>0</v>
          </cell>
        </row>
      </sheetData>
      <sheetData sheetId="3923">
        <row r="106">
          <cell r="C106">
            <v>0</v>
          </cell>
        </row>
      </sheetData>
      <sheetData sheetId="3924">
        <row r="106">
          <cell r="C106">
            <v>0</v>
          </cell>
        </row>
      </sheetData>
      <sheetData sheetId="3925">
        <row r="106">
          <cell r="C106">
            <v>0</v>
          </cell>
        </row>
      </sheetData>
      <sheetData sheetId="3926">
        <row r="106">
          <cell r="C106">
            <v>0</v>
          </cell>
        </row>
      </sheetData>
      <sheetData sheetId="3927">
        <row r="106">
          <cell r="C106">
            <v>0</v>
          </cell>
        </row>
      </sheetData>
      <sheetData sheetId="3928">
        <row r="106">
          <cell r="C106">
            <v>0</v>
          </cell>
        </row>
      </sheetData>
      <sheetData sheetId="3929">
        <row r="106">
          <cell r="C106">
            <v>0</v>
          </cell>
        </row>
      </sheetData>
      <sheetData sheetId="3930">
        <row r="106">
          <cell r="C106">
            <v>0</v>
          </cell>
        </row>
      </sheetData>
      <sheetData sheetId="3931">
        <row r="106">
          <cell r="C106">
            <v>0</v>
          </cell>
        </row>
      </sheetData>
      <sheetData sheetId="3932">
        <row r="106">
          <cell r="C106">
            <v>0</v>
          </cell>
        </row>
      </sheetData>
      <sheetData sheetId="3933">
        <row r="106">
          <cell r="C106">
            <v>0</v>
          </cell>
        </row>
      </sheetData>
      <sheetData sheetId="3934">
        <row r="106">
          <cell r="C106">
            <v>0</v>
          </cell>
        </row>
      </sheetData>
      <sheetData sheetId="3935">
        <row r="106">
          <cell r="C106">
            <v>0</v>
          </cell>
        </row>
      </sheetData>
      <sheetData sheetId="3936">
        <row r="106">
          <cell r="C106">
            <v>0</v>
          </cell>
        </row>
      </sheetData>
      <sheetData sheetId="3937">
        <row r="106">
          <cell r="C106">
            <v>0</v>
          </cell>
        </row>
      </sheetData>
      <sheetData sheetId="3938">
        <row r="106">
          <cell r="C106">
            <v>0</v>
          </cell>
        </row>
      </sheetData>
      <sheetData sheetId="3939">
        <row r="106">
          <cell r="C106">
            <v>0</v>
          </cell>
        </row>
      </sheetData>
      <sheetData sheetId="3940">
        <row r="106">
          <cell r="C106">
            <v>0</v>
          </cell>
        </row>
      </sheetData>
      <sheetData sheetId="3941">
        <row r="106">
          <cell r="C106">
            <v>0</v>
          </cell>
        </row>
      </sheetData>
      <sheetData sheetId="3942">
        <row r="106">
          <cell r="C106">
            <v>0</v>
          </cell>
        </row>
      </sheetData>
      <sheetData sheetId="3943">
        <row r="106">
          <cell r="C106">
            <v>0</v>
          </cell>
        </row>
      </sheetData>
      <sheetData sheetId="3944">
        <row r="106">
          <cell r="C106">
            <v>0</v>
          </cell>
        </row>
      </sheetData>
      <sheetData sheetId="3945">
        <row r="106">
          <cell r="C106">
            <v>0</v>
          </cell>
        </row>
      </sheetData>
      <sheetData sheetId="3946">
        <row r="106">
          <cell r="C106">
            <v>0</v>
          </cell>
        </row>
      </sheetData>
      <sheetData sheetId="3947">
        <row r="106">
          <cell r="C106">
            <v>0</v>
          </cell>
        </row>
      </sheetData>
      <sheetData sheetId="3948"/>
      <sheetData sheetId="3949"/>
      <sheetData sheetId="3950">
        <row r="106">
          <cell r="C106">
            <v>0</v>
          </cell>
        </row>
      </sheetData>
      <sheetData sheetId="3951">
        <row r="106">
          <cell r="C106">
            <v>0</v>
          </cell>
        </row>
      </sheetData>
      <sheetData sheetId="3952">
        <row r="106">
          <cell r="C106">
            <v>0</v>
          </cell>
        </row>
      </sheetData>
      <sheetData sheetId="3953">
        <row r="106">
          <cell r="C106">
            <v>0</v>
          </cell>
        </row>
      </sheetData>
      <sheetData sheetId="3954">
        <row r="106">
          <cell r="C106">
            <v>0</v>
          </cell>
        </row>
      </sheetData>
      <sheetData sheetId="3955"/>
      <sheetData sheetId="3956"/>
      <sheetData sheetId="3957">
        <row r="106">
          <cell r="C106">
            <v>0</v>
          </cell>
        </row>
      </sheetData>
      <sheetData sheetId="3958">
        <row r="106">
          <cell r="C106">
            <v>0</v>
          </cell>
        </row>
      </sheetData>
      <sheetData sheetId="3959">
        <row r="106">
          <cell r="C106">
            <v>0</v>
          </cell>
        </row>
      </sheetData>
      <sheetData sheetId="3960">
        <row r="106">
          <cell r="C106">
            <v>0</v>
          </cell>
        </row>
      </sheetData>
      <sheetData sheetId="396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>
        <row r="106">
          <cell r="C106">
            <v>0</v>
          </cell>
        </row>
      </sheetData>
      <sheetData sheetId="3976">
        <row r="106">
          <cell r="C106">
            <v>0</v>
          </cell>
        </row>
      </sheetData>
      <sheetData sheetId="3977">
        <row r="106">
          <cell r="C106">
            <v>0</v>
          </cell>
        </row>
      </sheetData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>
        <row r="106">
          <cell r="C106">
            <v>0</v>
          </cell>
        </row>
      </sheetData>
      <sheetData sheetId="4033">
        <row r="106">
          <cell r="C106">
            <v>0</v>
          </cell>
        </row>
      </sheetData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>
        <row r="106">
          <cell r="C106">
            <v>0</v>
          </cell>
        </row>
      </sheetData>
      <sheetData sheetId="4131">
        <row r="106">
          <cell r="C106">
            <v>0</v>
          </cell>
        </row>
      </sheetData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>
        <row r="32">
          <cell r="B32">
            <v>0</v>
          </cell>
        </row>
      </sheetData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/>
      <sheetData sheetId="4345" refreshError="1"/>
      <sheetData sheetId="4346" refreshError="1"/>
      <sheetData sheetId="4347" refreshError="1"/>
      <sheetData sheetId="4348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/>
      <sheetData sheetId="4395"/>
      <sheetData sheetId="4396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/>
      <sheetData sheetId="4778"/>
      <sheetData sheetId="4779"/>
      <sheetData sheetId="4780" refreshError="1"/>
      <sheetData sheetId="4781" refreshError="1"/>
      <sheetData sheetId="4782" refreshError="1"/>
      <sheetData sheetId="4783" refreshError="1"/>
      <sheetData sheetId="478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1930-587D-CF47-9192-8FC731AC6E49}">
  <sheetPr>
    <tabColor theme="2" tint="-9.9978637043366805E-2"/>
    <pageSetUpPr fitToPage="1"/>
  </sheetPr>
  <dimension ref="A2:J48"/>
  <sheetViews>
    <sheetView tabSelected="1" view="pageBreakPreview" zoomScaleNormal="100" zoomScaleSheetLayoutView="100" workbookViewId="0">
      <selection activeCell="AJ26" sqref="AJ26"/>
    </sheetView>
  </sheetViews>
  <sheetFormatPr baseColWidth="10" defaultColWidth="8.83203125" defaultRowHeight="15"/>
  <cols>
    <col min="1" max="1" width="11.5" customWidth="1"/>
    <col min="2" max="2" width="0.83203125" customWidth="1"/>
    <col min="3" max="3" width="0.33203125" customWidth="1"/>
    <col min="4" max="4" width="0.83203125" hidden="1" customWidth="1"/>
    <col min="5" max="5" width="1.1640625" customWidth="1"/>
    <col min="6" max="6" width="10.33203125" customWidth="1"/>
    <col min="7" max="7" width="37.33203125" customWidth="1"/>
    <col min="8" max="8" width="19.6640625" customWidth="1"/>
    <col min="9" max="9" width="20.1640625" customWidth="1"/>
    <col min="10" max="10" width="3.5" customWidth="1"/>
    <col min="257" max="257" width="11.5" customWidth="1"/>
    <col min="258" max="258" width="0.83203125" customWidth="1"/>
    <col min="259" max="259" width="0.33203125" customWidth="1"/>
    <col min="260" max="260" width="0" hidden="1" customWidth="1"/>
    <col min="261" max="261" width="1.1640625" customWidth="1"/>
    <col min="262" max="262" width="10.33203125" customWidth="1"/>
    <col min="263" max="263" width="37.33203125" customWidth="1"/>
    <col min="264" max="264" width="19.6640625" customWidth="1"/>
    <col min="265" max="265" width="20.1640625" customWidth="1"/>
    <col min="266" max="266" width="9.5" customWidth="1"/>
    <col min="513" max="513" width="11.5" customWidth="1"/>
    <col min="514" max="514" width="0.83203125" customWidth="1"/>
    <col min="515" max="515" width="0.33203125" customWidth="1"/>
    <col min="516" max="516" width="0" hidden="1" customWidth="1"/>
    <col min="517" max="517" width="1.1640625" customWidth="1"/>
    <col min="518" max="518" width="10.33203125" customWidth="1"/>
    <col min="519" max="519" width="37.33203125" customWidth="1"/>
    <col min="520" max="520" width="19.6640625" customWidth="1"/>
    <col min="521" max="521" width="20.1640625" customWidth="1"/>
    <col min="522" max="522" width="9.5" customWidth="1"/>
    <col min="769" max="769" width="11.5" customWidth="1"/>
    <col min="770" max="770" width="0.83203125" customWidth="1"/>
    <col min="771" max="771" width="0.33203125" customWidth="1"/>
    <col min="772" max="772" width="0" hidden="1" customWidth="1"/>
    <col min="773" max="773" width="1.1640625" customWidth="1"/>
    <col min="774" max="774" width="10.33203125" customWidth="1"/>
    <col min="775" max="775" width="37.33203125" customWidth="1"/>
    <col min="776" max="776" width="19.6640625" customWidth="1"/>
    <col min="777" max="777" width="20.1640625" customWidth="1"/>
    <col min="778" max="778" width="9.5" customWidth="1"/>
    <col min="1025" max="1025" width="11.5" customWidth="1"/>
    <col min="1026" max="1026" width="0.83203125" customWidth="1"/>
    <col min="1027" max="1027" width="0.33203125" customWidth="1"/>
    <col min="1028" max="1028" width="0" hidden="1" customWidth="1"/>
    <col min="1029" max="1029" width="1.1640625" customWidth="1"/>
    <col min="1030" max="1030" width="10.33203125" customWidth="1"/>
    <col min="1031" max="1031" width="37.33203125" customWidth="1"/>
    <col min="1032" max="1032" width="19.6640625" customWidth="1"/>
    <col min="1033" max="1033" width="20.1640625" customWidth="1"/>
    <col min="1034" max="1034" width="9.5" customWidth="1"/>
    <col min="1281" max="1281" width="11.5" customWidth="1"/>
    <col min="1282" max="1282" width="0.83203125" customWidth="1"/>
    <col min="1283" max="1283" width="0.33203125" customWidth="1"/>
    <col min="1284" max="1284" width="0" hidden="1" customWidth="1"/>
    <col min="1285" max="1285" width="1.1640625" customWidth="1"/>
    <col min="1286" max="1286" width="10.33203125" customWidth="1"/>
    <col min="1287" max="1287" width="37.33203125" customWidth="1"/>
    <col min="1288" max="1288" width="19.6640625" customWidth="1"/>
    <col min="1289" max="1289" width="20.1640625" customWidth="1"/>
    <col min="1290" max="1290" width="9.5" customWidth="1"/>
    <col min="1537" max="1537" width="11.5" customWidth="1"/>
    <col min="1538" max="1538" width="0.83203125" customWidth="1"/>
    <col min="1539" max="1539" width="0.33203125" customWidth="1"/>
    <col min="1540" max="1540" width="0" hidden="1" customWidth="1"/>
    <col min="1541" max="1541" width="1.1640625" customWidth="1"/>
    <col min="1542" max="1542" width="10.33203125" customWidth="1"/>
    <col min="1543" max="1543" width="37.33203125" customWidth="1"/>
    <col min="1544" max="1544" width="19.6640625" customWidth="1"/>
    <col min="1545" max="1545" width="20.1640625" customWidth="1"/>
    <col min="1546" max="1546" width="9.5" customWidth="1"/>
    <col min="1793" max="1793" width="11.5" customWidth="1"/>
    <col min="1794" max="1794" width="0.83203125" customWidth="1"/>
    <col min="1795" max="1795" width="0.33203125" customWidth="1"/>
    <col min="1796" max="1796" width="0" hidden="1" customWidth="1"/>
    <col min="1797" max="1797" width="1.1640625" customWidth="1"/>
    <col min="1798" max="1798" width="10.33203125" customWidth="1"/>
    <col min="1799" max="1799" width="37.33203125" customWidth="1"/>
    <col min="1800" max="1800" width="19.6640625" customWidth="1"/>
    <col min="1801" max="1801" width="20.1640625" customWidth="1"/>
    <col min="1802" max="1802" width="9.5" customWidth="1"/>
    <col min="2049" max="2049" width="11.5" customWidth="1"/>
    <col min="2050" max="2050" width="0.83203125" customWidth="1"/>
    <col min="2051" max="2051" width="0.33203125" customWidth="1"/>
    <col min="2052" max="2052" width="0" hidden="1" customWidth="1"/>
    <col min="2053" max="2053" width="1.1640625" customWidth="1"/>
    <col min="2054" max="2054" width="10.33203125" customWidth="1"/>
    <col min="2055" max="2055" width="37.33203125" customWidth="1"/>
    <col min="2056" max="2056" width="19.6640625" customWidth="1"/>
    <col min="2057" max="2057" width="20.1640625" customWidth="1"/>
    <col min="2058" max="2058" width="9.5" customWidth="1"/>
    <col min="2305" max="2305" width="11.5" customWidth="1"/>
    <col min="2306" max="2306" width="0.83203125" customWidth="1"/>
    <col min="2307" max="2307" width="0.33203125" customWidth="1"/>
    <col min="2308" max="2308" width="0" hidden="1" customWidth="1"/>
    <col min="2309" max="2309" width="1.1640625" customWidth="1"/>
    <col min="2310" max="2310" width="10.33203125" customWidth="1"/>
    <col min="2311" max="2311" width="37.33203125" customWidth="1"/>
    <col min="2312" max="2312" width="19.6640625" customWidth="1"/>
    <col min="2313" max="2313" width="20.1640625" customWidth="1"/>
    <col min="2314" max="2314" width="9.5" customWidth="1"/>
    <col min="2561" max="2561" width="11.5" customWidth="1"/>
    <col min="2562" max="2562" width="0.83203125" customWidth="1"/>
    <col min="2563" max="2563" width="0.33203125" customWidth="1"/>
    <col min="2564" max="2564" width="0" hidden="1" customWidth="1"/>
    <col min="2565" max="2565" width="1.1640625" customWidth="1"/>
    <col min="2566" max="2566" width="10.33203125" customWidth="1"/>
    <col min="2567" max="2567" width="37.33203125" customWidth="1"/>
    <col min="2568" max="2568" width="19.6640625" customWidth="1"/>
    <col min="2569" max="2569" width="20.1640625" customWidth="1"/>
    <col min="2570" max="2570" width="9.5" customWidth="1"/>
    <col min="2817" max="2817" width="11.5" customWidth="1"/>
    <col min="2818" max="2818" width="0.83203125" customWidth="1"/>
    <col min="2819" max="2819" width="0.33203125" customWidth="1"/>
    <col min="2820" max="2820" width="0" hidden="1" customWidth="1"/>
    <col min="2821" max="2821" width="1.1640625" customWidth="1"/>
    <col min="2822" max="2822" width="10.33203125" customWidth="1"/>
    <col min="2823" max="2823" width="37.33203125" customWidth="1"/>
    <col min="2824" max="2824" width="19.6640625" customWidth="1"/>
    <col min="2825" max="2825" width="20.1640625" customWidth="1"/>
    <col min="2826" max="2826" width="9.5" customWidth="1"/>
    <col min="3073" max="3073" width="11.5" customWidth="1"/>
    <col min="3074" max="3074" width="0.83203125" customWidth="1"/>
    <col min="3075" max="3075" width="0.33203125" customWidth="1"/>
    <col min="3076" max="3076" width="0" hidden="1" customWidth="1"/>
    <col min="3077" max="3077" width="1.1640625" customWidth="1"/>
    <col min="3078" max="3078" width="10.33203125" customWidth="1"/>
    <col min="3079" max="3079" width="37.33203125" customWidth="1"/>
    <col min="3080" max="3080" width="19.6640625" customWidth="1"/>
    <col min="3081" max="3081" width="20.1640625" customWidth="1"/>
    <col min="3082" max="3082" width="9.5" customWidth="1"/>
    <col min="3329" max="3329" width="11.5" customWidth="1"/>
    <col min="3330" max="3330" width="0.83203125" customWidth="1"/>
    <col min="3331" max="3331" width="0.33203125" customWidth="1"/>
    <col min="3332" max="3332" width="0" hidden="1" customWidth="1"/>
    <col min="3333" max="3333" width="1.1640625" customWidth="1"/>
    <col min="3334" max="3334" width="10.33203125" customWidth="1"/>
    <col min="3335" max="3335" width="37.33203125" customWidth="1"/>
    <col min="3336" max="3336" width="19.6640625" customWidth="1"/>
    <col min="3337" max="3337" width="20.1640625" customWidth="1"/>
    <col min="3338" max="3338" width="9.5" customWidth="1"/>
    <col min="3585" max="3585" width="11.5" customWidth="1"/>
    <col min="3586" max="3586" width="0.83203125" customWidth="1"/>
    <col min="3587" max="3587" width="0.33203125" customWidth="1"/>
    <col min="3588" max="3588" width="0" hidden="1" customWidth="1"/>
    <col min="3589" max="3589" width="1.1640625" customWidth="1"/>
    <col min="3590" max="3590" width="10.33203125" customWidth="1"/>
    <col min="3591" max="3591" width="37.33203125" customWidth="1"/>
    <col min="3592" max="3592" width="19.6640625" customWidth="1"/>
    <col min="3593" max="3593" width="20.1640625" customWidth="1"/>
    <col min="3594" max="3594" width="9.5" customWidth="1"/>
    <col min="3841" max="3841" width="11.5" customWidth="1"/>
    <col min="3842" max="3842" width="0.83203125" customWidth="1"/>
    <col min="3843" max="3843" width="0.33203125" customWidth="1"/>
    <col min="3844" max="3844" width="0" hidden="1" customWidth="1"/>
    <col min="3845" max="3845" width="1.1640625" customWidth="1"/>
    <col min="3846" max="3846" width="10.33203125" customWidth="1"/>
    <col min="3847" max="3847" width="37.33203125" customWidth="1"/>
    <col min="3848" max="3848" width="19.6640625" customWidth="1"/>
    <col min="3849" max="3849" width="20.1640625" customWidth="1"/>
    <col min="3850" max="3850" width="9.5" customWidth="1"/>
    <col min="4097" max="4097" width="11.5" customWidth="1"/>
    <col min="4098" max="4098" width="0.83203125" customWidth="1"/>
    <col min="4099" max="4099" width="0.33203125" customWidth="1"/>
    <col min="4100" max="4100" width="0" hidden="1" customWidth="1"/>
    <col min="4101" max="4101" width="1.1640625" customWidth="1"/>
    <col min="4102" max="4102" width="10.33203125" customWidth="1"/>
    <col min="4103" max="4103" width="37.33203125" customWidth="1"/>
    <col min="4104" max="4104" width="19.6640625" customWidth="1"/>
    <col min="4105" max="4105" width="20.1640625" customWidth="1"/>
    <col min="4106" max="4106" width="9.5" customWidth="1"/>
    <col min="4353" max="4353" width="11.5" customWidth="1"/>
    <col min="4354" max="4354" width="0.83203125" customWidth="1"/>
    <col min="4355" max="4355" width="0.33203125" customWidth="1"/>
    <col min="4356" max="4356" width="0" hidden="1" customWidth="1"/>
    <col min="4357" max="4357" width="1.1640625" customWidth="1"/>
    <col min="4358" max="4358" width="10.33203125" customWidth="1"/>
    <col min="4359" max="4359" width="37.33203125" customWidth="1"/>
    <col min="4360" max="4360" width="19.6640625" customWidth="1"/>
    <col min="4361" max="4361" width="20.1640625" customWidth="1"/>
    <col min="4362" max="4362" width="9.5" customWidth="1"/>
    <col min="4609" max="4609" width="11.5" customWidth="1"/>
    <col min="4610" max="4610" width="0.83203125" customWidth="1"/>
    <col min="4611" max="4611" width="0.33203125" customWidth="1"/>
    <col min="4612" max="4612" width="0" hidden="1" customWidth="1"/>
    <col min="4613" max="4613" width="1.1640625" customWidth="1"/>
    <col min="4614" max="4614" width="10.33203125" customWidth="1"/>
    <col min="4615" max="4615" width="37.33203125" customWidth="1"/>
    <col min="4616" max="4616" width="19.6640625" customWidth="1"/>
    <col min="4617" max="4617" width="20.1640625" customWidth="1"/>
    <col min="4618" max="4618" width="9.5" customWidth="1"/>
    <col min="4865" max="4865" width="11.5" customWidth="1"/>
    <col min="4866" max="4866" width="0.83203125" customWidth="1"/>
    <col min="4867" max="4867" width="0.33203125" customWidth="1"/>
    <col min="4868" max="4868" width="0" hidden="1" customWidth="1"/>
    <col min="4869" max="4869" width="1.1640625" customWidth="1"/>
    <col min="4870" max="4870" width="10.33203125" customWidth="1"/>
    <col min="4871" max="4871" width="37.33203125" customWidth="1"/>
    <col min="4872" max="4872" width="19.6640625" customWidth="1"/>
    <col min="4873" max="4873" width="20.1640625" customWidth="1"/>
    <col min="4874" max="4874" width="9.5" customWidth="1"/>
    <col min="5121" max="5121" width="11.5" customWidth="1"/>
    <col min="5122" max="5122" width="0.83203125" customWidth="1"/>
    <col min="5123" max="5123" width="0.33203125" customWidth="1"/>
    <col min="5124" max="5124" width="0" hidden="1" customWidth="1"/>
    <col min="5125" max="5125" width="1.1640625" customWidth="1"/>
    <col min="5126" max="5126" width="10.33203125" customWidth="1"/>
    <col min="5127" max="5127" width="37.33203125" customWidth="1"/>
    <col min="5128" max="5128" width="19.6640625" customWidth="1"/>
    <col min="5129" max="5129" width="20.1640625" customWidth="1"/>
    <col min="5130" max="5130" width="9.5" customWidth="1"/>
    <col min="5377" max="5377" width="11.5" customWidth="1"/>
    <col min="5378" max="5378" width="0.83203125" customWidth="1"/>
    <col min="5379" max="5379" width="0.33203125" customWidth="1"/>
    <col min="5380" max="5380" width="0" hidden="1" customWidth="1"/>
    <col min="5381" max="5381" width="1.1640625" customWidth="1"/>
    <col min="5382" max="5382" width="10.33203125" customWidth="1"/>
    <col min="5383" max="5383" width="37.33203125" customWidth="1"/>
    <col min="5384" max="5384" width="19.6640625" customWidth="1"/>
    <col min="5385" max="5385" width="20.1640625" customWidth="1"/>
    <col min="5386" max="5386" width="9.5" customWidth="1"/>
    <col min="5633" max="5633" width="11.5" customWidth="1"/>
    <col min="5634" max="5634" width="0.83203125" customWidth="1"/>
    <col min="5635" max="5635" width="0.33203125" customWidth="1"/>
    <col min="5636" max="5636" width="0" hidden="1" customWidth="1"/>
    <col min="5637" max="5637" width="1.1640625" customWidth="1"/>
    <col min="5638" max="5638" width="10.33203125" customWidth="1"/>
    <col min="5639" max="5639" width="37.33203125" customWidth="1"/>
    <col min="5640" max="5640" width="19.6640625" customWidth="1"/>
    <col min="5641" max="5641" width="20.1640625" customWidth="1"/>
    <col min="5642" max="5642" width="9.5" customWidth="1"/>
    <col min="5889" max="5889" width="11.5" customWidth="1"/>
    <col min="5890" max="5890" width="0.83203125" customWidth="1"/>
    <col min="5891" max="5891" width="0.33203125" customWidth="1"/>
    <col min="5892" max="5892" width="0" hidden="1" customWidth="1"/>
    <col min="5893" max="5893" width="1.1640625" customWidth="1"/>
    <col min="5894" max="5894" width="10.33203125" customWidth="1"/>
    <col min="5895" max="5895" width="37.33203125" customWidth="1"/>
    <col min="5896" max="5896" width="19.6640625" customWidth="1"/>
    <col min="5897" max="5897" width="20.1640625" customWidth="1"/>
    <col min="5898" max="5898" width="9.5" customWidth="1"/>
    <col min="6145" max="6145" width="11.5" customWidth="1"/>
    <col min="6146" max="6146" width="0.83203125" customWidth="1"/>
    <col min="6147" max="6147" width="0.33203125" customWidth="1"/>
    <col min="6148" max="6148" width="0" hidden="1" customWidth="1"/>
    <col min="6149" max="6149" width="1.1640625" customWidth="1"/>
    <col min="6150" max="6150" width="10.33203125" customWidth="1"/>
    <col min="6151" max="6151" width="37.33203125" customWidth="1"/>
    <col min="6152" max="6152" width="19.6640625" customWidth="1"/>
    <col min="6153" max="6153" width="20.1640625" customWidth="1"/>
    <col min="6154" max="6154" width="9.5" customWidth="1"/>
    <col min="6401" max="6401" width="11.5" customWidth="1"/>
    <col min="6402" max="6402" width="0.83203125" customWidth="1"/>
    <col min="6403" max="6403" width="0.33203125" customWidth="1"/>
    <col min="6404" max="6404" width="0" hidden="1" customWidth="1"/>
    <col min="6405" max="6405" width="1.1640625" customWidth="1"/>
    <col min="6406" max="6406" width="10.33203125" customWidth="1"/>
    <col min="6407" max="6407" width="37.33203125" customWidth="1"/>
    <col min="6408" max="6408" width="19.6640625" customWidth="1"/>
    <col min="6409" max="6409" width="20.1640625" customWidth="1"/>
    <col min="6410" max="6410" width="9.5" customWidth="1"/>
    <col min="6657" max="6657" width="11.5" customWidth="1"/>
    <col min="6658" max="6658" width="0.83203125" customWidth="1"/>
    <col min="6659" max="6659" width="0.33203125" customWidth="1"/>
    <col min="6660" max="6660" width="0" hidden="1" customWidth="1"/>
    <col min="6661" max="6661" width="1.1640625" customWidth="1"/>
    <col min="6662" max="6662" width="10.33203125" customWidth="1"/>
    <col min="6663" max="6663" width="37.33203125" customWidth="1"/>
    <col min="6664" max="6664" width="19.6640625" customWidth="1"/>
    <col min="6665" max="6665" width="20.1640625" customWidth="1"/>
    <col min="6666" max="6666" width="9.5" customWidth="1"/>
    <col min="6913" max="6913" width="11.5" customWidth="1"/>
    <col min="6914" max="6914" width="0.83203125" customWidth="1"/>
    <col min="6915" max="6915" width="0.33203125" customWidth="1"/>
    <col min="6916" max="6916" width="0" hidden="1" customWidth="1"/>
    <col min="6917" max="6917" width="1.1640625" customWidth="1"/>
    <col min="6918" max="6918" width="10.33203125" customWidth="1"/>
    <col min="6919" max="6919" width="37.33203125" customWidth="1"/>
    <col min="6920" max="6920" width="19.6640625" customWidth="1"/>
    <col min="6921" max="6921" width="20.1640625" customWidth="1"/>
    <col min="6922" max="6922" width="9.5" customWidth="1"/>
    <col min="7169" max="7169" width="11.5" customWidth="1"/>
    <col min="7170" max="7170" width="0.83203125" customWidth="1"/>
    <col min="7171" max="7171" width="0.33203125" customWidth="1"/>
    <col min="7172" max="7172" width="0" hidden="1" customWidth="1"/>
    <col min="7173" max="7173" width="1.1640625" customWidth="1"/>
    <col min="7174" max="7174" width="10.33203125" customWidth="1"/>
    <col min="7175" max="7175" width="37.33203125" customWidth="1"/>
    <col min="7176" max="7176" width="19.6640625" customWidth="1"/>
    <col min="7177" max="7177" width="20.1640625" customWidth="1"/>
    <col min="7178" max="7178" width="9.5" customWidth="1"/>
    <col min="7425" max="7425" width="11.5" customWidth="1"/>
    <col min="7426" max="7426" width="0.83203125" customWidth="1"/>
    <col min="7427" max="7427" width="0.33203125" customWidth="1"/>
    <col min="7428" max="7428" width="0" hidden="1" customWidth="1"/>
    <col min="7429" max="7429" width="1.1640625" customWidth="1"/>
    <col min="7430" max="7430" width="10.33203125" customWidth="1"/>
    <col min="7431" max="7431" width="37.33203125" customWidth="1"/>
    <col min="7432" max="7432" width="19.6640625" customWidth="1"/>
    <col min="7433" max="7433" width="20.1640625" customWidth="1"/>
    <col min="7434" max="7434" width="9.5" customWidth="1"/>
    <col min="7681" max="7681" width="11.5" customWidth="1"/>
    <col min="7682" max="7682" width="0.83203125" customWidth="1"/>
    <col min="7683" max="7683" width="0.33203125" customWidth="1"/>
    <col min="7684" max="7684" width="0" hidden="1" customWidth="1"/>
    <col min="7685" max="7685" width="1.1640625" customWidth="1"/>
    <col min="7686" max="7686" width="10.33203125" customWidth="1"/>
    <col min="7687" max="7687" width="37.33203125" customWidth="1"/>
    <col min="7688" max="7688" width="19.6640625" customWidth="1"/>
    <col min="7689" max="7689" width="20.1640625" customWidth="1"/>
    <col min="7690" max="7690" width="9.5" customWidth="1"/>
    <col min="7937" max="7937" width="11.5" customWidth="1"/>
    <col min="7938" max="7938" width="0.83203125" customWidth="1"/>
    <col min="7939" max="7939" width="0.33203125" customWidth="1"/>
    <col min="7940" max="7940" width="0" hidden="1" customWidth="1"/>
    <col min="7941" max="7941" width="1.1640625" customWidth="1"/>
    <col min="7942" max="7942" width="10.33203125" customWidth="1"/>
    <col min="7943" max="7943" width="37.33203125" customWidth="1"/>
    <col min="7944" max="7944" width="19.6640625" customWidth="1"/>
    <col min="7945" max="7945" width="20.1640625" customWidth="1"/>
    <col min="7946" max="7946" width="9.5" customWidth="1"/>
    <col min="8193" max="8193" width="11.5" customWidth="1"/>
    <col min="8194" max="8194" width="0.83203125" customWidth="1"/>
    <col min="8195" max="8195" width="0.33203125" customWidth="1"/>
    <col min="8196" max="8196" width="0" hidden="1" customWidth="1"/>
    <col min="8197" max="8197" width="1.1640625" customWidth="1"/>
    <col min="8198" max="8198" width="10.33203125" customWidth="1"/>
    <col min="8199" max="8199" width="37.33203125" customWidth="1"/>
    <col min="8200" max="8200" width="19.6640625" customWidth="1"/>
    <col min="8201" max="8201" width="20.1640625" customWidth="1"/>
    <col min="8202" max="8202" width="9.5" customWidth="1"/>
    <col min="8449" max="8449" width="11.5" customWidth="1"/>
    <col min="8450" max="8450" width="0.83203125" customWidth="1"/>
    <col min="8451" max="8451" width="0.33203125" customWidth="1"/>
    <col min="8452" max="8452" width="0" hidden="1" customWidth="1"/>
    <col min="8453" max="8453" width="1.1640625" customWidth="1"/>
    <col min="8454" max="8454" width="10.33203125" customWidth="1"/>
    <col min="8455" max="8455" width="37.33203125" customWidth="1"/>
    <col min="8456" max="8456" width="19.6640625" customWidth="1"/>
    <col min="8457" max="8457" width="20.1640625" customWidth="1"/>
    <col min="8458" max="8458" width="9.5" customWidth="1"/>
    <col min="8705" max="8705" width="11.5" customWidth="1"/>
    <col min="8706" max="8706" width="0.83203125" customWidth="1"/>
    <col min="8707" max="8707" width="0.33203125" customWidth="1"/>
    <col min="8708" max="8708" width="0" hidden="1" customWidth="1"/>
    <col min="8709" max="8709" width="1.1640625" customWidth="1"/>
    <col min="8710" max="8710" width="10.33203125" customWidth="1"/>
    <col min="8711" max="8711" width="37.33203125" customWidth="1"/>
    <col min="8712" max="8712" width="19.6640625" customWidth="1"/>
    <col min="8713" max="8713" width="20.1640625" customWidth="1"/>
    <col min="8714" max="8714" width="9.5" customWidth="1"/>
    <col min="8961" max="8961" width="11.5" customWidth="1"/>
    <col min="8962" max="8962" width="0.83203125" customWidth="1"/>
    <col min="8963" max="8963" width="0.33203125" customWidth="1"/>
    <col min="8964" max="8964" width="0" hidden="1" customWidth="1"/>
    <col min="8965" max="8965" width="1.1640625" customWidth="1"/>
    <col min="8966" max="8966" width="10.33203125" customWidth="1"/>
    <col min="8967" max="8967" width="37.33203125" customWidth="1"/>
    <col min="8968" max="8968" width="19.6640625" customWidth="1"/>
    <col min="8969" max="8969" width="20.1640625" customWidth="1"/>
    <col min="8970" max="8970" width="9.5" customWidth="1"/>
    <col min="9217" max="9217" width="11.5" customWidth="1"/>
    <col min="9218" max="9218" width="0.83203125" customWidth="1"/>
    <col min="9219" max="9219" width="0.33203125" customWidth="1"/>
    <col min="9220" max="9220" width="0" hidden="1" customWidth="1"/>
    <col min="9221" max="9221" width="1.1640625" customWidth="1"/>
    <col min="9222" max="9222" width="10.33203125" customWidth="1"/>
    <col min="9223" max="9223" width="37.33203125" customWidth="1"/>
    <col min="9224" max="9224" width="19.6640625" customWidth="1"/>
    <col min="9225" max="9225" width="20.1640625" customWidth="1"/>
    <col min="9226" max="9226" width="9.5" customWidth="1"/>
    <col min="9473" max="9473" width="11.5" customWidth="1"/>
    <col min="9474" max="9474" width="0.83203125" customWidth="1"/>
    <col min="9475" max="9475" width="0.33203125" customWidth="1"/>
    <col min="9476" max="9476" width="0" hidden="1" customWidth="1"/>
    <col min="9477" max="9477" width="1.1640625" customWidth="1"/>
    <col min="9478" max="9478" width="10.33203125" customWidth="1"/>
    <col min="9479" max="9479" width="37.33203125" customWidth="1"/>
    <col min="9480" max="9480" width="19.6640625" customWidth="1"/>
    <col min="9481" max="9481" width="20.1640625" customWidth="1"/>
    <col min="9482" max="9482" width="9.5" customWidth="1"/>
    <col min="9729" max="9729" width="11.5" customWidth="1"/>
    <col min="9730" max="9730" width="0.83203125" customWidth="1"/>
    <col min="9731" max="9731" width="0.33203125" customWidth="1"/>
    <col min="9732" max="9732" width="0" hidden="1" customWidth="1"/>
    <col min="9733" max="9733" width="1.1640625" customWidth="1"/>
    <col min="9734" max="9734" width="10.33203125" customWidth="1"/>
    <col min="9735" max="9735" width="37.33203125" customWidth="1"/>
    <col min="9736" max="9736" width="19.6640625" customWidth="1"/>
    <col min="9737" max="9737" width="20.1640625" customWidth="1"/>
    <col min="9738" max="9738" width="9.5" customWidth="1"/>
    <col min="9985" max="9985" width="11.5" customWidth="1"/>
    <col min="9986" max="9986" width="0.83203125" customWidth="1"/>
    <col min="9987" max="9987" width="0.33203125" customWidth="1"/>
    <col min="9988" max="9988" width="0" hidden="1" customWidth="1"/>
    <col min="9989" max="9989" width="1.1640625" customWidth="1"/>
    <col min="9990" max="9990" width="10.33203125" customWidth="1"/>
    <col min="9991" max="9991" width="37.33203125" customWidth="1"/>
    <col min="9992" max="9992" width="19.6640625" customWidth="1"/>
    <col min="9993" max="9993" width="20.1640625" customWidth="1"/>
    <col min="9994" max="9994" width="9.5" customWidth="1"/>
    <col min="10241" max="10241" width="11.5" customWidth="1"/>
    <col min="10242" max="10242" width="0.83203125" customWidth="1"/>
    <col min="10243" max="10243" width="0.33203125" customWidth="1"/>
    <col min="10244" max="10244" width="0" hidden="1" customWidth="1"/>
    <col min="10245" max="10245" width="1.1640625" customWidth="1"/>
    <col min="10246" max="10246" width="10.33203125" customWidth="1"/>
    <col min="10247" max="10247" width="37.33203125" customWidth="1"/>
    <col min="10248" max="10248" width="19.6640625" customWidth="1"/>
    <col min="10249" max="10249" width="20.1640625" customWidth="1"/>
    <col min="10250" max="10250" width="9.5" customWidth="1"/>
    <col min="10497" max="10497" width="11.5" customWidth="1"/>
    <col min="10498" max="10498" width="0.83203125" customWidth="1"/>
    <col min="10499" max="10499" width="0.33203125" customWidth="1"/>
    <col min="10500" max="10500" width="0" hidden="1" customWidth="1"/>
    <col min="10501" max="10501" width="1.1640625" customWidth="1"/>
    <col min="10502" max="10502" width="10.33203125" customWidth="1"/>
    <col min="10503" max="10503" width="37.33203125" customWidth="1"/>
    <col min="10504" max="10504" width="19.6640625" customWidth="1"/>
    <col min="10505" max="10505" width="20.1640625" customWidth="1"/>
    <col min="10506" max="10506" width="9.5" customWidth="1"/>
    <col min="10753" max="10753" width="11.5" customWidth="1"/>
    <col min="10754" max="10754" width="0.83203125" customWidth="1"/>
    <col min="10755" max="10755" width="0.33203125" customWidth="1"/>
    <col min="10756" max="10756" width="0" hidden="1" customWidth="1"/>
    <col min="10757" max="10757" width="1.1640625" customWidth="1"/>
    <col min="10758" max="10758" width="10.33203125" customWidth="1"/>
    <col min="10759" max="10759" width="37.33203125" customWidth="1"/>
    <col min="10760" max="10760" width="19.6640625" customWidth="1"/>
    <col min="10761" max="10761" width="20.1640625" customWidth="1"/>
    <col min="10762" max="10762" width="9.5" customWidth="1"/>
    <col min="11009" max="11009" width="11.5" customWidth="1"/>
    <col min="11010" max="11010" width="0.83203125" customWidth="1"/>
    <col min="11011" max="11011" width="0.33203125" customWidth="1"/>
    <col min="11012" max="11012" width="0" hidden="1" customWidth="1"/>
    <col min="11013" max="11013" width="1.1640625" customWidth="1"/>
    <col min="11014" max="11014" width="10.33203125" customWidth="1"/>
    <col min="11015" max="11015" width="37.33203125" customWidth="1"/>
    <col min="11016" max="11016" width="19.6640625" customWidth="1"/>
    <col min="11017" max="11017" width="20.1640625" customWidth="1"/>
    <col min="11018" max="11018" width="9.5" customWidth="1"/>
    <col min="11265" max="11265" width="11.5" customWidth="1"/>
    <col min="11266" max="11266" width="0.83203125" customWidth="1"/>
    <col min="11267" max="11267" width="0.33203125" customWidth="1"/>
    <col min="11268" max="11268" width="0" hidden="1" customWidth="1"/>
    <col min="11269" max="11269" width="1.1640625" customWidth="1"/>
    <col min="11270" max="11270" width="10.33203125" customWidth="1"/>
    <col min="11271" max="11271" width="37.33203125" customWidth="1"/>
    <col min="11272" max="11272" width="19.6640625" customWidth="1"/>
    <col min="11273" max="11273" width="20.1640625" customWidth="1"/>
    <col min="11274" max="11274" width="9.5" customWidth="1"/>
    <col min="11521" max="11521" width="11.5" customWidth="1"/>
    <col min="11522" max="11522" width="0.83203125" customWidth="1"/>
    <col min="11523" max="11523" width="0.33203125" customWidth="1"/>
    <col min="11524" max="11524" width="0" hidden="1" customWidth="1"/>
    <col min="11525" max="11525" width="1.1640625" customWidth="1"/>
    <col min="11526" max="11526" width="10.33203125" customWidth="1"/>
    <col min="11527" max="11527" width="37.33203125" customWidth="1"/>
    <col min="11528" max="11528" width="19.6640625" customWidth="1"/>
    <col min="11529" max="11529" width="20.1640625" customWidth="1"/>
    <col min="11530" max="11530" width="9.5" customWidth="1"/>
    <col min="11777" max="11777" width="11.5" customWidth="1"/>
    <col min="11778" max="11778" width="0.83203125" customWidth="1"/>
    <col min="11779" max="11779" width="0.33203125" customWidth="1"/>
    <col min="11780" max="11780" width="0" hidden="1" customWidth="1"/>
    <col min="11781" max="11781" width="1.1640625" customWidth="1"/>
    <col min="11782" max="11782" width="10.33203125" customWidth="1"/>
    <col min="11783" max="11783" width="37.33203125" customWidth="1"/>
    <col min="11784" max="11784" width="19.6640625" customWidth="1"/>
    <col min="11785" max="11785" width="20.1640625" customWidth="1"/>
    <col min="11786" max="11786" width="9.5" customWidth="1"/>
    <col min="12033" max="12033" width="11.5" customWidth="1"/>
    <col min="12034" max="12034" width="0.83203125" customWidth="1"/>
    <col min="12035" max="12035" width="0.33203125" customWidth="1"/>
    <col min="12036" max="12036" width="0" hidden="1" customWidth="1"/>
    <col min="12037" max="12037" width="1.1640625" customWidth="1"/>
    <col min="12038" max="12038" width="10.33203125" customWidth="1"/>
    <col min="12039" max="12039" width="37.33203125" customWidth="1"/>
    <col min="12040" max="12040" width="19.6640625" customWidth="1"/>
    <col min="12041" max="12041" width="20.1640625" customWidth="1"/>
    <col min="12042" max="12042" width="9.5" customWidth="1"/>
    <col min="12289" max="12289" width="11.5" customWidth="1"/>
    <col min="12290" max="12290" width="0.83203125" customWidth="1"/>
    <col min="12291" max="12291" width="0.33203125" customWidth="1"/>
    <col min="12292" max="12292" width="0" hidden="1" customWidth="1"/>
    <col min="12293" max="12293" width="1.1640625" customWidth="1"/>
    <col min="12294" max="12294" width="10.33203125" customWidth="1"/>
    <col min="12295" max="12295" width="37.33203125" customWidth="1"/>
    <col min="12296" max="12296" width="19.6640625" customWidth="1"/>
    <col min="12297" max="12297" width="20.1640625" customWidth="1"/>
    <col min="12298" max="12298" width="9.5" customWidth="1"/>
    <col min="12545" max="12545" width="11.5" customWidth="1"/>
    <col min="12546" max="12546" width="0.83203125" customWidth="1"/>
    <col min="12547" max="12547" width="0.33203125" customWidth="1"/>
    <col min="12548" max="12548" width="0" hidden="1" customWidth="1"/>
    <col min="12549" max="12549" width="1.1640625" customWidth="1"/>
    <col min="12550" max="12550" width="10.33203125" customWidth="1"/>
    <col min="12551" max="12551" width="37.33203125" customWidth="1"/>
    <col min="12552" max="12552" width="19.6640625" customWidth="1"/>
    <col min="12553" max="12553" width="20.1640625" customWidth="1"/>
    <col min="12554" max="12554" width="9.5" customWidth="1"/>
    <col min="12801" max="12801" width="11.5" customWidth="1"/>
    <col min="12802" max="12802" width="0.83203125" customWidth="1"/>
    <col min="12803" max="12803" width="0.33203125" customWidth="1"/>
    <col min="12804" max="12804" width="0" hidden="1" customWidth="1"/>
    <col min="12805" max="12805" width="1.1640625" customWidth="1"/>
    <col min="12806" max="12806" width="10.33203125" customWidth="1"/>
    <col min="12807" max="12807" width="37.33203125" customWidth="1"/>
    <col min="12808" max="12808" width="19.6640625" customWidth="1"/>
    <col min="12809" max="12809" width="20.1640625" customWidth="1"/>
    <col min="12810" max="12810" width="9.5" customWidth="1"/>
    <col min="13057" max="13057" width="11.5" customWidth="1"/>
    <col min="13058" max="13058" width="0.83203125" customWidth="1"/>
    <col min="13059" max="13059" width="0.33203125" customWidth="1"/>
    <col min="13060" max="13060" width="0" hidden="1" customWidth="1"/>
    <col min="13061" max="13061" width="1.1640625" customWidth="1"/>
    <col min="13062" max="13062" width="10.33203125" customWidth="1"/>
    <col min="13063" max="13063" width="37.33203125" customWidth="1"/>
    <col min="13064" max="13064" width="19.6640625" customWidth="1"/>
    <col min="13065" max="13065" width="20.1640625" customWidth="1"/>
    <col min="13066" max="13066" width="9.5" customWidth="1"/>
    <col min="13313" max="13313" width="11.5" customWidth="1"/>
    <col min="13314" max="13314" width="0.83203125" customWidth="1"/>
    <col min="13315" max="13315" width="0.33203125" customWidth="1"/>
    <col min="13316" max="13316" width="0" hidden="1" customWidth="1"/>
    <col min="13317" max="13317" width="1.1640625" customWidth="1"/>
    <col min="13318" max="13318" width="10.33203125" customWidth="1"/>
    <col min="13319" max="13319" width="37.33203125" customWidth="1"/>
    <col min="13320" max="13320" width="19.6640625" customWidth="1"/>
    <col min="13321" max="13321" width="20.1640625" customWidth="1"/>
    <col min="13322" max="13322" width="9.5" customWidth="1"/>
    <col min="13569" max="13569" width="11.5" customWidth="1"/>
    <col min="13570" max="13570" width="0.83203125" customWidth="1"/>
    <col min="13571" max="13571" width="0.33203125" customWidth="1"/>
    <col min="13572" max="13572" width="0" hidden="1" customWidth="1"/>
    <col min="13573" max="13573" width="1.1640625" customWidth="1"/>
    <col min="13574" max="13574" width="10.33203125" customWidth="1"/>
    <col min="13575" max="13575" width="37.33203125" customWidth="1"/>
    <col min="13576" max="13576" width="19.6640625" customWidth="1"/>
    <col min="13577" max="13577" width="20.1640625" customWidth="1"/>
    <col min="13578" max="13578" width="9.5" customWidth="1"/>
    <col min="13825" max="13825" width="11.5" customWidth="1"/>
    <col min="13826" max="13826" width="0.83203125" customWidth="1"/>
    <col min="13827" max="13827" width="0.33203125" customWidth="1"/>
    <col min="13828" max="13828" width="0" hidden="1" customWidth="1"/>
    <col min="13829" max="13829" width="1.1640625" customWidth="1"/>
    <col min="13830" max="13830" width="10.33203125" customWidth="1"/>
    <col min="13831" max="13831" width="37.33203125" customWidth="1"/>
    <col min="13832" max="13832" width="19.6640625" customWidth="1"/>
    <col min="13833" max="13833" width="20.1640625" customWidth="1"/>
    <col min="13834" max="13834" width="9.5" customWidth="1"/>
    <col min="14081" max="14081" width="11.5" customWidth="1"/>
    <col min="14082" max="14082" width="0.83203125" customWidth="1"/>
    <col min="14083" max="14083" width="0.33203125" customWidth="1"/>
    <col min="14084" max="14084" width="0" hidden="1" customWidth="1"/>
    <col min="14085" max="14085" width="1.1640625" customWidth="1"/>
    <col min="14086" max="14086" width="10.33203125" customWidth="1"/>
    <col min="14087" max="14087" width="37.33203125" customWidth="1"/>
    <col min="14088" max="14088" width="19.6640625" customWidth="1"/>
    <col min="14089" max="14089" width="20.1640625" customWidth="1"/>
    <col min="14090" max="14090" width="9.5" customWidth="1"/>
    <col min="14337" max="14337" width="11.5" customWidth="1"/>
    <col min="14338" max="14338" width="0.83203125" customWidth="1"/>
    <col min="14339" max="14339" width="0.33203125" customWidth="1"/>
    <col min="14340" max="14340" width="0" hidden="1" customWidth="1"/>
    <col min="14341" max="14341" width="1.1640625" customWidth="1"/>
    <col min="14342" max="14342" width="10.33203125" customWidth="1"/>
    <col min="14343" max="14343" width="37.33203125" customWidth="1"/>
    <col min="14344" max="14344" width="19.6640625" customWidth="1"/>
    <col min="14345" max="14345" width="20.1640625" customWidth="1"/>
    <col min="14346" max="14346" width="9.5" customWidth="1"/>
    <col min="14593" max="14593" width="11.5" customWidth="1"/>
    <col min="14594" max="14594" width="0.83203125" customWidth="1"/>
    <col min="14595" max="14595" width="0.33203125" customWidth="1"/>
    <col min="14596" max="14596" width="0" hidden="1" customWidth="1"/>
    <col min="14597" max="14597" width="1.1640625" customWidth="1"/>
    <col min="14598" max="14598" width="10.33203125" customWidth="1"/>
    <col min="14599" max="14599" width="37.33203125" customWidth="1"/>
    <col min="14600" max="14600" width="19.6640625" customWidth="1"/>
    <col min="14601" max="14601" width="20.1640625" customWidth="1"/>
    <col min="14602" max="14602" width="9.5" customWidth="1"/>
    <col min="14849" max="14849" width="11.5" customWidth="1"/>
    <col min="14850" max="14850" width="0.83203125" customWidth="1"/>
    <col min="14851" max="14851" width="0.33203125" customWidth="1"/>
    <col min="14852" max="14852" width="0" hidden="1" customWidth="1"/>
    <col min="14853" max="14853" width="1.1640625" customWidth="1"/>
    <col min="14854" max="14854" width="10.33203125" customWidth="1"/>
    <col min="14855" max="14855" width="37.33203125" customWidth="1"/>
    <col min="14856" max="14856" width="19.6640625" customWidth="1"/>
    <col min="14857" max="14857" width="20.1640625" customWidth="1"/>
    <col min="14858" max="14858" width="9.5" customWidth="1"/>
    <col min="15105" max="15105" width="11.5" customWidth="1"/>
    <col min="15106" max="15106" width="0.83203125" customWidth="1"/>
    <col min="15107" max="15107" width="0.33203125" customWidth="1"/>
    <col min="15108" max="15108" width="0" hidden="1" customWidth="1"/>
    <col min="15109" max="15109" width="1.1640625" customWidth="1"/>
    <col min="15110" max="15110" width="10.33203125" customWidth="1"/>
    <col min="15111" max="15111" width="37.33203125" customWidth="1"/>
    <col min="15112" max="15112" width="19.6640625" customWidth="1"/>
    <col min="15113" max="15113" width="20.1640625" customWidth="1"/>
    <col min="15114" max="15114" width="9.5" customWidth="1"/>
    <col min="15361" max="15361" width="11.5" customWidth="1"/>
    <col min="15362" max="15362" width="0.83203125" customWidth="1"/>
    <col min="15363" max="15363" width="0.33203125" customWidth="1"/>
    <col min="15364" max="15364" width="0" hidden="1" customWidth="1"/>
    <col min="15365" max="15365" width="1.1640625" customWidth="1"/>
    <col min="15366" max="15366" width="10.33203125" customWidth="1"/>
    <col min="15367" max="15367" width="37.33203125" customWidth="1"/>
    <col min="15368" max="15368" width="19.6640625" customWidth="1"/>
    <col min="15369" max="15369" width="20.1640625" customWidth="1"/>
    <col min="15370" max="15370" width="9.5" customWidth="1"/>
    <col min="15617" max="15617" width="11.5" customWidth="1"/>
    <col min="15618" max="15618" width="0.83203125" customWidth="1"/>
    <col min="15619" max="15619" width="0.33203125" customWidth="1"/>
    <col min="15620" max="15620" width="0" hidden="1" customWidth="1"/>
    <col min="15621" max="15621" width="1.1640625" customWidth="1"/>
    <col min="15622" max="15622" width="10.33203125" customWidth="1"/>
    <col min="15623" max="15623" width="37.33203125" customWidth="1"/>
    <col min="15624" max="15624" width="19.6640625" customWidth="1"/>
    <col min="15625" max="15625" width="20.1640625" customWidth="1"/>
    <col min="15626" max="15626" width="9.5" customWidth="1"/>
    <col min="15873" max="15873" width="11.5" customWidth="1"/>
    <col min="15874" max="15874" width="0.83203125" customWidth="1"/>
    <col min="15875" max="15875" width="0.33203125" customWidth="1"/>
    <col min="15876" max="15876" width="0" hidden="1" customWidth="1"/>
    <col min="15877" max="15877" width="1.1640625" customWidth="1"/>
    <col min="15878" max="15878" width="10.33203125" customWidth="1"/>
    <col min="15879" max="15879" width="37.33203125" customWidth="1"/>
    <col min="15880" max="15880" width="19.6640625" customWidth="1"/>
    <col min="15881" max="15881" width="20.1640625" customWidth="1"/>
    <col min="15882" max="15882" width="9.5" customWidth="1"/>
    <col min="16129" max="16129" width="11.5" customWidth="1"/>
    <col min="16130" max="16130" width="0.83203125" customWidth="1"/>
    <col min="16131" max="16131" width="0.33203125" customWidth="1"/>
    <col min="16132" max="16132" width="0" hidden="1" customWidth="1"/>
    <col min="16133" max="16133" width="1.1640625" customWidth="1"/>
    <col min="16134" max="16134" width="10.33203125" customWidth="1"/>
    <col min="16135" max="16135" width="37.33203125" customWidth="1"/>
    <col min="16136" max="16136" width="19.6640625" customWidth="1"/>
    <col min="16137" max="16137" width="20.1640625" customWidth="1"/>
    <col min="16138" max="16138" width="9.5" customWidth="1"/>
  </cols>
  <sheetData>
    <row r="2" spans="1:10" ht="2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16">
      <c r="A3" s="2" t="str">
        <f>+[1]NOTE!B4</f>
        <v>Kegiatan</v>
      </c>
      <c r="B3" s="2"/>
      <c r="C3" s="2"/>
      <c r="D3" s="2"/>
      <c r="E3" s="3"/>
      <c r="F3" s="4" t="s">
        <v>1</v>
      </c>
      <c r="G3" s="5"/>
      <c r="H3" s="6"/>
      <c r="I3" s="5"/>
      <c r="J3" s="5"/>
    </row>
    <row r="4" spans="1:10" ht="16">
      <c r="A4" s="2" t="str">
        <f>+[1]NOTE!B5</f>
        <v>Pekerjaan</v>
      </c>
      <c r="B4" s="2"/>
      <c r="C4" s="2"/>
      <c r="D4" s="2"/>
      <c r="E4" s="3"/>
      <c r="F4" s="4" t="s">
        <v>2</v>
      </c>
      <c r="G4" s="5"/>
      <c r="H4" s="6"/>
      <c r="I4" s="5"/>
      <c r="J4" s="5"/>
    </row>
    <row r="5" spans="1:10" ht="16">
      <c r="A5" s="2" t="str">
        <f>+[1]NOTE!B6</f>
        <v>Lokasi</v>
      </c>
      <c r="B5" s="2"/>
      <c r="C5" s="2"/>
      <c r="D5" s="2"/>
      <c r="E5" s="3"/>
      <c r="F5" s="4" t="s">
        <v>3</v>
      </c>
      <c r="G5" s="5"/>
      <c r="H5" s="6"/>
      <c r="I5" s="5"/>
      <c r="J5" s="5"/>
    </row>
    <row r="6" spans="1:10" ht="16">
      <c r="A6" s="7"/>
      <c r="B6" s="5"/>
      <c r="C6" s="5"/>
      <c r="D6" s="5"/>
      <c r="E6" s="5"/>
      <c r="F6" s="5"/>
      <c r="G6" s="5"/>
      <c r="H6" s="5"/>
      <c r="I6" s="8"/>
      <c r="J6" s="9"/>
    </row>
    <row r="7" spans="1:10">
      <c r="A7" s="10" t="s">
        <v>4</v>
      </c>
      <c r="B7" s="11" t="s">
        <v>5</v>
      </c>
      <c r="C7" s="12"/>
      <c r="D7" s="12"/>
      <c r="E7" s="12"/>
      <c r="F7" s="12"/>
      <c r="G7" s="12"/>
      <c r="H7" s="13"/>
      <c r="I7" s="12" t="s">
        <v>6</v>
      </c>
      <c r="J7" s="13"/>
    </row>
    <row r="8" spans="1:10">
      <c r="A8" s="14"/>
      <c r="B8" s="15"/>
      <c r="C8" s="16"/>
      <c r="D8" s="16"/>
      <c r="E8" s="16"/>
      <c r="F8" s="16"/>
      <c r="G8" s="16"/>
      <c r="H8" s="17"/>
      <c r="I8" s="16"/>
      <c r="J8" s="17"/>
    </row>
    <row r="9" spans="1:10" ht="12.75" customHeight="1">
      <c r="A9" s="18"/>
      <c r="B9" s="19"/>
      <c r="C9" s="20"/>
      <c r="D9" s="20"/>
      <c r="E9" s="20"/>
      <c r="F9" s="20"/>
      <c r="G9" s="20"/>
      <c r="H9" s="21"/>
      <c r="I9" s="22"/>
      <c r="J9" s="23"/>
    </row>
    <row r="10" spans="1:10" ht="12.75" customHeight="1">
      <c r="A10" s="24" t="s">
        <v>7</v>
      </c>
      <c r="B10" s="25"/>
      <c r="C10" s="5"/>
      <c r="D10" s="5"/>
      <c r="E10" s="2" t="str">
        <f>RAB!D11</f>
        <v>KANTOR KELURAHAN SAMBALIUNG</v>
      </c>
      <c r="F10" s="2"/>
      <c r="G10" s="2"/>
      <c r="H10" s="26"/>
      <c r="I10" s="27"/>
      <c r="J10" s="28"/>
    </row>
    <row r="11" spans="1:10" ht="16">
      <c r="A11" s="29" t="s">
        <v>8</v>
      </c>
      <c r="B11" s="25"/>
      <c r="C11" s="5"/>
      <c r="D11" s="5"/>
      <c r="E11" s="5" t="str">
        <f>RAB!D12</f>
        <v>PENYELENGGARAAN SMKK</v>
      </c>
      <c r="F11" s="5"/>
      <c r="G11" s="5"/>
      <c r="H11" s="26"/>
      <c r="I11" s="27">
        <f>RAB!K36</f>
        <v>50900000</v>
      </c>
      <c r="J11" s="28"/>
    </row>
    <row r="12" spans="1:10" ht="16">
      <c r="A12" s="29" t="s">
        <v>9</v>
      </c>
      <c r="B12" s="25"/>
      <c r="C12" s="5"/>
      <c r="D12" s="5"/>
      <c r="E12" s="5" t="str">
        <f>RAB!D37</f>
        <v>PEKERJAAN PENDAHULUAN</v>
      </c>
      <c r="F12" s="5"/>
      <c r="G12" s="5"/>
      <c r="H12" s="26"/>
      <c r="I12" s="27">
        <f ca="1">RAB!K44</f>
        <v>106830605.91682287</v>
      </c>
      <c r="J12" s="28"/>
    </row>
    <row r="13" spans="1:10" ht="16">
      <c r="A13" s="29" t="s">
        <v>10</v>
      </c>
      <c r="B13" s="25"/>
      <c r="C13" s="5"/>
      <c r="D13" s="5"/>
      <c r="E13" s="5" t="str">
        <f>RAB!D45</f>
        <v>PEKERJAAN TANAH</v>
      </c>
      <c r="F13" s="5"/>
      <c r="G13" s="5"/>
      <c r="H13" s="26"/>
      <c r="I13" s="27">
        <f>RAB!K51</f>
        <v>103114961.169825</v>
      </c>
      <c r="J13" s="28"/>
    </row>
    <row r="14" spans="1:10" ht="16">
      <c r="A14" s="29" t="s">
        <v>11</v>
      </c>
      <c r="B14" s="25"/>
      <c r="C14" s="5"/>
      <c r="D14" s="5"/>
      <c r="E14" s="5" t="str">
        <f>RAB!D52</f>
        <v>PEKERJAAN STRUKTUR</v>
      </c>
      <c r="F14" s="5"/>
      <c r="G14" s="5"/>
      <c r="H14" s="26"/>
      <c r="I14" s="27">
        <f>RAB!K167</f>
        <v>2046816469.1147289</v>
      </c>
      <c r="J14" s="28"/>
    </row>
    <row r="15" spans="1:10" ht="16">
      <c r="A15" s="29" t="s">
        <v>12</v>
      </c>
      <c r="B15" s="25"/>
      <c r="C15" s="5"/>
      <c r="D15" s="5"/>
      <c r="E15" s="5" t="str">
        <f>RAB!D168</f>
        <v>PEKERJAAN STRUKTUR ATAP</v>
      </c>
      <c r="F15" s="5"/>
      <c r="G15" s="5"/>
      <c r="H15" s="26"/>
      <c r="I15" s="27">
        <f ca="1">RAB!K182</f>
        <v>471938324.32426322</v>
      </c>
      <c r="J15" s="28"/>
    </row>
    <row r="16" spans="1:10" ht="16">
      <c r="A16" s="29" t="s">
        <v>13</v>
      </c>
      <c r="B16" s="25"/>
      <c r="C16" s="5"/>
      <c r="D16" s="5"/>
      <c r="E16" s="5" t="str">
        <f>RAB!D183</f>
        <v>PEKERJAAN ARSITEKTUR</v>
      </c>
      <c r="F16" s="5"/>
      <c r="G16" s="5"/>
      <c r="H16" s="26"/>
      <c r="I16" s="27">
        <f>RAB!K189</f>
        <v>253669428.80076873</v>
      </c>
      <c r="J16" s="28"/>
    </row>
    <row r="17" spans="1:10" ht="16">
      <c r="A17" s="29" t="s">
        <v>14</v>
      </c>
      <c r="B17" s="25"/>
      <c r="C17" s="5"/>
      <c r="D17" s="5"/>
      <c r="E17" s="5" t="str">
        <f>RAB!D190</f>
        <v>PEKERJAAN PLUMBING</v>
      </c>
      <c r="F17" s="5"/>
      <c r="G17" s="5"/>
      <c r="H17" s="26"/>
      <c r="I17" s="27">
        <f>RAB!K194</f>
        <v>19225679.6015625</v>
      </c>
      <c r="J17" s="28"/>
    </row>
    <row r="18" spans="1:10" ht="16">
      <c r="A18" s="30"/>
      <c r="B18" s="31"/>
      <c r="C18" s="32"/>
      <c r="D18" s="33"/>
      <c r="E18" s="33"/>
      <c r="F18" s="33"/>
      <c r="G18" s="33"/>
      <c r="H18" s="34"/>
      <c r="I18" s="35"/>
      <c r="J18" s="36"/>
    </row>
    <row r="19" spans="1:10" ht="16">
      <c r="A19" s="29"/>
      <c r="B19" s="37" t="s">
        <v>15</v>
      </c>
      <c r="C19" s="38"/>
      <c r="D19" s="38"/>
      <c r="E19" s="38"/>
      <c r="F19" s="38"/>
      <c r="G19" s="38"/>
      <c r="H19" s="39"/>
      <c r="I19" s="40">
        <f ca="1">SUM(I11:I18)</f>
        <v>3052495468.9279714</v>
      </c>
      <c r="J19" s="41"/>
    </row>
    <row r="20" spans="1:10" ht="16">
      <c r="A20" s="29"/>
      <c r="B20" s="37" t="s">
        <v>16</v>
      </c>
      <c r="C20" s="38"/>
      <c r="D20" s="38"/>
      <c r="E20" s="38"/>
      <c r="F20" s="38"/>
      <c r="G20" s="38"/>
      <c r="H20" s="39"/>
      <c r="I20" s="40">
        <f ca="1">I19*0.11</f>
        <v>335774501.58207685</v>
      </c>
      <c r="J20" s="41"/>
    </row>
    <row r="21" spans="1:10" ht="16">
      <c r="A21" s="29"/>
      <c r="B21" s="37" t="s">
        <v>17</v>
      </c>
      <c r="C21" s="38"/>
      <c r="D21" s="38"/>
      <c r="E21" s="38"/>
      <c r="F21" s="38"/>
      <c r="G21" s="38"/>
      <c r="H21" s="39"/>
      <c r="I21" s="40">
        <f ca="1">I19+I20</f>
        <v>3388269970.5100484</v>
      </c>
      <c r="J21" s="41"/>
    </row>
    <row r="22" spans="1:10" ht="16">
      <c r="A22" s="29"/>
      <c r="B22" s="37" t="s">
        <v>18</v>
      </c>
      <c r="C22" s="38"/>
      <c r="D22" s="38"/>
      <c r="E22" s="38"/>
      <c r="F22" s="38"/>
      <c r="G22" s="38"/>
      <c r="H22" s="39"/>
      <c r="I22" s="40">
        <f ca="1">ROUNDUP(I21,-3)</f>
        <v>3388270000</v>
      </c>
      <c r="J22" s="41"/>
    </row>
    <row r="23" spans="1:10" ht="16">
      <c r="A23" s="42" t="s">
        <v>19</v>
      </c>
      <c r="B23" s="43"/>
      <c r="C23" s="5"/>
      <c r="D23" s="5"/>
      <c r="E23" s="5"/>
      <c r="F23" s="5"/>
      <c r="G23" s="5"/>
      <c r="H23" s="5"/>
      <c r="I23" s="44"/>
      <c r="J23" s="28"/>
    </row>
    <row r="24" spans="1:10" ht="17.25" customHeight="1">
      <c r="A24" s="45"/>
      <c r="B24" s="46"/>
      <c r="C24" s="46"/>
      <c r="D24" s="46"/>
      <c r="E24" s="47" t="s">
        <v>20</v>
      </c>
      <c r="F24" s="47"/>
      <c r="G24" s="47"/>
      <c r="H24" s="47"/>
      <c r="I24" s="47"/>
      <c r="J24" s="48"/>
    </row>
    <row r="25" spans="1:10" ht="17.25" customHeight="1">
      <c r="A25" s="45"/>
      <c r="B25" s="46"/>
      <c r="C25" s="46"/>
      <c r="D25" s="46"/>
      <c r="E25" s="47"/>
      <c r="F25" s="47"/>
      <c r="G25" s="47"/>
      <c r="H25" s="47"/>
      <c r="I25" s="47"/>
      <c r="J25" s="48"/>
    </row>
    <row r="26" spans="1:10" ht="16">
      <c r="A26" s="49" t="s">
        <v>21</v>
      </c>
      <c r="B26" s="50"/>
      <c r="C26" s="50"/>
      <c r="D26" s="50"/>
      <c r="E26" s="50"/>
      <c r="F26" s="50"/>
      <c r="G26" s="50"/>
      <c r="H26" s="50"/>
      <c r="I26" s="50"/>
      <c r="J26" s="51"/>
    </row>
    <row r="27" spans="1:10" ht="16">
      <c r="A27" s="52"/>
      <c r="B27" s="52"/>
      <c r="C27" s="52"/>
      <c r="D27" s="52"/>
      <c r="E27" s="52"/>
      <c r="F27" s="52"/>
      <c r="G27" s="52"/>
      <c r="H27" s="52"/>
      <c r="I27" s="52"/>
      <c r="J27" s="52"/>
    </row>
    <row r="28" spans="1:10" ht="16">
      <c r="A28" s="5"/>
      <c r="B28" s="5"/>
      <c r="C28" s="5"/>
      <c r="D28" s="5"/>
      <c r="E28" s="5"/>
      <c r="F28" s="5"/>
      <c r="G28" s="5"/>
      <c r="H28" s="53" t="s">
        <v>22</v>
      </c>
      <c r="I28" s="53"/>
      <c r="J28" s="5"/>
    </row>
    <row r="29" spans="1:10" ht="16">
      <c r="A29" s="5"/>
      <c r="B29" s="53"/>
      <c r="C29" s="53"/>
      <c r="D29" s="53"/>
      <c r="E29" s="53"/>
      <c r="F29" s="53"/>
      <c r="G29" s="53"/>
      <c r="H29" s="53" t="s">
        <v>23</v>
      </c>
      <c r="I29" s="53"/>
      <c r="J29" s="5"/>
    </row>
    <row r="30" spans="1:10" ht="16">
      <c r="A30" s="5"/>
      <c r="B30" s="54"/>
      <c r="C30" s="54"/>
      <c r="D30" s="54"/>
      <c r="E30" s="54"/>
      <c r="F30" s="54"/>
      <c r="G30" s="54"/>
      <c r="H30" s="54" t="s">
        <v>24</v>
      </c>
      <c r="I30" s="54"/>
      <c r="J30" s="5"/>
    </row>
    <row r="31" spans="1:10" ht="16">
      <c r="A31" s="5"/>
      <c r="B31" s="54"/>
      <c r="C31" s="54"/>
      <c r="D31" s="54"/>
      <c r="E31" s="54"/>
      <c r="F31" s="54"/>
      <c r="G31" s="54"/>
      <c r="H31" s="53" t="s">
        <v>25</v>
      </c>
      <c r="I31" s="53"/>
      <c r="J31" s="5"/>
    </row>
    <row r="32" spans="1:10" ht="16">
      <c r="A32" s="5"/>
      <c r="B32" s="54"/>
      <c r="C32" s="54"/>
      <c r="D32" s="54"/>
      <c r="E32" s="54"/>
      <c r="F32" s="54"/>
      <c r="G32" s="54"/>
      <c r="H32" s="7"/>
      <c r="I32" s="7"/>
      <c r="J32" s="5"/>
    </row>
    <row r="33" spans="1:10" ht="16">
      <c r="A33" s="5"/>
      <c r="B33" s="5"/>
      <c r="C33" s="5"/>
      <c r="D33" s="5"/>
      <c r="E33" s="5"/>
      <c r="F33" s="5"/>
      <c r="G33" s="5"/>
      <c r="H33" s="7"/>
      <c r="I33" s="7"/>
      <c r="J33" s="5"/>
    </row>
    <row r="34" spans="1:10" ht="16">
      <c r="A34" s="5"/>
      <c r="B34" s="5"/>
      <c r="C34" s="5"/>
      <c r="D34" s="5"/>
      <c r="E34" s="5"/>
      <c r="F34" s="5"/>
      <c r="G34" s="5"/>
      <c r="H34" s="53"/>
      <c r="I34" s="53"/>
      <c r="J34" s="5"/>
    </row>
    <row r="35" spans="1:10" ht="16">
      <c r="A35" s="5"/>
      <c r="B35" s="5"/>
      <c r="C35" s="5"/>
      <c r="D35" s="5"/>
      <c r="E35" s="5"/>
      <c r="F35" s="5"/>
      <c r="G35" s="5"/>
      <c r="H35" s="53"/>
      <c r="I35" s="53"/>
      <c r="J35" s="5"/>
    </row>
    <row r="36" spans="1:10" ht="16">
      <c r="A36" s="5"/>
      <c r="B36" s="55"/>
      <c r="C36" s="55"/>
      <c r="D36" s="55"/>
      <c r="E36" s="55"/>
      <c r="F36" s="55"/>
      <c r="G36" s="55"/>
      <c r="H36" s="55" t="s">
        <v>26</v>
      </c>
      <c r="I36" s="56"/>
      <c r="J36" s="5"/>
    </row>
    <row r="37" spans="1:10" ht="16">
      <c r="A37" s="5"/>
      <c r="B37" s="53"/>
      <c r="C37" s="53"/>
      <c r="D37" s="53"/>
      <c r="E37" s="53"/>
      <c r="F37" s="53"/>
      <c r="G37" s="53"/>
      <c r="H37" s="53" t="s">
        <v>27</v>
      </c>
      <c r="I37" s="53"/>
      <c r="J37" s="5"/>
    </row>
    <row r="39" spans="1:10" ht="16">
      <c r="B39" s="57" t="s">
        <v>28</v>
      </c>
      <c r="C39" s="57"/>
      <c r="D39" s="57"/>
      <c r="E39" s="57"/>
      <c r="F39" s="57"/>
      <c r="G39" s="57"/>
      <c r="H39" s="57" t="s">
        <v>29</v>
      </c>
      <c r="I39" s="57"/>
    </row>
    <row r="40" spans="1:10" ht="16">
      <c r="B40" s="57" t="s">
        <v>30</v>
      </c>
      <c r="C40" s="57"/>
      <c r="D40" s="57"/>
      <c r="E40" s="57"/>
      <c r="F40" s="57"/>
      <c r="G40" s="57"/>
      <c r="H40" s="57" t="s">
        <v>31</v>
      </c>
      <c r="I40" s="57"/>
    </row>
    <row r="41" spans="1:10" ht="16">
      <c r="B41" s="58"/>
      <c r="C41" s="58"/>
      <c r="D41" s="59"/>
      <c r="E41" s="59"/>
      <c r="F41" s="59"/>
      <c r="G41" s="59"/>
      <c r="H41" s="57" t="s">
        <v>32</v>
      </c>
      <c r="I41" s="57"/>
    </row>
    <row r="42" spans="1:10" ht="16">
      <c r="B42" s="58"/>
      <c r="C42" s="58"/>
      <c r="D42" s="59"/>
      <c r="E42" s="59"/>
      <c r="F42" s="59"/>
      <c r="G42" s="59"/>
      <c r="H42" s="57" t="s">
        <v>33</v>
      </c>
      <c r="I42" s="57"/>
    </row>
    <row r="43" spans="1:10" ht="16">
      <c r="B43" s="60"/>
      <c r="C43" s="60"/>
      <c r="D43" s="59"/>
      <c r="E43" s="59"/>
      <c r="F43" s="59"/>
      <c r="G43" s="59"/>
      <c r="H43" s="60"/>
      <c r="I43" s="60"/>
    </row>
    <row r="44" spans="1:10" ht="16">
      <c r="B44" s="58"/>
      <c r="C44" s="58"/>
      <c r="D44" s="59"/>
      <c r="E44" s="59"/>
      <c r="F44" s="59"/>
      <c r="G44" s="59"/>
      <c r="H44" s="58"/>
      <c r="I44" s="58"/>
    </row>
    <row r="45" spans="1:10" ht="16">
      <c r="B45" s="58"/>
      <c r="C45" s="58"/>
      <c r="D45" s="59"/>
      <c r="E45" s="59"/>
      <c r="F45" s="59"/>
      <c r="G45" s="59"/>
      <c r="H45" s="58"/>
      <c r="I45" s="58"/>
    </row>
    <row r="46" spans="1:10" ht="16">
      <c r="B46" s="58"/>
      <c r="C46" s="58"/>
      <c r="D46" s="59"/>
      <c r="E46" s="59"/>
      <c r="F46" s="59"/>
      <c r="G46" s="59"/>
      <c r="H46" s="58"/>
      <c r="I46" s="58"/>
    </row>
    <row r="47" spans="1:10" ht="16">
      <c r="B47" s="60"/>
      <c r="C47" s="60"/>
      <c r="D47" s="59"/>
      <c r="E47" s="59"/>
      <c r="F47" s="59"/>
      <c r="G47" s="59"/>
      <c r="H47" s="60"/>
      <c r="I47" s="60"/>
    </row>
    <row r="48" spans="1:10" ht="16">
      <c r="B48" s="61"/>
      <c r="C48" s="61"/>
      <c r="D48" s="61"/>
      <c r="E48" s="61"/>
      <c r="F48" s="61"/>
      <c r="G48" s="61"/>
      <c r="H48" s="61"/>
      <c r="I48" s="62"/>
    </row>
  </sheetData>
  <mergeCells count="41">
    <mergeCell ref="B48:G48"/>
    <mergeCell ref="H48:I48"/>
    <mergeCell ref="H41:I41"/>
    <mergeCell ref="H42:I42"/>
    <mergeCell ref="B43:C43"/>
    <mergeCell ref="H43:I43"/>
    <mergeCell ref="B47:C47"/>
    <mergeCell ref="H47:I47"/>
    <mergeCell ref="B37:G37"/>
    <mergeCell ref="H37:I37"/>
    <mergeCell ref="B39:G39"/>
    <mergeCell ref="H39:I39"/>
    <mergeCell ref="B40:G40"/>
    <mergeCell ref="H40:I40"/>
    <mergeCell ref="B31:G31"/>
    <mergeCell ref="H31:I31"/>
    <mergeCell ref="B32:G32"/>
    <mergeCell ref="H34:I34"/>
    <mergeCell ref="H35:I35"/>
    <mergeCell ref="B36:G36"/>
    <mergeCell ref="H36:I36"/>
    <mergeCell ref="E24:I25"/>
    <mergeCell ref="A26:J26"/>
    <mergeCell ref="H28:I28"/>
    <mergeCell ref="B29:G29"/>
    <mergeCell ref="H29:I29"/>
    <mergeCell ref="B30:G30"/>
    <mergeCell ref="H30:I30"/>
    <mergeCell ref="E10:G10"/>
    <mergeCell ref="B19:H19"/>
    <mergeCell ref="B20:H20"/>
    <mergeCell ref="B21:H21"/>
    <mergeCell ref="B22:H22"/>
    <mergeCell ref="A23:B23"/>
    <mergeCell ref="A2:J2"/>
    <mergeCell ref="A3:D3"/>
    <mergeCell ref="A4:D4"/>
    <mergeCell ref="A5:D5"/>
    <mergeCell ref="A7:A8"/>
    <mergeCell ref="B7:H8"/>
    <mergeCell ref="I7:J8"/>
  </mergeCells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68FE-A2C7-8A4E-A048-6ECA3DC2A9FB}">
  <sheetPr>
    <tabColor theme="2" tint="-9.9978637043366805E-2"/>
    <pageSetUpPr fitToPage="1"/>
  </sheetPr>
  <dimension ref="A1:L385"/>
  <sheetViews>
    <sheetView view="pageBreakPreview" topLeftCell="A9" zoomScale="90" zoomScaleNormal="100" zoomScaleSheetLayoutView="90" workbookViewId="0">
      <selection activeCell="AJ26" sqref="AJ26"/>
    </sheetView>
  </sheetViews>
  <sheetFormatPr baseColWidth="10" defaultColWidth="8.6640625" defaultRowHeight="13"/>
  <cols>
    <col min="1" max="1" width="9.5" style="63" customWidth="1"/>
    <col min="2" max="2" width="6.33203125" style="63" customWidth="1"/>
    <col min="3" max="3" width="1.1640625" style="63" customWidth="1"/>
    <col min="4" max="4" width="2.5" style="63" customWidth="1"/>
    <col min="5" max="5" width="1" style="63" customWidth="1"/>
    <col min="6" max="6" width="2.83203125" style="63" customWidth="1"/>
    <col min="7" max="7" width="66.5" style="63" customWidth="1"/>
    <col min="8" max="8" width="5.83203125" style="63" bestFit="1" customWidth="1"/>
    <col min="9" max="9" width="11.33203125" style="63" bestFit="1" customWidth="1"/>
    <col min="10" max="10" width="15.5" style="63" customWidth="1"/>
    <col min="11" max="11" width="18.33203125" style="63" customWidth="1"/>
    <col min="12" max="12" width="0.5" style="63" customWidth="1"/>
    <col min="13" max="256" width="8.6640625" style="63"/>
    <col min="257" max="257" width="9.5" style="63" customWidth="1"/>
    <col min="258" max="258" width="6.33203125" style="63" customWidth="1"/>
    <col min="259" max="259" width="1.1640625" style="63" customWidth="1"/>
    <col min="260" max="260" width="2.5" style="63" customWidth="1"/>
    <col min="261" max="261" width="1" style="63" customWidth="1"/>
    <col min="262" max="262" width="2.83203125" style="63" customWidth="1"/>
    <col min="263" max="263" width="63" style="63" customWidth="1"/>
    <col min="264" max="264" width="4.5" style="63" customWidth="1"/>
    <col min="265" max="265" width="10.5" style="63" customWidth="1"/>
    <col min="266" max="266" width="15.33203125" style="63" customWidth="1"/>
    <col min="267" max="267" width="18.33203125" style="63" customWidth="1"/>
    <col min="268" max="268" width="0.5" style="63" customWidth="1"/>
    <col min="269" max="512" width="8.6640625" style="63"/>
    <col min="513" max="513" width="9.5" style="63" customWidth="1"/>
    <col min="514" max="514" width="6.33203125" style="63" customWidth="1"/>
    <col min="515" max="515" width="1.1640625" style="63" customWidth="1"/>
    <col min="516" max="516" width="2.5" style="63" customWidth="1"/>
    <col min="517" max="517" width="1" style="63" customWidth="1"/>
    <col min="518" max="518" width="2.83203125" style="63" customWidth="1"/>
    <col min="519" max="519" width="63" style="63" customWidth="1"/>
    <col min="520" max="520" width="4.5" style="63" customWidth="1"/>
    <col min="521" max="521" width="10.5" style="63" customWidth="1"/>
    <col min="522" max="522" width="15.33203125" style="63" customWidth="1"/>
    <col min="523" max="523" width="18.33203125" style="63" customWidth="1"/>
    <col min="524" max="524" width="0.5" style="63" customWidth="1"/>
    <col min="525" max="768" width="8.6640625" style="63"/>
    <col min="769" max="769" width="9.5" style="63" customWidth="1"/>
    <col min="770" max="770" width="6.33203125" style="63" customWidth="1"/>
    <col min="771" max="771" width="1.1640625" style="63" customWidth="1"/>
    <col min="772" max="772" width="2.5" style="63" customWidth="1"/>
    <col min="773" max="773" width="1" style="63" customWidth="1"/>
    <col min="774" max="774" width="2.83203125" style="63" customWidth="1"/>
    <col min="775" max="775" width="63" style="63" customWidth="1"/>
    <col min="776" max="776" width="4.5" style="63" customWidth="1"/>
    <col min="777" max="777" width="10.5" style="63" customWidth="1"/>
    <col min="778" max="778" width="15.33203125" style="63" customWidth="1"/>
    <col min="779" max="779" width="18.33203125" style="63" customWidth="1"/>
    <col min="780" max="780" width="0.5" style="63" customWidth="1"/>
    <col min="781" max="1024" width="8.6640625" style="63"/>
    <col min="1025" max="1025" width="9.5" style="63" customWidth="1"/>
    <col min="1026" max="1026" width="6.33203125" style="63" customWidth="1"/>
    <col min="1027" max="1027" width="1.1640625" style="63" customWidth="1"/>
    <col min="1028" max="1028" width="2.5" style="63" customWidth="1"/>
    <col min="1029" max="1029" width="1" style="63" customWidth="1"/>
    <col min="1030" max="1030" width="2.83203125" style="63" customWidth="1"/>
    <col min="1031" max="1031" width="63" style="63" customWidth="1"/>
    <col min="1032" max="1032" width="4.5" style="63" customWidth="1"/>
    <col min="1033" max="1033" width="10.5" style="63" customWidth="1"/>
    <col min="1034" max="1034" width="15.33203125" style="63" customWidth="1"/>
    <col min="1035" max="1035" width="18.33203125" style="63" customWidth="1"/>
    <col min="1036" max="1036" width="0.5" style="63" customWidth="1"/>
    <col min="1037" max="1280" width="8.6640625" style="63"/>
    <col min="1281" max="1281" width="9.5" style="63" customWidth="1"/>
    <col min="1282" max="1282" width="6.33203125" style="63" customWidth="1"/>
    <col min="1283" max="1283" width="1.1640625" style="63" customWidth="1"/>
    <col min="1284" max="1284" width="2.5" style="63" customWidth="1"/>
    <col min="1285" max="1285" width="1" style="63" customWidth="1"/>
    <col min="1286" max="1286" width="2.83203125" style="63" customWidth="1"/>
    <col min="1287" max="1287" width="63" style="63" customWidth="1"/>
    <col min="1288" max="1288" width="4.5" style="63" customWidth="1"/>
    <col min="1289" max="1289" width="10.5" style="63" customWidth="1"/>
    <col min="1290" max="1290" width="15.33203125" style="63" customWidth="1"/>
    <col min="1291" max="1291" width="18.33203125" style="63" customWidth="1"/>
    <col min="1292" max="1292" width="0.5" style="63" customWidth="1"/>
    <col min="1293" max="1536" width="8.6640625" style="63"/>
    <col min="1537" max="1537" width="9.5" style="63" customWidth="1"/>
    <col min="1538" max="1538" width="6.33203125" style="63" customWidth="1"/>
    <col min="1539" max="1539" width="1.1640625" style="63" customWidth="1"/>
    <col min="1540" max="1540" width="2.5" style="63" customWidth="1"/>
    <col min="1541" max="1541" width="1" style="63" customWidth="1"/>
    <col min="1542" max="1542" width="2.83203125" style="63" customWidth="1"/>
    <col min="1543" max="1543" width="63" style="63" customWidth="1"/>
    <col min="1544" max="1544" width="4.5" style="63" customWidth="1"/>
    <col min="1545" max="1545" width="10.5" style="63" customWidth="1"/>
    <col min="1546" max="1546" width="15.33203125" style="63" customWidth="1"/>
    <col min="1547" max="1547" width="18.33203125" style="63" customWidth="1"/>
    <col min="1548" max="1548" width="0.5" style="63" customWidth="1"/>
    <col min="1549" max="1792" width="8.6640625" style="63"/>
    <col min="1793" max="1793" width="9.5" style="63" customWidth="1"/>
    <col min="1794" max="1794" width="6.33203125" style="63" customWidth="1"/>
    <col min="1795" max="1795" width="1.1640625" style="63" customWidth="1"/>
    <col min="1796" max="1796" width="2.5" style="63" customWidth="1"/>
    <col min="1797" max="1797" width="1" style="63" customWidth="1"/>
    <col min="1798" max="1798" width="2.83203125" style="63" customWidth="1"/>
    <col min="1799" max="1799" width="63" style="63" customWidth="1"/>
    <col min="1800" max="1800" width="4.5" style="63" customWidth="1"/>
    <col min="1801" max="1801" width="10.5" style="63" customWidth="1"/>
    <col min="1802" max="1802" width="15.33203125" style="63" customWidth="1"/>
    <col min="1803" max="1803" width="18.33203125" style="63" customWidth="1"/>
    <col min="1804" max="1804" width="0.5" style="63" customWidth="1"/>
    <col min="1805" max="2048" width="8.6640625" style="63"/>
    <col min="2049" max="2049" width="9.5" style="63" customWidth="1"/>
    <col min="2050" max="2050" width="6.33203125" style="63" customWidth="1"/>
    <col min="2051" max="2051" width="1.1640625" style="63" customWidth="1"/>
    <col min="2052" max="2052" width="2.5" style="63" customWidth="1"/>
    <col min="2053" max="2053" width="1" style="63" customWidth="1"/>
    <col min="2054" max="2054" width="2.83203125" style="63" customWidth="1"/>
    <col min="2055" max="2055" width="63" style="63" customWidth="1"/>
    <col min="2056" max="2056" width="4.5" style="63" customWidth="1"/>
    <col min="2057" max="2057" width="10.5" style="63" customWidth="1"/>
    <col min="2058" max="2058" width="15.33203125" style="63" customWidth="1"/>
    <col min="2059" max="2059" width="18.33203125" style="63" customWidth="1"/>
    <col min="2060" max="2060" width="0.5" style="63" customWidth="1"/>
    <col min="2061" max="2304" width="8.6640625" style="63"/>
    <col min="2305" max="2305" width="9.5" style="63" customWidth="1"/>
    <col min="2306" max="2306" width="6.33203125" style="63" customWidth="1"/>
    <col min="2307" max="2307" width="1.1640625" style="63" customWidth="1"/>
    <col min="2308" max="2308" width="2.5" style="63" customWidth="1"/>
    <col min="2309" max="2309" width="1" style="63" customWidth="1"/>
    <col min="2310" max="2310" width="2.83203125" style="63" customWidth="1"/>
    <col min="2311" max="2311" width="63" style="63" customWidth="1"/>
    <col min="2312" max="2312" width="4.5" style="63" customWidth="1"/>
    <col min="2313" max="2313" width="10.5" style="63" customWidth="1"/>
    <col min="2314" max="2314" width="15.33203125" style="63" customWidth="1"/>
    <col min="2315" max="2315" width="18.33203125" style="63" customWidth="1"/>
    <col min="2316" max="2316" width="0.5" style="63" customWidth="1"/>
    <col min="2317" max="2560" width="8.6640625" style="63"/>
    <col min="2561" max="2561" width="9.5" style="63" customWidth="1"/>
    <col min="2562" max="2562" width="6.33203125" style="63" customWidth="1"/>
    <col min="2563" max="2563" width="1.1640625" style="63" customWidth="1"/>
    <col min="2564" max="2564" width="2.5" style="63" customWidth="1"/>
    <col min="2565" max="2565" width="1" style="63" customWidth="1"/>
    <col min="2566" max="2566" width="2.83203125" style="63" customWidth="1"/>
    <col min="2567" max="2567" width="63" style="63" customWidth="1"/>
    <col min="2568" max="2568" width="4.5" style="63" customWidth="1"/>
    <col min="2569" max="2569" width="10.5" style="63" customWidth="1"/>
    <col min="2570" max="2570" width="15.33203125" style="63" customWidth="1"/>
    <col min="2571" max="2571" width="18.33203125" style="63" customWidth="1"/>
    <col min="2572" max="2572" width="0.5" style="63" customWidth="1"/>
    <col min="2573" max="2816" width="8.6640625" style="63"/>
    <col min="2817" max="2817" width="9.5" style="63" customWidth="1"/>
    <col min="2818" max="2818" width="6.33203125" style="63" customWidth="1"/>
    <col min="2819" max="2819" width="1.1640625" style="63" customWidth="1"/>
    <col min="2820" max="2820" width="2.5" style="63" customWidth="1"/>
    <col min="2821" max="2821" width="1" style="63" customWidth="1"/>
    <col min="2822" max="2822" width="2.83203125" style="63" customWidth="1"/>
    <col min="2823" max="2823" width="63" style="63" customWidth="1"/>
    <col min="2824" max="2824" width="4.5" style="63" customWidth="1"/>
    <col min="2825" max="2825" width="10.5" style="63" customWidth="1"/>
    <col min="2826" max="2826" width="15.33203125" style="63" customWidth="1"/>
    <col min="2827" max="2827" width="18.33203125" style="63" customWidth="1"/>
    <col min="2828" max="2828" width="0.5" style="63" customWidth="1"/>
    <col min="2829" max="3072" width="8.6640625" style="63"/>
    <col min="3073" max="3073" width="9.5" style="63" customWidth="1"/>
    <col min="3074" max="3074" width="6.33203125" style="63" customWidth="1"/>
    <col min="3075" max="3075" width="1.1640625" style="63" customWidth="1"/>
    <col min="3076" max="3076" width="2.5" style="63" customWidth="1"/>
    <col min="3077" max="3077" width="1" style="63" customWidth="1"/>
    <col min="3078" max="3078" width="2.83203125" style="63" customWidth="1"/>
    <col min="3079" max="3079" width="63" style="63" customWidth="1"/>
    <col min="3080" max="3080" width="4.5" style="63" customWidth="1"/>
    <col min="3081" max="3081" width="10.5" style="63" customWidth="1"/>
    <col min="3082" max="3082" width="15.33203125" style="63" customWidth="1"/>
    <col min="3083" max="3083" width="18.33203125" style="63" customWidth="1"/>
    <col min="3084" max="3084" width="0.5" style="63" customWidth="1"/>
    <col min="3085" max="3328" width="8.6640625" style="63"/>
    <col min="3329" max="3329" width="9.5" style="63" customWidth="1"/>
    <col min="3330" max="3330" width="6.33203125" style="63" customWidth="1"/>
    <col min="3331" max="3331" width="1.1640625" style="63" customWidth="1"/>
    <col min="3332" max="3332" width="2.5" style="63" customWidth="1"/>
    <col min="3333" max="3333" width="1" style="63" customWidth="1"/>
    <col min="3334" max="3334" width="2.83203125" style="63" customWidth="1"/>
    <col min="3335" max="3335" width="63" style="63" customWidth="1"/>
    <col min="3336" max="3336" width="4.5" style="63" customWidth="1"/>
    <col min="3337" max="3337" width="10.5" style="63" customWidth="1"/>
    <col min="3338" max="3338" width="15.33203125" style="63" customWidth="1"/>
    <col min="3339" max="3339" width="18.33203125" style="63" customWidth="1"/>
    <col min="3340" max="3340" width="0.5" style="63" customWidth="1"/>
    <col min="3341" max="3584" width="8.6640625" style="63"/>
    <col min="3585" max="3585" width="9.5" style="63" customWidth="1"/>
    <col min="3586" max="3586" width="6.33203125" style="63" customWidth="1"/>
    <col min="3587" max="3587" width="1.1640625" style="63" customWidth="1"/>
    <col min="3588" max="3588" width="2.5" style="63" customWidth="1"/>
    <col min="3589" max="3589" width="1" style="63" customWidth="1"/>
    <col min="3590" max="3590" width="2.83203125" style="63" customWidth="1"/>
    <col min="3591" max="3591" width="63" style="63" customWidth="1"/>
    <col min="3592" max="3592" width="4.5" style="63" customWidth="1"/>
    <col min="3593" max="3593" width="10.5" style="63" customWidth="1"/>
    <col min="3594" max="3594" width="15.33203125" style="63" customWidth="1"/>
    <col min="3595" max="3595" width="18.33203125" style="63" customWidth="1"/>
    <col min="3596" max="3596" width="0.5" style="63" customWidth="1"/>
    <col min="3597" max="3840" width="8.6640625" style="63"/>
    <col min="3841" max="3841" width="9.5" style="63" customWidth="1"/>
    <col min="3842" max="3842" width="6.33203125" style="63" customWidth="1"/>
    <col min="3843" max="3843" width="1.1640625" style="63" customWidth="1"/>
    <col min="3844" max="3844" width="2.5" style="63" customWidth="1"/>
    <col min="3845" max="3845" width="1" style="63" customWidth="1"/>
    <col min="3846" max="3846" width="2.83203125" style="63" customWidth="1"/>
    <col min="3847" max="3847" width="63" style="63" customWidth="1"/>
    <col min="3848" max="3848" width="4.5" style="63" customWidth="1"/>
    <col min="3849" max="3849" width="10.5" style="63" customWidth="1"/>
    <col min="3850" max="3850" width="15.33203125" style="63" customWidth="1"/>
    <col min="3851" max="3851" width="18.33203125" style="63" customWidth="1"/>
    <col min="3852" max="3852" width="0.5" style="63" customWidth="1"/>
    <col min="3853" max="4096" width="8.6640625" style="63"/>
    <col min="4097" max="4097" width="9.5" style="63" customWidth="1"/>
    <col min="4098" max="4098" width="6.33203125" style="63" customWidth="1"/>
    <col min="4099" max="4099" width="1.1640625" style="63" customWidth="1"/>
    <col min="4100" max="4100" width="2.5" style="63" customWidth="1"/>
    <col min="4101" max="4101" width="1" style="63" customWidth="1"/>
    <col min="4102" max="4102" width="2.83203125" style="63" customWidth="1"/>
    <col min="4103" max="4103" width="63" style="63" customWidth="1"/>
    <col min="4104" max="4104" width="4.5" style="63" customWidth="1"/>
    <col min="4105" max="4105" width="10.5" style="63" customWidth="1"/>
    <col min="4106" max="4106" width="15.33203125" style="63" customWidth="1"/>
    <col min="4107" max="4107" width="18.33203125" style="63" customWidth="1"/>
    <col min="4108" max="4108" width="0.5" style="63" customWidth="1"/>
    <col min="4109" max="4352" width="8.6640625" style="63"/>
    <col min="4353" max="4353" width="9.5" style="63" customWidth="1"/>
    <col min="4354" max="4354" width="6.33203125" style="63" customWidth="1"/>
    <col min="4355" max="4355" width="1.1640625" style="63" customWidth="1"/>
    <col min="4356" max="4356" width="2.5" style="63" customWidth="1"/>
    <col min="4357" max="4357" width="1" style="63" customWidth="1"/>
    <col min="4358" max="4358" width="2.83203125" style="63" customWidth="1"/>
    <col min="4359" max="4359" width="63" style="63" customWidth="1"/>
    <col min="4360" max="4360" width="4.5" style="63" customWidth="1"/>
    <col min="4361" max="4361" width="10.5" style="63" customWidth="1"/>
    <col min="4362" max="4362" width="15.33203125" style="63" customWidth="1"/>
    <col min="4363" max="4363" width="18.33203125" style="63" customWidth="1"/>
    <col min="4364" max="4364" width="0.5" style="63" customWidth="1"/>
    <col min="4365" max="4608" width="8.6640625" style="63"/>
    <col min="4609" max="4609" width="9.5" style="63" customWidth="1"/>
    <col min="4610" max="4610" width="6.33203125" style="63" customWidth="1"/>
    <col min="4611" max="4611" width="1.1640625" style="63" customWidth="1"/>
    <col min="4612" max="4612" width="2.5" style="63" customWidth="1"/>
    <col min="4613" max="4613" width="1" style="63" customWidth="1"/>
    <col min="4614" max="4614" width="2.83203125" style="63" customWidth="1"/>
    <col min="4615" max="4615" width="63" style="63" customWidth="1"/>
    <col min="4616" max="4616" width="4.5" style="63" customWidth="1"/>
    <col min="4617" max="4617" width="10.5" style="63" customWidth="1"/>
    <col min="4618" max="4618" width="15.33203125" style="63" customWidth="1"/>
    <col min="4619" max="4619" width="18.33203125" style="63" customWidth="1"/>
    <col min="4620" max="4620" width="0.5" style="63" customWidth="1"/>
    <col min="4621" max="4864" width="8.6640625" style="63"/>
    <col min="4865" max="4865" width="9.5" style="63" customWidth="1"/>
    <col min="4866" max="4866" width="6.33203125" style="63" customWidth="1"/>
    <col min="4867" max="4867" width="1.1640625" style="63" customWidth="1"/>
    <col min="4868" max="4868" width="2.5" style="63" customWidth="1"/>
    <col min="4869" max="4869" width="1" style="63" customWidth="1"/>
    <col min="4870" max="4870" width="2.83203125" style="63" customWidth="1"/>
    <col min="4871" max="4871" width="63" style="63" customWidth="1"/>
    <col min="4872" max="4872" width="4.5" style="63" customWidth="1"/>
    <col min="4873" max="4873" width="10.5" style="63" customWidth="1"/>
    <col min="4874" max="4874" width="15.33203125" style="63" customWidth="1"/>
    <col min="4875" max="4875" width="18.33203125" style="63" customWidth="1"/>
    <col min="4876" max="4876" width="0.5" style="63" customWidth="1"/>
    <col min="4877" max="5120" width="8.6640625" style="63"/>
    <col min="5121" max="5121" width="9.5" style="63" customWidth="1"/>
    <col min="5122" max="5122" width="6.33203125" style="63" customWidth="1"/>
    <col min="5123" max="5123" width="1.1640625" style="63" customWidth="1"/>
    <col min="5124" max="5124" width="2.5" style="63" customWidth="1"/>
    <col min="5125" max="5125" width="1" style="63" customWidth="1"/>
    <col min="5126" max="5126" width="2.83203125" style="63" customWidth="1"/>
    <col min="5127" max="5127" width="63" style="63" customWidth="1"/>
    <col min="5128" max="5128" width="4.5" style="63" customWidth="1"/>
    <col min="5129" max="5129" width="10.5" style="63" customWidth="1"/>
    <col min="5130" max="5130" width="15.33203125" style="63" customWidth="1"/>
    <col min="5131" max="5131" width="18.33203125" style="63" customWidth="1"/>
    <col min="5132" max="5132" width="0.5" style="63" customWidth="1"/>
    <col min="5133" max="5376" width="8.6640625" style="63"/>
    <col min="5377" max="5377" width="9.5" style="63" customWidth="1"/>
    <col min="5378" max="5378" width="6.33203125" style="63" customWidth="1"/>
    <col min="5379" max="5379" width="1.1640625" style="63" customWidth="1"/>
    <col min="5380" max="5380" width="2.5" style="63" customWidth="1"/>
    <col min="5381" max="5381" width="1" style="63" customWidth="1"/>
    <col min="5382" max="5382" width="2.83203125" style="63" customWidth="1"/>
    <col min="5383" max="5383" width="63" style="63" customWidth="1"/>
    <col min="5384" max="5384" width="4.5" style="63" customWidth="1"/>
    <col min="5385" max="5385" width="10.5" style="63" customWidth="1"/>
    <col min="5386" max="5386" width="15.33203125" style="63" customWidth="1"/>
    <col min="5387" max="5387" width="18.33203125" style="63" customWidth="1"/>
    <col min="5388" max="5388" width="0.5" style="63" customWidth="1"/>
    <col min="5389" max="5632" width="8.6640625" style="63"/>
    <col min="5633" max="5633" width="9.5" style="63" customWidth="1"/>
    <col min="5634" max="5634" width="6.33203125" style="63" customWidth="1"/>
    <col min="5635" max="5635" width="1.1640625" style="63" customWidth="1"/>
    <col min="5636" max="5636" width="2.5" style="63" customWidth="1"/>
    <col min="5637" max="5637" width="1" style="63" customWidth="1"/>
    <col min="5638" max="5638" width="2.83203125" style="63" customWidth="1"/>
    <col min="5639" max="5639" width="63" style="63" customWidth="1"/>
    <col min="5640" max="5640" width="4.5" style="63" customWidth="1"/>
    <col min="5641" max="5641" width="10.5" style="63" customWidth="1"/>
    <col min="5642" max="5642" width="15.33203125" style="63" customWidth="1"/>
    <col min="5643" max="5643" width="18.33203125" style="63" customWidth="1"/>
    <col min="5644" max="5644" width="0.5" style="63" customWidth="1"/>
    <col min="5645" max="5888" width="8.6640625" style="63"/>
    <col min="5889" max="5889" width="9.5" style="63" customWidth="1"/>
    <col min="5890" max="5890" width="6.33203125" style="63" customWidth="1"/>
    <col min="5891" max="5891" width="1.1640625" style="63" customWidth="1"/>
    <col min="5892" max="5892" width="2.5" style="63" customWidth="1"/>
    <col min="5893" max="5893" width="1" style="63" customWidth="1"/>
    <col min="5894" max="5894" width="2.83203125" style="63" customWidth="1"/>
    <col min="5895" max="5895" width="63" style="63" customWidth="1"/>
    <col min="5896" max="5896" width="4.5" style="63" customWidth="1"/>
    <col min="5897" max="5897" width="10.5" style="63" customWidth="1"/>
    <col min="5898" max="5898" width="15.33203125" style="63" customWidth="1"/>
    <col min="5899" max="5899" width="18.33203125" style="63" customWidth="1"/>
    <col min="5900" max="5900" width="0.5" style="63" customWidth="1"/>
    <col min="5901" max="6144" width="8.6640625" style="63"/>
    <col min="6145" max="6145" width="9.5" style="63" customWidth="1"/>
    <col min="6146" max="6146" width="6.33203125" style="63" customWidth="1"/>
    <col min="6147" max="6147" width="1.1640625" style="63" customWidth="1"/>
    <col min="6148" max="6148" width="2.5" style="63" customWidth="1"/>
    <col min="6149" max="6149" width="1" style="63" customWidth="1"/>
    <col min="6150" max="6150" width="2.83203125" style="63" customWidth="1"/>
    <col min="6151" max="6151" width="63" style="63" customWidth="1"/>
    <col min="6152" max="6152" width="4.5" style="63" customWidth="1"/>
    <col min="6153" max="6153" width="10.5" style="63" customWidth="1"/>
    <col min="6154" max="6154" width="15.33203125" style="63" customWidth="1"/>
    <col min="6155" max="6155" width="18.33203125" style="63" customWidth="1"/>
    <col min="6156" max="6156" width="0.5" style="63" customWidth="1"/>
    <col min="6157" max="6400" width="8.6640625" style="63"/>
    <col min="6401" max="6401" width="9.5" style="63" customWidth="1"/>
    <col min="6402" max="6402" width="6.33203125" style="63" customWidth="1"/>
    <col min="6403" max="6403" width="1.1640625" style="63" customWidth="1"/>
    <col min="6404" max="6404" width="2.5" style="63" customWidth="1"/>
    <col min="6405" max="6405" width="1" style="63" customWidth="1"/>
    <col min="6406" max="6406" width="2.83203125" style="63" customWidth="1"/>
    <col min="6407" max="6407" width="63" style="63" customWidth="1"/>
    <col min="6408" max="6408" width="4.5" style="63" customWidth="1"/>
    <col min="6409" max="6409" width="10.5" style="63" customWidth="1"/>
    <col min="6410" max="6410" width="15.33203125" style="63" customWidth="1"/>
    <col min="6411" max="6411" width="18.33203125" style="63" customWidth="1"/>
    <col min="6412" max="6412" width="0.5" style="63" customWidth="1"/>
    <col min="6413" max="6656" width="8.6640625" style="63"/>
    <col min="6657" max="6657" width="9.5" style="63" customWidth="1"/>
    <col min="6658" max="6658" width="6.33203125" style="63" customWidth="1"/>
    <col min="6659" max="6659" width="1.1640625" style="63" customWidth="1"/>
    <col min="6660" max="6660" width="2.5" style="63" customWidth="1"/>
    <col min="6661" max="6661" width="1" style="63" customWidth="1"/>
    <col min="6662" max="6662" width="2.83203125" style="63" customWidth="1"/>
    <col min="6663" max="6663" width="63" style="63" customWidth="1"/>
    <col min="6664" max="6664" width="4.5" style="63" customWidth="1"/>
    <col min="6665" max="6665" width="10.5" style="63" customWidth="1"/>
    <col min="6666" max="6666" width="15.33203125" style="63" customWidth="1"/>
    <col min="6667" max="6667" width="18.33203125" style="63" customWidth="1"/>
    <col min="6668" max="6668" width="0.5" style="63" customWidth="1"/>
    <col min="6669" max="6912" width="8.6640625" style="63"/>
    <col min="6913" max="6913" width="9.5" style="63" customWidth="1"/>
    <col min="6914" max="6914" width="6.33203125" style="63" customWidth="1"/>
    <col min="6915" max="6915" width="1.1640625" style="63" customWidth="1"/>
    <col min="6916" max="6916" width="2.5" style="63" customWidth="1"/>
    <col min="6917" max="6917" width="1" style="63" customWidth="1"/>
    <col min="6918" max="6918" width="2.83203125" style="63" customWidth="1"/>
    <col min="6919" max="6919" width="63" style="63" customWidth="1"/>
    <col min="6920" max="6920" width="4.5" style="63" customWidth="1"/>
    <col min="6921" max="6921" width="10.5" style="63" customWidth="1"/>
    <col min="6922" max="6922" width="15.33203125" style="63" customWidth="1"/>
    <col min="6923" max="6923" width="18.33203125" style="63" customWidth="1"/>
    <col min="6924" max="6924" width="0.5" style="63" customWidth="1"/>
    <col min="6925" max="7168" width="8.6640625" style="63"/>
    <col min="7169" max="7169" width="9.5" style="63" customWidth="1"/>
    <col min="7170" max="7170" width="6.33203125" style="63" customWidth="1"/>
    <col min="7171" max="7171" width="1.1640625" style="63" customWidth="1"/>
    <col min="7172" max="7172" width="2.5" style="63" customWidth="1"/>
    <col min="7173" max="7173" width="1" style="63" customWidth="1"/>
    <col min="7174" max="7174" width="2.83203125" style="63" customWidth="1"/>
    <col min="7175" max="7175" width="63" style="63" customWidth="1"/>
    <col min="7176" max="7176" width="4.5" style="63" customWidth="1"/>
    <col min="7177" max="7177" width="10.5" style="63" customWidth="1"/>
    <col min="7178" max="7178" width="15.33203125" style="63" customWidth="1"/>
    <col min="7179" max="7179" width="18.33203125" style="63" customWidth="1"/>
    <col min="7180" max="7180" width="0.5" style="63" customWidth="1"/>
    <col min="7181" max="7424" width="8.6640625" style="63"/>
    <col min="7425" max="7425" width="9.5" style="63" customWidth="1"/>
    <col min="7426" max="7426" width="6.33203125" style="63" customWidth="1"/>
    <col min="7427" max="7427" width="1.1640625" style="63" customWidth="1"/>
    <col min="7428" max="7428" width="2.5" style="63" customWidth="1"/>
    <col min="7429" max="7429" width="1" style="63" customWidth="1"/>
    <col min="7430" max="7430" width="2.83203125" style="63" customWidth="1"/>
    <col min="7431" max="7431" width="63" style="63" customWidth="1"/>
    <col min="7432" max="7432" width="4.5" style="63" customWidth="1"/>
    <col min="7433" max="7433" width="10.5" style="63" customWidth="1"/>
    <col min="7434" max="7434" width="15.33203125" style="63" customWidth="1"/>
    <col min="7435" max="7435" width="18.33203125" style="63" customWidth="1"/>
    <col min="7436" max="7436" width="0.5" style="63" customWidth="1"/>
    <col min="7437" max="7680" width="8.6640625" style="63"/>
    <col min="7681" max="7681" width="9.5" style="63" customWidth="1"/>
    <col min="7682" max="7682" width="6.33203125" style="63" customWidth="1"/>
    <col min="7683" max="7683" width="1.1640625" style="63" customWidth="1"/>
    <col min="7684" max="7684" width="2.5" style="63" customWidth="1"/>
    <col min="7685" max="7685" width="1" style="63" customWidth="1"/>
    <col min="7686" max="7686" width="2.83203125" style="63" customWidth="1"/>
    <col min="7687" max="7687" width="63" style="63" customWidth="1"/>
    <col min="7688" max="7688" width="4.5" style="63" customWidth="1"/>
    <col min="7689" max="7689" width="10.5" style="63" customWidth="1"/>
    <col min="7690" max="7690" width="15.33203125" style="63" customWidth="1"/>
    <col min="7691" max="7691" width="18.33203125" style="63" customWidth="1"/>
    <col min="7692" max="7692" width="0.5" style="63" customWidth="1"/>
    <col min="7693" max="7936" width="8.6640625" style="63"/>
    <col min="7937" max="7937" width="9.5" style="63" customWidth="1"/>
    <col min="7938" max="7938" width="6.33203125" style="63" customWidth="1"/>
    <col min="7939" max="7939" width="1.1640625" style="63" customWidth="1"/>
    <col min="7940" max="7940" width="2.5" style="63" customWidth="1"/>
    <col min="7941" max="7941" width="1" style="63" customWidth="1"/>
    <col min="7942" max="7942" width="2.83203125" style="63" customWidth="1"/>
    <col min="7943" max="7943" width="63" style="63" customWidth="1"/>
    <col min="7944" max="7944" width="4.5" style="63" customWidth="1"/>
    <col min="7945" max="7945" width="10.5" style="63" customWidth="1"/>
    <col min="7946" max="7946" width="15.33203125" style="63" customWidth="1"/>
    <col min="7947" max="7947" width="18.33203125" style="63" customWidth="1"/>
    <col min="7948" max="7948" width="0.5" style="63" customWidth="1"/>
    <col min="7949" max="8192" width="8.6640625" style="63"/>
    <col min="8193" max="8193" width="9.5" style="63" customWidth="1"/>
    <col min="8194" max="8194" width="6.33203125" style="63" customWidth="1"/>
    <col min="8195" max="8195" width="1.1640625" style="63" customWidth="1"/>
    <col min="8196" max="8196" width="2.5" style="63" customWidth="1"/>
    <col min="8197" max="8197" width="1" style="63" customWidth="1"/>
    <col min="8198" max="8198" width="2.83203125" style="63" customWidth="1"/>
    <col min="8199" max="8199" width="63" style="63" customWidth="1"/>
    <col min="8200" max="8200" width="4.5" style="63" customWidth="1"/>
    <col min="8201" max="8201" width="10.5" style="63" customWidth="1"/>
    <col min="8202" max="8202" width="15.33203125" style="63" customWidth="1"/>
    <col min="8203" max="8203" width="18.33203125" style="63" customWidth="1"/>
    <col min="8204" max="8204" width="0.5" style="63" customWidth="1"/>
    <col min="8205" max="8448" width="8.6640625" style="63"/>
    <col min="8449" max="8449" width="9.5" style="63" customWidth="1"/>
    <col min="8450" max="8450" width="6.33203125" style="63" customWidth="1"/>
    <col min="8451" max="8451" width="1.1640625" style="63" customWidth="1"/>
    <col min="8452" max="8452" width="2.5" style="63" customWidth="1"/>
    <col min="8453" max="8453" width="1" style="63" customWidth="1"/>
    <col min="8454" max="8454" width="2.83203125" style="63" customWidth="1"/>
    <col min="8455" max="8455" width="63" style="63" customWidth="1"/>
    <col min="8456" max="8456" width="4.5" style="63" customWidth="1"/>
    <col min="8457" max="8457" width="10.5" style="63" customWidth="1"/>
    <col min="8458" max="8458" width="15.33203125" style="63" customWidth="1"/>
    <col min="8459" max="8459" width="18.33203125" style="63" customWidth="1"/>
    <col min="8460" max="8460" width="0.5" style="63" customWidth="1"/>
    <col min="8461" max="8704" width="8.6640625" style="63"/>
    <col min="8705" max="8705" width="9.5" style="63" customWidth="1"/>
    <col min="8706" max="8706" width="6.33203125" style="63" customWidth="1"/>
    <col min="8707" max="8707" width="1.1640625" style="63" customWidth="1"/>
    <col min="8708" max="8708" width="2.5" style="63" customWidth="1"/>
    <col min="8709" max="8709" width="1" style="63" customWidth="1"/>
    <col min="8710" max="8710" width="2.83203125" style="63" customWidth="1"/>
    <col min="8711" max="8711" width="63" style="63" customWidth="1"/>
    <col min="8712" max="8712" width="4.5" style="63" customWidth="1"/>
    <col min="8713" max="8713" width="10.5" style="63" customWidth="1"/>
    <col min="8714" max="8714" width="15.33203125" style="63" customWidth="1"/>
    <col min="8715" max="8715" width="18.33203125" style="63" customWidth="1"/>
    <col min="8716" max="8716" width="0.5" style="63" customWidth="1"/>
    <col min="8717" max="8960" width="8.6640625" style="63"/>
    <col min="8961" max="8961" width="9.5" style="63" customWidth="1"/>
    <col min="8962" max="8962" width="6.33203125" style="63" customWidth="1"/>
    <col min="8963" max="8963" width="1.1640625" style="63" customWidth="1"/>
    <col min="8964" max="8964" width="2.5" style="63" customWidth="1"/>
    <col min="8965" max="8965" width="1" style="63" customWidth="1"/>
    <col min="8966" max="8966" width="2.83203125" style="63" customWidth="1"/>
    <col min="8967" max="8967" width="63" style="63" customWidth="1"/>
    <col min="8968" max="8968" width="4.5" style="63" customWidth="1"/>
    <col min="8969" max="8969" width="10.5" style="63" customWidth="1"/>
    <col min="8970" max="8970" width="15.33203125" style="63" customWidth="1"/>
    <col min="8971" max="8971" width="18.33203125" style="63" customWidth="1"/>
    <col min="8972" max="8972" width="0.5" style="63" customWidth="1"/>
    <col min="8973" max="9216" width="8.6640625" style="63"/>
    <col min="9217" max="9217" width="9.5" style="63" customWidth="1"/>
    <col min="9218" max="9218" width="6.33203125" style="63" customWidth="1"/>
    <col min="9219" max="9219" width="1.1640625" style="63" customWidth="1"/>
    <col min="9220" max="9220" width="2.5" style="63" customWidth="1"/>
    <col min="9221" max="9221" width="1" style="63" customWidth="1"/>
    <col min="9222" max="9222" width="2.83203125" style="63" customWidth="1"/>
    <col min="9223" max="9223" width="63" style="63" customWidth="1"/>
    <col min="9224" max="9224" width="4.5" style="63" customWidth="1"/>
    <col min="9225" max="9225" width="10.5" style="63" customWidth="1"/>
    <col min="9226" max="9226" width="15.33203125" style="63" customWidth="1"/>
    <col min="9227" max="9227" width="18.33203125" style="63" customWidth="1"/>
    <col min="9228" max="9228" width="0.5" style="63" customWidth="1"/>
    <col min="9229" max="9472" width="8.6640625" style="63"/>
    <col min="9473" max="9473" width="9.5" style="63" customWidth="1"/>
    <col min="9474" max="9474" width="6.33203125" style="63" customWidth="1"/>
    <col min="9475" max="9475" width="1.1640625" style="63" customWidth="1"/>
    <col min="9476" max="9476" width="2.5" style="63" customWidth="1"/>
    <col min="9477" max="9477" width="1" style="63" customWidth="1"/>
    <col min="9478" max="9478" width="2.83203125" style="63" customWidth="1"/>
    <col min="9479" max="9479" width="63" style="63" customWidth="1"/>
    <col min="9480" max="9480" width="4.5" style="63" customWidth="1"/>
    <col min="9481" max="9481" width="10.5" style="63" customWidth="1"/>
    <col min="9482" max="9482" width="15.33203125" style="63" customWidth="1"/>
    <col min="9483" max="9483" width="18.33203125" style="63" customWidth="1"/>
    <col min="9484" max="9484" width="0.5" style="63" customWidth="1"/>
    <col min="9485" max="9728" width="8.6640625" style="63"/>
    <col min="9729" max="9729" width="9.5" style="63" customWidth="1"/>
    <col min="9730" max="9730" width="6.33203125" style="63" customWidth="1"/>
    <col min="9731" max="9731" width="1.1640625" style="63" customWidth="1"/>
    <col min="9732" max="9732" width="2.5" style="63" customWidth="1"/>
    <col min="9733" max="9733" width="1" style="63" customWidth="1"/>
    <col min="9734" max="9734" width="2.83203125" style="63" customWidth="1"/>
    <col min="9735" max="9735" width="63" style="63" customWidth="1"/>
    <col min="9736" max="9736" width="4.5" style="63" customWidth="1"/>
    <col min="9737" max="9737" width="10.5" style="63" customWidth="1"/>
    <col min="9738" max="9738" width="15.33203125" style="63" customWidth="1"/>
    <col min="9739" max="9739" width="18.33203125" style="63" customWidth="1"/>
    <col min="9740" max="9740" width="0.5" style="63" customWidth="1"/>
    <col min="9741" max="9984" width="8.6640625" style="63"/>
    <col min="9985" max="9985" width="9.5" style="63" customWidth="1"/>
    <col min="9986" max="9986" width="6.33203125" style="63" customWidth="1"/>
    <col min="9987" max="9987" width="1.1640625" style="63" customWidth="1"/>
    <col min="9988" max="9988" width="2.5" style="63" customWidth="1"/>
    <col min="9989" max="9989" width="1" style="63" customWidth="1"/>
    <col min="9990" max="9990" width="2.83203125" style="63" customWidth="1"/>
    <col min="9991" max="9991" width="63" style="63" customWidth="1"/>
    <col min="9992" max="9992" width="4.5" style="63" customWidth="1"/>
    <col min="9993" max="9993" width="10.5" style="63" customWidth="1"/>
    <col min="9994" max="9994" width="15.33203125" style="63" customWidth="1"/>
    <col min="9995" max="9995" width="18.33203125" style="63" customWidth="1"/>
    <col min="9996" max="9996" width="0.5" style="63" customWidth="1"/>
    <col min="9997" max="10240" width="8.6640625" style="63"/>
    <col min="10241" max="10241" width="9.5" style="63" customWidth="1"/>
    <col min="10242" max="10242" width="6.33203125" style="63" customWidth="1"/>
    <col min="10243" max="10243" width="1.1640625" style="63" customWidth="1"/>
    <col min="10244" max="10244" width="2.5" style="63" customWidth="1"/>
    <col min="10245" max="10245" width="1" style="63" customWidth="1"/>
    <col min="10246" max="10246" width="2.83203125" style="63" customWidth="1"/>
    <col min="10247" max="10247" width="63" style="63" customWidth="1"/>
    <col min="10248" max="10248" width="4.5" style="63" customWidth="1"/>
    <col min="10249" max="10249" width="10.5" style="63" customWidth="1"/>
    <col min="10250" max="10250" width="15.33203125" style="63" customWidth="1"/>
    <col min="10251" max="10251" width="18.33203125" style="63" customWidth="1"/>
    <col min="10252" max="10252" width="0.5" style="63" customWidth="1"/>
    <col min="10253" max="10496" width="8.6640625" style="63"/>
    <col min="10497" max="10497" width="9.5" style="63" customWidth="1"/>
    <col min="10498" max="10498" width="6.33203125" style="63" customWidth="1"/>
    <col min="10499" max="10499" width="1.1640625" style="63" customWidth="1"/>
    <col min="10500" max="10500" width="2.5" style="63" customWidth="1"/>
    <col min="10501" max="10501" width="1" style="63" customWidth="1"/>
    <col min="10502" max="10502" width="2.83203125" style="63" customWidth="1"/>
    <col min="10503" max="10503" width="63" style="63" customWidth="1"/>
    <col min="10504" max="10504" width="4.5" style="63" customWidth="1"/>
    <col min="10505" max="10505" width="10.5" style="63" customWidth="1"/>
    <col min="10506" max="10506" width="15.33203125" style="63" customWidth="1"/>
    <col min="10507" max="10507" width="18.33203125" style="63" customWidth="1"/>
    <col min="10508" max="10508" width="0.5" style="63" customWidth="1"/>
    <col min="10509" max="10752" width="8.6640625" style="63"/>
    <col min="10753" max="10753" width="9.5" style="63" customWidth="1"/>
    <col min="10754" max="10754" width="6.33203125" style="63" customWidth="1"/>
    <col min="10755" max="10755" width="1.1640625" style="63" customWidth="1"/>
    <col min="10756" max="10756" width="2.5" style="63" customWidth="1"/>
    <col min="10757" max="10757" width="1" style="63" customWidth="1"/>
    <col min="10758" max="10758" width="2.83203125" style="63" customWidth="1"/>
    <col min="10759" max="10759" width="63" style="63" customWidth="1"/>
    <col min="10760" max="10760" width="4.5" style="63" customWidth="1"/>
    <col min="10761" max="10761" width="10.5" style="63" customWidth="1"/>
    <col min="10762" max="10762" width="15.33203125" style="63" customWidth="1"/>
    <col min="10763" max="10763" width="18.33203125" style="63" customWidth="1"/>
    <col min="10764" max="10764" width="0.5" style="63" customWidth="1"/>
    <col min="10765" max="11008" width="8.6640625" style="63"/>
    <col min="11009" max="11009" width="9.5" style="63" customWidth="1"/>
    <col min="11010" max="11010" width="6.33203125" style="63" customWidth="1"/>
    <col min="11011" max="11011" width="1.1640625" style="63" customWidth="1"/>
    <col min="11012" max="11012" width="2.5" style="63" customWidth="1"/>
    <col min="11013" max="11013" width="1" style="63" customWidth="1"/>
    <col min="11014" max="11014" width="2.83203125" style="63" customWidth="1"/>
    <col min="11015" max="11015" width="63" style="63" customWidth="1"/>
    <col min="11016" max="11016" width="4.5" style="63" customWidth="1"/>
    <col min="11017" max="11017" width="10.5" style="63" customWidth="1"/>
    <col min="11018" max="11018" width="15.33203125" style="63" customWidth="1"/>
    <col min="11019" max="11019" width="18.33203125" style="63" customWidth="1"/>
    <col min="11020" max="11020" width="0.5" style="63" customWidth="1"/>
    <col min="11021" max="11264" width="8.6640625" style="63"/>
    <col min="11265" max="11265" width="9.5" style="63" customWidth="1"/>
    <col min="11266" max="11266" width="6.33203125" style="63" customWidth="1"/>
    <col min="11267" max="11267" width="1.1640625" style="63" customWidth="1"/>
    <col min="11268" max="11268" width="2.5" style="63" customWidth="1"/>
    <col min="11269" max="11269" width="1" style="63" customWidth="1"/>
    <col min="11270" max="11270" width="2.83203125" style="63" customWidth="1"/>
    <col min="11271" max="11271" width="63" style="63" customWidth="1"/>
    <col min="11272" max="11272" width="4.5" style="63" customWidth="1"/>
    <col min="11273" max="11273" width="10.5" style="63" customWidth="1"/>
    <col min="11274" max="11274" width="15.33203125" style="63" customWidth="1"/>
    <col min="11275" max="11275" width="18.33203125" style="63" customWidth="1"/>
    <col min="11276" max="11276" width="0.5" style="63" customWidth="1"/>
    <col min="11277" max="11520" width="8.6640625" style="63"/>
    <col min="11521" max="11521" width="9.5" style="63" customWidth="1"/>
    <col min="11522" max="11522" width="6.33203125" style="63" customWidth="1"/>
    <col min="11523" max="11523" width="1.1640625" style="63" customWidth="1"/>
    <col min="11524" max="11524" width="2.5" style="63" customWidth="1"/>
    <col min="11525" max="11525" width="1" style="63" customWidth="1"/>
    <col min="11526" max="11526" width="2.83203125" style="63" customWidth="1"/>
    <col min="11527" max="11527" width="63" style="63" customWidth="1"/>
    <col min="11528" max="11528" width="4.5" style="63" customWidth="1"/>
    <col min="11529" max="11529" width="10.5" style="63" customWidth="1"/>
    <col min="11530" max="11530" width="15.33203125" style="63" customWidth="1"/>
    <col min="11531" max="11531" width="18.33203125" style="63" customWidth="1"/>
    <col min="11532" max="11532" width="0.5" style="63" customWidth="1"/>
    <col min="11533" max="11776" width="8.6640625" style="63"/>
    <col min="11777" max="11777" width="9.5" style="63" customWidth="1"/>
    <col min="11778" max="11778" width="6.33203125" style="63" customWidth="1"/>
    <col min="11779" max="11779" width="1.1640625" style="63" customWidth="1"/>
    <col min="11780" max="11780" width="2.5" style="63" customWidth="1"/>
    <col min="11781" max="11781" width="1" style="63" customWidth="1"/>
    <col min="11782" max="11782" width="2.83203125" style="63" customWidth="1"/>
    <col min="11783" max="11783" width="63" style="63" customWidth="1"/>
    <col min="11784" max="11784" width="4.5" style="63" customWidth="1"/>
    <col min="11785" max="11785" width="10.5" style="63" customWidth="1"/>
    <col min="11786" max="11786" width="15.33203125" style="63" customWidth="1"/>
    <col min="11787" max="11787" width="18.33203125" style="63" customWidth="1"/>
    <col min="11788" max="11788" width="0.5" style="63" customWidth="1"/>
    <col min="11789" max="12032" width="8.6640625" style="63"/>
    <col min="12033" max="12033" width="9.5" style="63" customWidth="1"/>
    <col min="12034" max="12034" width="6.33203125" style="63" customWidth="1"/>
    <col min="12035" max="12035" width="1.1640625" style="63" customWidth="1"/>
    <col min="12036" max="12036" width="2.5" style="63" customWidth="1"/>
    <col min="12037" max="12037" width="1" style="63" customWidth="1"/>
    <col min="12038" max="12038" width="2.83203125" style="63" customWidth="1"/>
    <col min="12039" max="12039" width="63" style="63" customWidth="1"/>
    <col min="12040" max="12040" width="4.5" style="63" customWidth="1"/>
    <col min="12041" max="12041" width="10.5" style="63" customWidth="1"/>
    <col min="12042" max="12042" width="15.33203125" style="63" customWidth="1"/>
    <col min="12043" max="12043" width="18.33203125" style="63" customWidth="1"/>
    <col min="12044" max="12044" width="0.5" style="63" customWidth="1"/>
    <col min="12045" max="12288" width="8.6640625" style="63"/>
    <col min="12289" max="12289" width="9.5" style="63" customWidth="1"/>
    <col min="12290" max="12290" width="6.33203125" style="63" customWidth="1"/>
    <col min="12291" max="12291" width="1.1640625" style="63" customWidth="1"/>
    <col min="12292" max="12292" width="2.5" style="63" customWidth="1"/>
    <col min="12293" max="12293" width="1" style="63" customWidth="1"/>
    <col min="12294" max="12294" width="2.83203125" style="63" customWidth="1"/>
    <col min="12295" max="12295" width="63" style="63" customWidth="1"/>
    <col min="12296" max="12296" width="4.5" style="63" customWidth="1"/>
    <col min="12297" max="12297" width="10.5" style="63" customWidth="1"/>
    <col min="12298" max="12298" width="15.33203125" style="63" customWidth="1"/>
    <col min="12299" max="12299" width="18.33203125" style="63" customWidth="1"/>
    <col min="12300" max="12300" width="0.5" style="63" customWidth="1"/>
    <col min="12301" max="12544" width="8.6640625" style="63"/>
    <col min="12545" max="12545" width="9.5" style="63" customWidth="1"/>
    <col min="12546" max="12546" width="6.33203125" style="63" customWidth="1"/>
    <col min="12547" max="12547" width="1.1640625" style="63" customWidth="1"/>
    <col min="12548" max="12548" width="2.5" style="63" customWidth="1"/>
    <col min="12549" max="12549" width="1" style="63" customWidth="1"/>
    <col min="12550" max="12550" width="2.83203125" style="63" customWidth="1"/>
    <col min="12551" max="12551" width="63" style="63" customWidth="1"/>
    <col min="12552" max="12552" width="4.5" style="63" customWidth="1"/>
    <col min="12553" max="12553" width="10.5" style="63" customWidth="1"/>
    <col min="12554" max="12554" width="15.33203125" style="63" customWidth="1"/>
    <col min="12555" max="12555" width="18.33203125" style="63" customWidth="1"/>
    <col min="12556" max="12556" width="0.5" style="63" customWidth="1"/>
    <col min="12557" max="12800" width="8.6640625" style="63"/>
    <col min="12801" max="12801" width="9.5" style="63" customWidth="1"/>
    <col min="12802" max="12802" width="6.33203125" style="63" customWidth="1"/>
    <col min="12803" max="12803" width="1.1640625" style="63" customWidth="1"/>
    <col min="12804" max="12804" width="2.5" style="63" customWidth="1"/>
    <col min="12805" max="12805" width="1" style="63" customWidth="1"/>
    <col min="12806" max="12806" width="2.83203125" style="63" customWidth="1"/>
    <col min="12807" max="12807" width="63" style="63" customWidth="1"/>
    <col min="12808" max="12808" width="4.5" style="63" customWidth="1"/>
    <col min="12809" max="12809" width="10.5" style="63" customWidth="1"/>
    <col min="12810" max="12810" width="15.33203125" style="63" customWidth="1"/>
    <col min="12811" max="12811" width="18.33203125" style="63" customWidth="1"/>
    <col min="12812" max="12812" width="0.5" style="63" customWidth="1"/>
    <col min="12813" max="13056" width="8.6640625" style="63"/>
    <col min="13057" max="13057" width="9.5" style="63" customWidth="1"/>
    <col min="13058" max="13058" width="6.33203125" style="63" customWidth="1"/>
    <col min="13059" max="13059" width="1.1640625" style="63" customWidth="1"/>
    <col min="13060" max="13060" width="2.5" style="63" customWidth="1"/>
    <col min="13061" max="13061" width="1" style="63" customWidth="1"/>
    <col min="13062" max="13062" width="2.83203125" style="63" customWidth="1"/>
    <col min="13063" max="13063" width="63" style="63" customWidth="1"/>
    <col min="13064" max="13064" width="4.5" style="63" customWidth="1"/>
    <col min="13065" max="13065" width="10.5" style="63" customWidth="1"/>
    <col min="13066" max="13066" width="15.33203125" style="63" customWidth="1"/>
    <col min="13067" max="13067" width="18.33203125" style="63" customWidth="1"/>
    <col min="13068" max="13068" width="0.5" style="63" customWidth="1"/>
    <col min="13069" max="13312" width="8.6640625" style="63"/>
    <col min="13313" max="13313" width="9.5" style="63" customWidth="1"/>
    <col min="13314" max="13314" width="6.33203125" style="63" customWidth="1"/>
    <col min="13315" max="13315" width="1.1640625" style="63" customWidth="1"/>
    <col min="13316" max="13316" width="2.5" style="63" customWidth="1"/>
    <col min="13317" max="13317" width="1" style="63" customWidth="1"/>
    <col min="13318" max="13318" width="2.83203125" style="63" customWidth="1"/>
    <col min="13319" max="13319" width="63" style="63" customWidth="1"/>
    <col min="13320" max="13320" width="4.5" style="63" customWidth="1"/>
    <col min="13321" max="13321" width="10.5" style="63" customWidth="1"/>
    <col min="13322" max="13322" width="15.33203125" style="63" customWidth="1"/>
    <col min="13323" max="13323" width="18.33203125" style="63" customWidth="1"/>
    <col min="13324" max="13324" width="0.5" style="63" customWidth="1"/>
    <col min="13325" max="13568" width="8.6640625" style="63"/>
    <col min="13569" max="13569" width="9.5" style="63" customWidth="1"/>
    <col min="13570" max="13570" width="6.33203125" style="63" customWidth="1"/>
    <col min="13571" max="13571" width="1.1640625" style="63" customWidth="1"/>
    <col min="13572" max="13572" width="2.5" style="63" customWidth="1"/>
    <col min="13573" max="13573" width="1" style="63" customWidth="1"/>
    <col min="13574" max="13574" width="2.83203125" style="63" customWidth="1"/>
    <col min="13575" max="13575" width="63" style="63" customWidth="1"/>
    <col min="13576" max="13576" width="4.5" style="63" customWidth="1"/>
    <col min="13577" max="13577" width="10.5" style="63" customWidth="1"/>
    <col min="13578" max="13578" width="15.33203125" style="63" customWidth="1"/>
    <col min="13579" max="13579" width="18.33203125" style="63" customWidth="1"/>
    <col min="13580" max="13580" width="0.5" style="63" customWidth="1"/>
    <col min="13581" max="13824" width="8.6640625" style="63"/>
    <col min="13825" max="13825" width="9.5" style="63" customWidth="1"/>
    <col min="13826" max="13826" width="6.33203125" style="63" customWidth="1"/>
    <col min="13827" max="13827" width="1.1640625" style="63" customWidth="1"/>
    <col min="13828" max="13828" width="2.5" style="63" customWidth="1"/>
    <col min="13829" max="13829" width="1" style="63" customWidth="1"/>
    <col min="13830" max="13830" width="2.83203125" style="63" customWidth="1"/>
    <col min="13831" max="13831" width="63" style="63" customWidth="1"/>
    <col min="13832" max="13832" width="4.5" style="63" customWidth="1"/>
    <col min="13833" max="13833" width="10.5" style="63" customWidth="1"/>
    <col min="13834" max="13834" width="15.33203125" style="63" customWidth="1"/>
    <col min="13835" max="13835" width="18.33203125" style="63" customWidth="1"/>
    <col min="13836" max="13836" width="0.5" style="63" customWidth="1"/>
    <col min="13837" max="14080" width="8.6640625" style="63"/>
    <col min="14081" max="14081" width="9.5" style="63" customWidth="1"/>
    <col min="14082" max="14082" width="6.33203125" style="63" customWidth="1"/>
    <col min="14083" max="14083" width="1.1640625" style="63" customWidth="1"/>
    <col min="14084" max="14084" width="2.5" style="63" customWidth="1"/>
    <col min="14085" max="14085" width="1" style="63" customWidth="1"/>
    <col min="14086" max="14086" width="2.83203125" style="63" customWidth="1"/>
    <col min="14087" max="14087" width="63" style="63" customWidth="1"/>
    <col min="14088" max="14088" width="4.5" style="63" customWidth="1"/>
    <col min="14089" max="14089" width="10.5" style="63" customWidth="1"/>
    <col min="14090" max="14090" width="15.33203125" style="63" customWidth="1"/>
    <col min="14091" max="14091" width="18.33203125" style="63" customWidth="1"/>
    <col min="14092" max="14092" width="0.5" style="63" customWidth="1"/>
    <col min="14093" max="14336" width="8.6640625" style="63"/>
    <col min="14337" max="14337" width="9.5" style="63" customWidth="1"/>
    <col min="14338" max="14338" width="6.33203125" style="63" customWidth="1"/>
    <col min="14339" max="14339" width="1.1640625" style="63" customWidth="1"/>
    <col min="14340" max="14340" width="2.5" style="63" customWidth="1"/>
    <col min="14341" max="14341" width="1" style="63" customWidth="1"/>
    <col min="14342" max="14342" width="2.83203125" style="63" customWidth="1"/>
    <col min="14343" max="14343" width="63" style="63" customWidth="1"/>
    <col min="14344" max="14344" width="4.5" style="63" customWidth="1"/>
    <col min="14345" max="14345" width="10.5" style="63" customWidth="1"/>
    <col min="14346" max="14346" width="15.33203125" style="63" customWidth="1"/>
    <col min="14347" max="14347" width="18.33203125" style="63" customWidth="1"/>
    <col min="14348" max="14348" width="0.5" style="63" customWidth="1"/>
    <col min="14349" max="14592" width="8.6640625" style="63"/>
    <col min="14593" max="14593" width="9.5" style="63" customWidth="1"/>
    <col min="14594" max="14594" width="6.33203125" style="63" customWidth="1"/>
    <col min="14595" max="14595" width="1.1640625" style="63" customWidth="1"/>
    <col min="14596" max="14596" width="2.5" style="63" customWidth="1"/>
    <col min="14597" max="14597" width="1" style="63" customWidth="1"/>
    <col min="14598" max="14598" width="2.83203125" style="63" customWidth="1"/>
    <col min="14599" max="14599" width="63" style="63" customWidth="1"/>
    <col min="14600" max="14600" width="4.5" style="63" customWidth="1"/>
    <col min="14601" max="14601" width="10.5" style="63" customWidth="1"/>
    <col min="14602" max="14602" width="15.33203125" style="63" customWidth="1"/>
    <col min="14603" max="14603" width="18.33203125" style="63" customWidth="1"/>
    <col min="14604" max="14604" width="0.5" style="63" customWidth="1"/>
    <col min="14605" max="14848" width="8.6640625" style="63"/>
    <col min="14849" max="14849" width="9.5" style="63" customWidth="1"/>
    <col min="14850" max="14850" width="6.33203125" style="63" customWidth="1"/>
    <col min="14851" max="14851" width="1.1640625" style="63" customWidth="1"/>
    <col min="14852" max="14852" width="2.5" style="63" customWidth="1"/>
    <col min="14853" max="14853" width="1" style="63" customWidth="1"/>
    <col min="14854" max="14854" width="2.83203125" style="63" customWidth="1"/>
    <col min="14855" max="14855" width="63" style="63" customWidth="1"/>
    <col min="14856" max="14856" width="4.5" style="63" customWidth="1"/>
    <col min="14857" max="14857" width="10.5" style="63" customWidth="1"/>
    <col min="14858" max="14858" width="15.33203125" style="63" customWidth="1"/>
    <col min="14859" max="14859" width="18.33203125" style="63" customWidth="1"/>
    <col min="14860" max="14860" width="0.5" style="63" customWidth="1"/>
    <col min="14861" max="15104" width="8.6640625" style="63"/>
    <col min="15105" max="15105" width="9.5" style="63" customWidth="1"/>
    <col min="15106" max="15106" width="6.33203125" style="63" customWidth="1"/>
    <col min="15107" max="15107" width="1.1640625" style="63" customWidth="1"/>
    <col min="15108" max="15108" width="2.5" style="63" customWidth="1"/>
    <col min="15109" max="15109" width="1" style="63" customWidth="1"/>
    <col min="15110" max="15110" width="2.83203125" style="63" customWidth="1"/>
    <col min="15111" max="15111" width="63" style="63" customWidth="1"/>
    <col min="15112" max="15112" width="4.5" style="63" customWidth="1"/>
    <col min="15113" max="15113" width="10.5" style="63" customWidth="1"/>
    <col min="15114" max="15114" width="15.33203125" style="63" customWidth="1"/>
    <col min="15115" max="15115" width="18.33203125" style="63" customWidth="1"/>
    <col min="15116" max="15116" width="0.5" style="63" customWidth="1"/>
    <col min="15117" max="15360" width="8.6640625" style="63"/>
    <col min="15361" max="15361" width="9.5" style="63" customWidth="1"/>
    <col min="15362" max="15362" width="6.33203125" style="63" customWidth="1"/>
    <col min="15363" max="15363" width="1.1640625" style="63" customWidth="1"/>
    <col min="15364" max="15364" width="2.5" style="63" customWidth="1"/>
    <col min="15365" max="15365" width="1" style="63" customWidth="1"/>
    <col min="15366" max="15366" width="2.83203125" style="63" customWidth="1"/>
    <col min="15367" max="15367" width="63" style="63" customWidth="1"/>
    <col min="15368" max="15368" width="4.5" style="63" customWidth="1"/>
    <col min="15369" max="15369" width="10.5" style="63" customWidth="1"/>
    <col min="15370" max="15370" width="15.33203125" style="63" customWidth="1"/>
    <col min="15371" max="15371" width="18.33203125" style="63" customWidth="1"/>
    <col min="15372" max="15372" width="0.5" style="63" customWidth="1"/>
    <col min="15373" max="15616" width="8.6640625" style="63"/>
    <col min="15617" max="15617" width="9.5" style="63" customWidth="1"/>
    <col min="15618" max="15618" width="6.33203125" style="63" customWidth="1"/>
    <col min="15619" max="15619" width="1.1640625" style="63" customWidth="1"/>
    <col min="15620" max="15620" width="2.5" style="63" customWidth="1"/>
    <col min="15621" max="15621" width="1" style="63" customWidth="1"/>
    <col min="15622" max="15622" width="2.83203125" style="63" customWidth="1"/>
    <col min="15623" max="15623" width="63" style="63" customWidth="1"/>
    <col min="15624" max="15624" width="4.5" style="63" customWidth="1"/>
    <col min="15625" max="15625" width="10.5" style="63" customWidth="1"/>
    <col min="15626" max="15626" width="15.33203125" style="63" customWidth="1"/>
    <col min="15627" max="15627" width="18.33203125" style="63" customWidth="1"/>
    <col min="15628" max="15628" width="0.5" style="63" customWidth="1"/>
    <col min="15629" max="15872" width="8.6640625" style="63"/>
    <col min="15873" max="15873" width="9.5" style="63" customWidth="1"/>
    <col min="15874" max="15874" width="6.33203125" style="63" customWidth="1"/>
    <col min="15875" max="15875" width="1.1640625" style="63" customWidth="1"/>
    <col min="15876" max="15876" width="2.5" style="63" customWidth="1"/>
    <col min="15877" max="15877" width="1" style="63" customWidth="1"/>
    <col min="15878" max="15878" width="2.83203125" style="63" customWidth="1"/>
    <col min="15879" max="15879" width="63" style="63" customWidth="1"/>
    <col min="15880" max="15880" width="4.5" style="63" customWidth="1"/>
    <col min="15881" max="15881" width="10.5" style="63" customWidth="1"/>
    <col min="15882" max="15882" width="15.33203125" style="63" customWidth="1"/>
    <col min="15883" max="15883" width="18.33203125" style="63" customWidth="1"/>
    <col min="15884" max="15884" width="0.5" style="63" customWidth="1"/>
    <col min="15885" max="16128" width="8.6640625" style="63"/>
    <col min="16129" max="16129" width="9.5" style="63" customWidth="1"/>
    <col min="16130" max="16130" width="6.33203125" style="63" customWidth="1"/>
    <col min="16131" max="16131" width="1.1640625" style="63" customWidth="1"/>
    <col min="16132" max="16132" width="2.5" style="63" customWidth="1"/>
    <col min="16133" max="16133" width="1" style="63" customWidth="1"/>
    <col min="16134" max="16134" width="2.83203125" style="63" customWidth="1"/>
    <col min="16135" max="16135" width="63" style="63" customWidth="1"/>
    <col min="16136" max="16136" width="4.5" style="63" customWidth="1"/>
    <col min="16137" max="16137" width="10.5" style="63" customWidth="1"/>
    <col min="16138" max="16138" width="15.33203125" style="63" customWidth="1"/>
    <col min="16139" max="16139" width="18.33203125" style="63" customWidth="1"/>
    <col min="16140" max="16140" width="0.5" style="63" customWidth="1"/>
    <col min="16141" max="16384" width="8.6640625" style="63"/>
  </cols>
  <sheetData>
    <row r="1" spans="1:12" ht="23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>
      <c r="A2" s="5"/>
      <c r="B2" s="5"/>
      <c r="C2" s="5"/>
      <c r="D2" s="5"/>
      <c r="E2" s="5"/>
      <c r="F2" s="5"/>
      <c r="G2" s="5"/>
      <c r="H2" s="5"/>
      <c r="I2" s="6"/>
      <c r="J2" s="5"/>
      <c r="K2" s="5"/>
      <c r="L2" s="5"/>
    </row>
    <row r="3" spans="1:12" ht="16">
      <c r="A3" s="2" t="str">
        <f>+'[1]Contoh Rekap RAB'!A3:D3</f>
        <v>Kegiatan</v>
      </c>
      <c r="B3" s="2"/>
      <c r="C3" s="2"/>
      <c r="D3" s="2"/>
      <c r="E3" s="2"/>
      <c r="F3" s="3"/>
      <c r="G3" s="64" t="str">
        <f>Rekap!F3</f>
        <v>: Penyelenggaraan Bangunan Gedung Di Wilayah Daerah Kabupaten/Kota</v>
      </c>
      <c r="H3" s="5"/>
      <c r="I3" s="6"/>
      <c r="J3" s="5"/>
      <c r="K3" s="6"/>
      <c r="L3" s="6"/>
    </row>
    <row r="4" spans="1:12" ht="16">
      <c r="A4" s="2" t="str">
        <f>+'[1]Contoh Rekap RAB'!A4:D4</f>
        <v>Pekerjaan</v>
      </c>
      <c r="B4" s="2"/>
      <c r="C4" s="2"/>
      <c r="D4" s="2"/>
      <c r="E4" s="2"/>
      <c r="F4" s="3"/>
      <c r="G4" s="64" t="str">
        <f>Rekap!F4</f>
        <v>: Perencanaan Kantor Kelurahan Sambaliung Kab. Berau</v>
      </c>
      <c r="H4" s="5"/>
      <c r="I4" s="6"/>
      <c r="J4" s="5"/>
      <c r="K4" s="6"/>
      <c r="L4" s="6"/>
    </row>
    <row r="5" spans="1:12" ht="16">
      <c r="A5" s="2" t="str">
        <f>+'[1]Contoh Rekap RAB'!A5:D5</f>
        <v>Lokasi</v>
      </c>
      <c r="B5" s="2"/>
      <c r="C5" s="2"/>
      <c r="D5" s="2"/>
      <c r="E5" s="2"/>
      <c r="F5" s="3"/>
      <c r="G5" s="64" t="str">
        <f>Rekap!F5</f>
        <v>: Kab. Berau</v>
      </c>
      <c r="H5" s="5"/>
      <c r="I5" s="6"/>
      <c r="J5" s="5"/>
      <c r="K5" s="6"/>
      <c r="L5" s="6"/>
    </row>
    <row r="6" spans="1:12" ht="17" thickBot="1">
      <c r="A6" s="65"/>
      <c r="B6" s="65"/>
      <c r="C6" s="66"/>
      <c r="D6" s="66"/>
      <c r="E6" s="66"/>
      <c r="F6" s="66"/>
      <c r="G6" s="65"/>
      <c r="H6" s="65"/>
      <c r="I6" s="67"/>
      <c r="J6" s="5"/>
      <c r="K6" s="5"/>
      <c r="L6" s="65"/>
    </row>
    <row r="7" spans="1:12" ht="16">
      <c r="A7" s="68" t="s">
        <v>35</v>
      </c>
      <c r="B7" s="69" t="s">
        <v>4</v>
      </c>
      <c r="C7" s="69" t="s">
        <v>36</v>
      </c>
      <c r="D7" s="69"/>
      <c r="E7" s="69"/>
      <c r="F7" s="69"/>
      <c r="G7" s="69"/>
      <c r="H7" s="69" t="s">
        <v>37</v>
      </c>
      <c r="I7" s="70" t="s">
        <v>38</v>
      </c>
      <c r="J7" s="71" t="s">
        <v>39</v>
      </c>
      <c r="K7" s="72" t="s">
        <v>40</v>
      </c>
      <c r="L7" s="73"/>
    </row>
    <row r="8" spans="1:12" ht="16">
      <c r="A8" s="74" t="s">
        <v>41</v>
      </c>
      <c r="B8" s="14"/>
      <c r="C8" s="14"/>
      <c r="D8" s="14"/>
      <c r="E8" s="14"/>
      <c r="F8" s="14"/>
      <c r="G8" s="14"/>
      <c r="H8" s="14"/>
      <c r="I8" s="75"/>
      <c r="J8" s="76" t="s">
        <v>42</v>
      </c>
      <c r="K8" s="77" t="s">
        <v>42</v>
      </c>
      <c r="L8" s="78"/>
    </row>
    <row r="9" spans="1:12" ht="16">
      <c r="A9" s="79">
        <v>1</v>
      </c>
      <c r="B9" s="80">
        <v>2</v>
      </c>
      <c r="C9" s="81">
        <v>3</v>
      </c>
      <c r="D9" s="82"/>
      <c r="E9" s="82"/>
      <c r="F9" s="82"/>
      <c r="G9" s="83"/>
      <c r="H9" s="80">
        <v>4</v>
      </c>
      <c r="I9" s="84">
        <v>5</v>
      </c>
      <c r="J9" s="85">
        <v>6</v>
      </c>
      <c r="K9" s="81">
        <v>7</v>
      </c>
      <c r="L9" s="86"/>
    </row>
    <row r="10" spans="1:12" ht="16">
      <c r="A10" s="87"/>
      <c r="B10" s="88"/>
      <c r="C10" s="89"/>
      <c r="D10" s="90"/>
      <c r="E10" s="91"/>
      <c r="F10" s="91"/>
      <c r="G10" s="92"/>
      <c r="H10" s="93"/>
      <c r="I10" s="94"/>
      <c r="J10" s="93"/>
      <c r="K10" s="95"/>
      <c r="L10" s="96"/>
    </row>
    <row r="11" spans="1:12" ht="16">
      <c r="A11" s="87"/>
      <c r="B11" s="88" t="s">
        <v>7</v>
      </c>
      <c r="C11" s="89"/>
      <c r="D11" s="97" t="s">
        <v>43</v>
      </c>
      <c r="E11" s="91"/>
      <c r="F11" s="91"/>
      <c r="G11" s="92"/>
      <c r="H11" s="93"/>
      <c r="I11" s="94"/>
      <c r="J11" s="93"/>
      <c r="K11" s="98"/>
      <c r="L11" s="96"/>
    </row>
    <row r="12" spans="1:12" ht="16">
      <c r="A12" s="87"/>
      <c r="B12" s="88" t="s">
        <v>8</v>
      </c>
      <c r="C12" s="89"/>
      <c r="D12" s="90" t="s">
        <v>44</v>
      </c>
      <c r="E12" s="91"/>
      <c r="F12" s="91"/>
      <c r="G12" s="92"/>
      <c r="H12" s="99"/>
      <c r="I12" s="100"/>
      <c r="J12" s="99"/>
      <c r="K12" s="101"/>
      <c r="L12" s="102"/>
    </row>
    <row r="13" spans="1:12" ht="16">
      <c r="A13" s="103"/>
      <c r="B13" s="104">
        <v>1</v>
      </c>
      <c r="C13" s="105"/>
      <c r="D13" s="106" t="s">
        <v>45</v>
      </c>
      <c r="E13" s="106"/>
      <c r="F13" s="106"/>
      <c r="G13" s="92"/>
      <c r="H13" s="107" t="s">
        <v>46</v>
      </c>
      <c r="I13" s="108">
        <f>BV!O15</f>
        <v>1</v>
      </c>
      <c r="J13" s="109">
        <f>'[2]K3 Gedung'!K18</f>
        <v>1500000</v>
      </c>
      <c r="K13" s="110">
        <f>I13*J13</f>
        <v>1500000</v>
      </c>
      <c r="L13" s="111"/>
    </row>
    <row r="14" spans="1:12" ht="16">
      <c r="A14" s="103"/>
      <c r="B14" s="104">
        <f>B13+1</f>
        <v>2</v>
      </c>
      <c r="C14" s="105"/>
      <c r="D14" s="106" t="s">
        <v>47</v>
      </c>
      <c r="E14" s="106"/>
      <c r="F14" s="106"/>
      <c r="G14" s="92"/>
      <c r="H14" s="112"/>
      <c r="I14" s="108"/>
      <c r="J14" s="113"/>
      <c r="K14" s="110"/>
      <c r="L14" s="111"/>
    </row>
    <row r="15" spans="1:12" ht="16">
      <c r="A15" s="103"/>
      <c r="B15" s="104"/>
      <c r="C15" s="105"/>
      <c r="D15" s="114" t="s">
        <v>48</v>
      </c>
      <c r="E15" s="106"/>
      <c r="F15" s="106"/>
      <c r="G15" s="92"/>
      <c r="H15" s="107" t="s">
        <v>49</v>
      </c>
      <c r="I15" s="108">
        <f>BV!O17</f>
        <v>25</v>
      </c>
      <c r="J15" s="113">
        <f>'[2]K3 Gedung'!J21</f>
        <v>100000</v>
      </c>
      <c r="K15" s="110">
        <f>I15*J15</f>
        <v>2500000</v>
      </c>
      <c r="L15" s="111"/>
    </row>
    <row r="16" spans="1:12" ht="16">
      <c r="A16" s="103"/>
      <c r="B16" s="104"/>
      <c r="C16" s="105"/>
      <c r="D16" s="114" t="s">
        <v>50</v>
      </c>
      <c r="E16" s="106"/>
      <c r="F16" s="106"/>
      <c r="G16" s="92"/>
      <c r="H16" s="107" t="s">
        <v>49</v>
      </c>
      <c r="I16" s="108">
        <f>BV!O18</f>
        <v>25</v>
      </c>
      <c r="J16" s="113">
        <f>'[2]K3 Gedung'!J22</f>
        <v>100000</v>
      </c>
      <c r="K16" s="110">
        <f>I16*J16</f>
        <v>2500000</v>
      </c>
      <c r="L16" s="111"/>
    </row>
    <row r="17" spans="1:12" ht="16">
      <c r="A17" s="103"/>
      <c r="B17" s="104"/>
      <c r="C17" s="105"/>
      <c r="D17" s="114" t="s">
        <v>51</v>
      </c>
      <c r="E17" s="106"/>
      <c r="F17" s="106"/>
      <c r="G17" s="92"/>
      <c r="H17" s="107" t="s">
        <v>49</v>
      </c>
      <c r="I17" s="108">
        <f>BV!O19</f>
        <v>25</v>
      </c>
      <c r="J17" s="113">
        <f>'[2]K3 Gedung'!J23</f>
        <v>100000</v>
      </c>
      <c r="K17" s="110">
        <f>I17*J17</f>
        <v>2500000</v>
      </c>
      <c r="L17" s="111"/>
    </row>
    <row r="18" spans="1:12" ht="16">
      <c r="A18" s="103"/>
      <c r="B18" s="104">
        <v>3</v>
      </c>
      <c r="C18" s="105"/>
      <c r="D18" s="106" t="s">
        <v>52</v>
      </c>
      <c r="E18" s="106"/>
      <c r="F18" s="106"/>
      <c r="G18" s="92"/>
      <c r="H18" s="107"/>
      <c r="I18" s="108"/>
      <c r="J18" s="113"/>
      <c r="K18" s="110"/>
      <c r="L18" s="111"/>
    </row>
    <row r="19" spans="1:12" ht="16">
      <c r="A19" s="103"/>
      <c r="B19" s="104"/>
      <c r="C19" s="105"/>
      <c r="D19" s="114" t="s">
        <v>53</v>
      </c>
      <c r="E19" s="106"/>
      <c r="F19" s="106"/>
      <c r="G19" s="92"/>
      <c r="H19" s="107" t="s">
        <v>54</v>
      </c>
      <c r="I19" s="108">
        <f>BV!O21</f>
        <v>25</v>
      </c>
      <c r="J19" s="113">
        <f>'[2]K3 Gedung'!J48</f>
        <v>50000</v>
      </c>
      <c r="K19" s="110">
        <f>I19*J19</f>
        <v>1250000</v>
      </c>
      <c r="L19" s="111"/>
    </row>
    <row r="20" spans="1:12" ht="16">
      <c r="A20" s="103"/>
      <c r="B20" s="104"/>
      <c r="C20" s="105"/>
      <c r="D20" s="114" t="s">
        <v>55</v>
      </c>
      <c r="E20" s="106"/>
      <c r="F20" s="106"/>
      <c r="G20" s="92"/>
      <c r="H20" s="107" t="s">
        <v>56</v>
      </c>
      <c r="I20" s="108">
        <f>BV!O22</f>
        <v>25</v>
      </c>
      <c r="J20" s="113">
        <f>'[2]K3 Gedung'!J54</f>
        <v>15000</v>
      </c>
      <c r="K20" s="110">
        <f>I20*J20</f>
        <v>375000</v>
      </c>
      <c r="L20" s="111"/>
    </row>
    <row r="21" spans="1:12" ht="16">
      <c r="A21" s="103"/>
      <c r="B21" s="104"/>
      <c r="C21" s="105"/>
      <c r="D21" s="114" t="s">
        <v>57</v>
      </c>
      <c r="E21" s="106"/>
      <c r="F21" s="106"/>
      <c r="G21" s="92"/>
      <c r="H21" s="107" t="s">
        <v>56</v>
      </c>
      <c r="I21" s="108">
        <f>BV!O23</f>
        <v>25</v>
      </c>
      <c r="J21" s="113">
        <f>'[2]K3 Gedung'!J55</f>
        <v>200000</v>
      </c>
      <c r="K21" s="110">
        <f>I21*J21</f>
        <v>5000000</v>
      </c>
      <c r="L21" s="111"/>
    </row>
    <row r="22" spans="1:12" ht="16">
      <c r="A22" s="103"/>
      <c r="B22" s="104"/>
      <c r="C22" s="105"/>
      <c r="D22" s="114" t="s">
        <v>58</v>
      </c>
      <c r="E22" s="106"/>
      <c r="F22" s="106"/>
      <c r="G22" s="92"/>
      <c r="H22" s="107" t="s">
        <v>54</v>
      </c>
      <c r="I22" s="108">
        <f>BV!O24</f>
        <v>25</v>
      </c>
      <c r="J22" s="113">
        <f>'[2]K3 Gedung'!J58</f>
        <v>140000</v>
      </c>
      <c r="K22" s="110">
        <f>I22*J22</f>
        <v>3500000</v>
      </c>
      <c r="L22" s="111"/>
    </row>
    <row r="23" spans="1:12" ht="16">
      <c r="A23" s="103"/>
      <c r="B23" s="104">
        <v>4</v>
      </c>
      <c r="C23" s="105"/>
      <c r="D23" s="106" t="s">
        <v>59</v>
      </c>
      <c r="E23" s="106"/>
      <c r="F23" s="106"/>
      <c r="G23" s="92"/>
      <c r="H23" s="107" t="s">
        <v>46</v>
      </c>
      <c r="I23" s="108">
        <f>BV!O25</f>
        <v>1</v>
      </c>
      <c r="J23" s="113">
        <f>'[2]K3 Gedung'!J64</f>
        <v>22500000</v>
      </c>
      <c r="K23" s="110">
        <f>I23*J23</f>
        <v>22500000</v>
      </c>
      <c r="L23" s="111"/>
    </row>
    <row r="24" spans="1:12" ht="16">
      <c r="A24" s="103"/>
      <c r="B24" s="104">
        <v>5</v>
      </c>
      <c r="C24" s="105"/>
      <c r="D24" s="106" t="s">
        <v>60</v>
      </c>
      <c r="E24" s="106"/>
      <c r="F24" s="106"/>
      <c r="G24" s="92"/>
      <c r="H24" s="107"/>
      <c r="I24" s="108"/>
      <c r="J24" s="109"/>
      <c r="K24" s="110"/>
      <c r="L24" s="111"/>
    </row>
    <row r="25" spans="1:12" ht="16">
      <c r="A25" s="103"/>
      <c r="B25" s="104"/>
      <c r="C25" s="105"/>
      <c r="D25" s="114" t="s">
        <v>61</v>
      </c>
      <c r="E25" s="106"/>
      <c r="F25" s="106"/>
      <c r="G25" s="92"/>
      <c r="H25" s="107" t="s">
        <v>49</v>
      </c>
      <c r="I25" s="108">
        <f>BV!O27</f>
        <v>1</v>
      </c>
      <c r="J25" s="113">
        <f>'[2]K3 Gedung'!J72</f>
        <v>5000000</v>
      </c>
      <c r="K25" s="110">
        <f>I25*J25</f>
        <v>5000000</v>
      </c>
      <c r="L25" s="111"/>
    </row>
    <row r="26" spans="1:12" ht="16">
      <c r="A26" s="103"/>
      <c r="B26" s="104">
        <v>6</v>
      </c>
      <c r="C26" s="105"/>
      <c r="D26" s="106" t="s">
        <v>62</v>
      </c>
      <c r="E26" s="106"/>
      <c r="F26" s="106"/>
      <c r="G26" s="92"/>
      <c r="H26" s="107"/>
      <c r="I26" s="108"/>
      <c r="J26" s="109"/>
      <c r="K26" s="110"/>
      <c r="L26" s="111"/>
    </row>
    <row r="27" spans="1:12" ht="16">
      <c r="A27" s="103"/>
      <c r="B27" s="104"/>
      <c r="C27" s="105"/>
      <c r="D27" s="114" t="s">
        <v>63</v>
      </c>
      <c r="E27" s="106"/>
      <c r="F27" s="106"/>
      <c r="G27" s="92"/>
      <c r="H27" s="107" t="s">
        <v>54</v>
      </c>
      <c r="I27" s="108">
        <f>BV!O29</f>
        <v>1</v>
      </c>
      <c r="J27" s="109">
        <f>'[2]K3 Gedung'!J81</f>
        <v>500000</v>
      </c>
      <c r="K27" s="110">
        <f>I27*J27</f>
        <v>500000</v>
      </c>
      <c r="L27" s="111"/>
    </row>
    <row r="28" spans="1:12" ht="16">
      <c r="A28" s="103"/>
      <c r="B28" s="104">
        <v>7</v>
      </c>
      <c r="C28" s="105"/>
      <c r="D28" s="106" t="s">
        <v>64</v>
      </c>
      <c r="E28" s="106"/>
      <c r="F28" s="106"/>
      <c r="G28" s="92"/>
      <c r="H28" s="107"/>
      <c r="I28" s="108"/>
      <c r="J28" s="113"/>
      <c r="K28" s="110"/>
      <c r="L28" s="111"/>
    </row>
    <row r="29" spans="1:12" ht="16">
      <c r="A29" s="103"/>
      <c r="B29" s="104"/>
      <c r="C29" s="105"/>
      <c r="D29" s="114" t="s">
        <v>65</v>
      </c>
      <c r="E29" s="106"/>
      <c r="F29" s="106"/>
      <c r="G29" s="92"/>
      <c r="H29" s="107" t="s">
        <v>54</v>
      </c>
      <c r="I29" s="108">
        <f>BV!O31</f>
        <v>3</v>
      </c>
      <c r="J29" s="113">
        <f>'[2]K3 Gedung'!J91</f>
        <v>75000</v>
      </c>
      <c r="K29" s="110">
        <f>I29*J29</f>
        <v>225000</v>
      </c>
      <c r="L29" s="111"/>
    </row>
    <row r="30" spans="1:12" ht="16">
      <c r="A30" s="103"/>
      <c r="B30" s="104"/>
      <c r="C30" s="105"/>
      <c r="D30" s="114" t="s">
        <v>66</v>
      </c>
      <c r="E30" s="106"/>
      <c r="F30" s="106"/>
      <c r="G30" s="92"/>
      <c r="H30" s="107" t="s">
        <v>54</v>
      </c>
      <c r="I30" s="108">
        <f>BV!O32</f>
        <v>3</v>
      </c>
      <c r="J30" s="113">
        <f>'[2]K3 Gedung'!J92</f>
        <v>75000</v>
      </c>
      <c r="K30" s="110">
        <f>I30*J30</f>
        <v>225000</v>
      </c>
      <c r="L30" s="111"/>
    </row>
    <row r="31" spans="1:12" ht="16">
      <c r="A31" s="103"/>
      <c r="B31" s="104"/>
      <c r="C31" s="105"/>
      <c r="D31" s="114" t="s">
        <v>67</v>
      </c>
      <c r="E31" s="106"/>
      <c r="F31" s="106"/>
      <c r="G31" s="92"/>
      <c r="H31" s="107" t="s">
        <v>54</v>
      </c>
      <c r="I31" s="108">
        <f>BV!O33</f>
        <v>3</v>
      </c>
      <c r="J31" s="113">
        <f>'[2]K3 Gedung'!J93</f>
        <v>75000</v>
      </c>
      <c r="K31" s="110">
        <f>I31*J31</f>
        <v>225000</v>
      </c>
      <c r="L31" s="111"/>
    </row>
    <row r="32" spans="1:12" ht="16">
      <c r="A32" s="103"/>
      <c r="B32" s="104">
        <v>8</v>
      </c>
      <c r="C32" s="105"/>
      <c r="D32" s="115" t="s">
        <v>68</v>
      </c>
      <c r="E32" s="106"/>
      <c r="F32" s="106"/>
      <c r="G32" s="92"/>
      <c r="H32" s="107"/>
      <c r="I32" s="108"/>
      <c r="J32" s="113"/>
      <c r="K32" s="110"/>
      <c r="L32" s="111"/>
    </row>
    <row r="33" spans="1:12" ht="16">
      <c r="A33" s="103"/>
      <c r="B33" s="104"/>
      <c r="C33" s="105"/>
      <c r="D33" s="114" t="s">
        <v>69</v>
      </c>
      <c r="E33" s="106"/>
      <c r="F33" s="106"/>
      <c r="G33" s="92"/>
      <c r="H33" s="107" t="s">
        <v>70</v>
      </c>
      <c r="I33" s="108">
        <f>'[2]K3 Gedung'!I113</f>
        <v>3</v>
      </c>
      <c r="J33" s="113">
        <f>'[2]K3 Gedung'!J113</f>
        <v>1000000</v>
      </c>
      <c r="K33" s="110">
        <f>I33*J33</f>
        <v>3000000</v>
      </c>
      <c r="L33" s="111"/>
    </row>
    <row r="34" spans="1:12" ht="16">
      <c r="A34" s="103"/>
      <c r="B34" s="104">
        <v>9</v>
      </c>
      <c r="C34" s="105"/>
      <c r="D34" s="106" t="s">
        <v>71</v>
      </c>
      <c r="E34" s="106"/>
      <c r="F34" s="106"/>
      <c r="G34" s="92"/>
      <c r="H34" s="107"/>
      <c r="I34" s="108"/>
      <c r="J34" s="113"/>
      <c r="K34" s="110"/>
      <c r="L34" s="111"/>
    </row>
    <row r="35" spans="1:12" ht="16">
      <c r="A35" s="103"/>
      <c r="B35" s="104"/>
      <c r="C35" s="105"/>
      <c r="D35" s="114" t="s">
        <v>72</v>
      </c>
      <c r="E35" s="106"/>
      <c r="F35" s="106"/>
      <c r="G35" s="92"/>
      <c r="H35" s="107" t="s">
        <v>54</v>
      </c>
      <c r="I35" s="108">
        <f>BV!O36</f>
        <v>1</v>
      </c>
      <c r="J35" s="113">
        <f>'[2]K3 Gedung'!J132</f>
        <v>100000</v>
      </c>
      <c r="K35" s="110">
        <f>I35*J35</f>
        <v>100000</v>
      </c>
      <c r="L35" s="111"/>
    </row>
    <row r="36" spans="1:12" ht="16">
      <c r="A36" s="87"/>
      <c r="B36" s="88"/>
      <c r="C36" s="116"/>
      <c r="D36" s="117"/>
      <c r="E36" s="117"/>
      <c r="F36" s="117"/>
      <c r="G36" s="118"/>
      <c r="H36" s="119" t="s">
        <v>73</v>
      </c>
      <c r="I36" s="120"/>
      <c r="J36" s="120"/>
      <c r="K36" s="121">
        <f>SUM(K13:K35)</f>
        <v>50900000</v>
      </c>
      <c r="L36" s="122"/>
    </row>
    <row r="37" spans="1:12" ht="16">
      <c r="A37" s="87"/>
      <c r="B37" s="88" t="s">
        <v>9</v>
      </c>
      <c r="C37" s="123"/>
      <c r="D37" s="97" t="s">
        <v>74</v>
      </c>
      <c r="E37" s="124"/>
      <c r="F37" s="124"/>
      <c r="G37" s="125"/>
      <c r="H37" s="126"/>
      <c r="I37" s="126"/>
      <c r="J37" s="127"/>
      <c r="K37" s="128"/>
      <c r="L37" s="129"/>
    </row>
    <row r="38" spans="1:12" ht="16">
      <c r="A38" s="103"/>
      <c r="B38" s="104">
        <v>1</v>
      </c>
      <c r="C38" s="105"/>
      <c r="D38" s="106" t="s">
        <v>75</v>
      </c>
      <c r="E38" s="106"/>
      <c r="F38" s="106"/>
      <c r="G38" s="92"/>
      <c r="H38" s="107" t="s">
        <v>76</v>
      </c>
      <c r="I38" s="108">
        <f>BV!O41</f>
        <v>384</v>
      </c>
      <c r="J38" s="109">
        <f>[2]AHSP!D32</f>
        <v>17985</v>
      </c>
      <c r="K38" s="110">
        <f t="shared" ref="K38:K43" si="0">I38*J38</f>
        <v>6906240</v>
      </c>
      <c r="L38" s="130"/>
    </row>
    <row r="39" spans="1:12" ht="16">
      <c r="A39" s="103"/>
      <c r="B39" s="104">
        <v>2</v>
      </c>
      <c r="C39" s="105"/>
      <c r="D39" s="106" t="s">
        <v>77</v>
      </c>
      <c r="E39" s="106"/>
      <c r="F39" s="106"/>
      <c r="G39" s="92"/>
      <c r="H39" s="131" t="s">
        <v>78</v>
      </c>
      <c r="I39" s="108">
        <f>BV!O40</f>
        <v>57.599999999999994</v>
      </c>
      <c r="J39" s="109">
        <f ca="1">[2]AHSP!D193</f>
        <v>107289.60000000001</v>
      </c>
      <c r="K39" s="110">
        <f t="shared" ca="1" si="0"/>
        <v>6179880.96</v>
      </c>
      <c r="L39" s="130"/>
    </row>
    <row r="40" spans="1:12" ht="16">
      <c r="A40" s="103"/>
      <c r="B40" s="104">
        <v>3</v>
      </c>
      <c r="C40" s="105"/>
      <c r="D40" s="106" t="s">
        <v>79</v>
      </c>
      <c r="E40" s="132"/>
      <c r="F40" s="132"/>
      <c r="G40" s="133"/>
      <c r="H40" s="134" t="s">
        <v>54</v>
      </c>
      <c r="I40" s="108">
        <f>BV!O42</f>
        <v>1</v>
      </c>
      <c r="J40" s="109">
        <f>[2]AHSP!D24</f>
        <v>605764.5</v>
      </c>
      <c r="K40" s="110">
        <f t="shared" si="0"/>
        <v>605764.5</v>
      </c>
      <c r="L40" s="130"/>
    </row>
    <row r="41" spans="1:12" ht="16">
      <c r="A41" s="103"/>
      <c r="B41" s="104">
        <v>4</v>
      </c>
      <c r="C41" s="105"/>
      <c r="D41" s="106" t="s">
        <v>80</v>
      </c>
      <c r="E41" s="132"/>
      <c r="F41" s="132"/>
      <c r="G41" s="133"/>
      <c r="H41" s="134" t="s">
        <v>81</v>
      </c>
      <c r="I41" s="108">
        <f>BV!O43</f>
        <v>81.2</v>
      </c>
      <c r="J41" s="109">
        <f ca="1">[2]AHSP!D15</f>
        <v>470311.64211428579</v>
      </c>
      <c r="K41" s="110">
        <f t="shared" ca="1" si="0"/>
        <v>38189305.339680009</v>
      </c>
      <c r="L41" s="130"/>
    </row>
    <row r="42" spans="1:12" ht="16">
      <c r="A42" s="103"/>
      <c r="B42" s="104">
        <v>5</v>
      </c>
      <c r="C42" s="105"/>
      <c r="D42" s="106" t="s">
        <v>82</v>
      </c>
      <c r="E42" s="132"/>
      <c r="F42" s="132"/>
      <c r="G42" s="133"/>
      <c r="H42" s="107" t="s">
        <v>76</v>
      </c>
      <c r="I42" s="108">
        <f>BV!O46</f>
        <v>16</v>
      </c>
      <c r="J42" s="109">
        <f ca="1">[2]AHSP!D26</f>
        <v>2525219.1760714287</v>
      </c>
      <c r="K42" s="110">
        <f t="shared" ca="1" si="0"/>
        <v>40403506.817142859</v>
      </c>
      <c r="L42" s="130"/>
    </row>
    <row r="43" spans="1:12" ht="16">
      <c r="A43" s="103"/>
      <c r="B43" s="104">
        <v>6</v>
      </c>
      <c r="C43" s="116"/>
      <c r="D43" s="115" t="s">
        <v>83</v>
      </c>
      <c r="E43" s="117"/>
      <c r="F43" s="117"/>
      <c r="G43" s="118"/>
      <c r="H43" s="134" t="s">
        <v>81</v>
      </c>
      <c r="I43" s="108">
        <f>BV!O47</f>
        <v>218</v>
      </c>
      <c r="J43" s="109">
        <f>[2]AHSP!D52</f>
        <v>66724.350000000006</v>
      </c>
      <c r="K43" s="110">
        <f t="shared" si="0"/>
        <v>14545908.300000001</v>
      </c>
      <c r="L43" s="135"/>
    </row>
    <row r="44" spans="1:12" ht="16">
      <c r="A44" s="87"/>
      <c r="B44" s="88"/>
      <c r="C44" s="116"/>
      <c r="D44" s="117"/>
      <c r="E44" s="117"/>
      <c r="F44" s="117"/>
      <c r="G44" s="118"/>
      <c r="H44" s="119" t="s">
        <v>84</v>
      </c>
      <c r="I44" s="120"/>
      <c r="J44" s="120"/>
      <c r="K44" s="121">
        <f ca="1">SUM(K38:K43)</f>
        <v>106830605.91682287</v>
      </c>
      <c r="L44" s="136"/>
    </row>
    <row r="45" spans="1:12" ht="16">
      <c r="A45" s="87"/>
      <c r="B45" s="88" t="s">
        <v>10</v>
      </c>
      <c r="C45" s="123"/>
      <c r="D45" s="97" t="s">
        <v>85</v>
      </c>
      <c r="E45" s="124"/>
      <c r="F45" s="124"/>
      <c r="G45" s="125"/>
      <c r="H45" s="126"/>
      <c r="I45" s="126"/>
      <c r="J45" s="127"/>
      <c r="K45" s="128"/>
      <c r="L45" s="129"/>
    </row>
    <row r="46" spans="1:12" ht="16">
      <c r="A46" s="103"/>
      <c r="B46" s="104">
        <v>1</v>
      </c>
      <c r="C46" s="105"/>
      <c r="D46" s="106" t="s">
        <v>86</v>
      </c>
      <c r="E46" s="106"/>
      <c r="F46" s="106"/>
      <c r="G46" s="92"/>
      <c r="H46" s="131" t="s">
        <v>78</v>
      </c>
      <c r="I46" s="108">
        <f>BV!O59</f>
        <v>74.353500000000011</v>
      </c>
      <c r="J46" s="109">
        <f>[2]AHSP!D70</f>
        <v>82793.7</v>
      </c>
      <c r="K46" s="110">
        <f>I46*J46</f>
        <v>6156001.3729500007</v>
      </c>
      <c r="L46" s="130"/>
    </row>
    <row r="47" spans="1:12" ht="16">
      <c r="A47" s="103"/>
      <c r="B47" s="104">
        <v>2</v>
      </c>
      <c r="C47" s="105"/>
      <c r="D47" s="106" t="s">
        <v>87</v>
      </c>
      <c r="E47" s="132"/>
      <c r="F47" s="132"/>
      <c r="G47" s="133"/>
      <c r="H47" s="131" t="s">
        <v>78</v>
      </c>
      <c r="I47" s="108">
        <f>BV!O61</f>
        <v>24.784500000000001</v>
      </c>
      <c r="J47" s="109">
        <f>[2]AHSP!D130</f>
        <v>89925</v>
      </c>
      <c r="K47" s="110">
        <f>I47*J47</f>
        <v>2228746.1625000001</v>
      </c>
      <c r="L47" s="130"/>
    </row>
    <row r="48" spans="1:12" ht="16">
      <c r="A48" s="103"/>
      <c r="B48" s="104">
        <v>3</v>
      </c>
      <c r="C48" s="105"/>
      <c r="D48" s="106" t="s">
        <v>88</v>
      </c>
      <c r="E48" s="132"/>
      <c r="F48" s="132"/>
      <c r="G48" s="133"/>
      <c r="H48" s="131" t="s">
        <v>78</v>
      </c>
      <c r="I48" s="108">
        <f>BV!O62</f>
        <v>384</v>
      </c>
      <c r="J48" s="109">
        <f>[2]AHSP!D133</f>
        <v>142230</v>
      </c>
      <c r="K48" s="110">
        <f>I48*J48</f>
        <v>54616320</v>
      </c>
      <c r="L48" s="130"/>
    </row>
    <row r="49" spans="1:12" ht="16">
      <c r="A49" s="103"/>
      <c r="B49" s="104">
        <v>4</v>
      </c>
      <c r="C49" s="105"/>
      <c r="D49" s="106" t="s">
        <v>89</v>
      </c>
      <c r="E49" s="132"/>
      <c r="F49" s="132"/>
      <c r="G49" s="133"/>
      <c r="H49" s="131" t="s">
        <v>78</v>
      </c>
      <c r="I49" s="108">
        <f>BV!O63</f>
        <v>384</v>
      </c>
      <c r="J49" s="109">
        <f>[2]AHSP!D137</f>
        <v>89925</v>
      </c>
      <c r="K49" s="110">
        <f>I49*J49</f>
        <v>34531200</v>
      </c>
      <c r="L49" s="130"/>
    </row>
    <row r="50" spans="1:12" ht="16">
      <c r="A50" s="103"/>
      <c r="B50" s="104">
        <v>5</v>
      </c>
      <c r="C50" s="105"/>
      <c r="D50" s="106" t="s">
        <v>90</v>
      </c>
      <c r="E50" s="132"/>
      <c r="F50" s="132"/>
      <c r="G50" s="133"/>
      <c r="H50" s="131" t="s">
        <v>78</v>
      </c>
      <c r="I50" s="108">
        <f>BV!O73</f>
        <v>17.558125</v>
      </c>
      <c r="J50" s="109">
        <f>[2]AHSP!D131</f>
        <v>317955</v>
      </c>
      <c r="K50" s="110">
        <f>I50*J50</f>
        <v>5582693.6343750004</v>
      </c>
      <c r="L50" s="130"/>
    </row>
    <row r="51" spans="1:12" ht="16">
      <c r="A51" s="87"/>
      <c r="B51" s="88"/>
      <c r="C51" s="116"/>
      <c r="D51" s="117"/>
      <c r="E51" s="117"/>
      <c r="F51" s="117"/>
      <c r="G51" s="118"/>
      <c r="H51" s="119" t="s">
        <v>91</v>
      </c>
      <c r="I51" s="120"/>
      <c r="J51" s="120"/>
      <c r="K51" s="121">
        <f>SUM(K46:L50)</f>
        <v>103114961.169825</v>
      </c>
      <c r="L51" s="136"/>
    </row>
    <row r="52" spans="1:12" ht="16">
      <c r="A52" s="87"/>
      <c r="B52" s="88" t="s">
        <v>11</v>
      </c>
      <c r="C52" s="123"/>
      <c r="D52" s="97" t="s">
        <v>92</v>
      </c>
      <c r="E52" s="124"/>
      <c r="F52" s="124"/>
      <c r="G52" s="125"/>
      <c r="H52" s="126"/>
      <c r="I52" s="126"/>
      <c r="J52" s="127"/>
      <c r="K52" s="128"/>
      <c r="L52" s="129"/>
    </row>
    <row r="53" spans="1:12" ht="16">
      <c r="A53" s="103"/>
      <c r="B53" s="104">
        <v>1</v>
      </c>
      <c r="C53" s="105"/>
      <c r="D53" s="106" t="s">
        <v>93</v>
      </c>
      <c r="E53" s="132"/>
      <c r="F53" s="132"/>
      <c r="G53" s="133"/>
      <c r="H53" s="131"/>
      <c r="I53" s="108"/>
      <c r="J53" s="109"/>
      <c r="K53" s="110"/>
      <c r="L53" s="130"/>
    </row>
    <row r="54" spans="1:12" ht="16">
      <c r="A54" s="103"/>
      <c r="B54" s="104"/>
      <c r="C54" s="105"/>
      <c r="D54" s="114" t="str">
        <f>BV!C75</f>
        <v>Pengadaan Minipile 20x20 cm</v>
      </c>
      <c r="E54" s="132"/>
      <c r="F54" s="132"/>
      <c r="G54" s="133"/>
      <c r="H54" s="134" t="s">
        <v>81</v>
      </c>
      <c r="I54" s="108">
        <f>BV!O75</f>
        <v>864</v>
      </c>
      <c r="J54" s="109">
        <f>'[2]Analisa Tambahan'!J20</f>
        <v>350196.55</v>
      </c>
      <c r="K54" s="110">
        <f>I54*J54</f>
        <v>302569819.19999999</v>
      </c>
      <c r="L54" s="130"/>
    </row>
    <row r="55" spans="1:12" ht="16">
      <c r="A55" s="103"/>
      <c r="B55" s="104"/>
      <c r="C55" s="105"/>
      <c r="D55" s="114" t="str">
        <f>BV!C76</f>
        <v>Penetrasi Minipile 20x20 cm</v>
      </c>
      <c r="E55" s="132"/>
      <c r="F55" s="132"/>
      <c r="G55" s="133"/>
      <c r="H55" s="134" t="s">
        <v>81</v>
      </c>
      <c r="I55" s="108">
        <f>BV!O75</f>
        <v>864</v>
      </c>
      <c r="J55" s="109">
        <f>[2]AHSP!D340</f>
        <v>116909.95642857143</v>
      </c>
      <c r="K55" s="110">
        <f>I55*J55</f>
        <v>101010202.35428572</v>
      </c>
      <c r="L55" s="130"/>
    </row>
    <row r="56" spans="1:12" ht="16">
      <c r="A56" s="103"/>
      <c r="B56" s="104"/>
      <c r="C56" s="105"/>
      <c r="D56" s="114" t="str">
        <f>BV!C77</f>
        <v>Penyambungan Tiang Pancang Pre-Cast 20x20 cm</v>
      </c>
      <c r="E56" s="132"/>
      <c r="F56" s="132"/>
      <c r="G56" s="133"/>
      <c r="H56" s="134" t="s">
        <v>94</v>
      </c>
      <c r="I56" s="108">
        <f>BV!O77</f>
        <v>72</v>
      </c>
      <c r="J56" s="109">
        <f>'[2]Analisa Tambahan'!J39</f>
        <v>185852.47999999998</v>
      </c>
      <c r="K56" s="110">
        <f>I56*J56</f>
        <v>13381378.559999999</v>
      </c>
      <c r="L56" s="130"/>
    </row>
    <row r="57" spans="1:12" ht="16">
      <c r="A57" s="103"/>
      <c r="B57" s="104">
        <v>2</v>
      </c>
      <c r="C57" s="105"/>
      <c r="D57" s="106" t="str">
        <f>BV!C89</f>
        <v>Pondasi Pile Cap Uk. 600 x 600 x 500 mm (P1)</v>
      </c>
      <c r="E57" s="132"/>
      <c r="F57" s="132"/>
      <c r="G57" s="133"/>
      <c r="H57" s="134"/>
      <c r="I57" s="108"/>
      <c r="J57" s="109"/>
      <c r="K57" s="110"/>
      <c r="L57" s="130"/>
    </row>
    <row r="58" spans="1:12" ht="16">
      <c r="A58" s="103"/>
      <c r="B58" s="104"/>
      <c r="C58" s="105"/>
      <c r="D58" s="114" t="s">
        <v>95</v>
      </c>
      <c r="E58" s="132"/>
      <c r="F58" s="132"/>
      <c r="G58" s="133"/>
      <c r="H58" s="131" t="s">
        <v>96</v>
      </c>
      <c r="I58" s="108">
        <f>BV!O115</f>
        <v>45.321997500000009</v>
      </c>
      <c r="J58" s="109">
        <f>[2]AHSP!D219</f>
        <v>22481.963777777779</v>
      </c>
      <c r="K58" s="110">
        <f>I58*J58</f>
        <v>1018927.5061315353</v>
      </c>
      <c r="L58" s="130"/>
    </row>
    <row r="59" spans="1:12" ht="16">
      <c r="A59" s="103"/>
      <c r="B59" s="104"/>
      <c r="C59" s="105"/>
      <c r="D59" s="114" t="s">
        <v>97</v>
      </c>
      <c r="E59" s="132"/>
      <c r="F59" s="132"/>
      <c r="G59" s="133"/>
      <c r="H59" s="131" t="s">
        <v>78</v>
      </c>
      <c r="I59" s="108">
        <f>BV!O116</f>
        <v>0.36</v>
      </c>
      <c r="J59" s="109">
        <f>[2]AHSP!D266</f>
        <v>2343759</v>
      </c>
      <c r="K59" s="110">
        <f>I59*J59</f>
        <v>843753.24</v>
      </c>
      <c r="L59" s="130"/>
    </row>
    <row r="60" spans="1:12" ht="16">
      <c r="A60" s="103"/>
      <c r="B60" s="104"/>
      <c r="C60" s="105"/>
      <c r="D60" s="114" t="s">
        <v>98</v>
      </c>
      <c r="E60" s="132"/>
      <c r="F60" s="132"/>
      <c r="G60" s="133"/>
      <c r="H60" s="107" t="s">
        <v>76</v>
      </c>
      <c r="I60" s="108">
        <f>BV!O117</f>
        <v>2.4</v>
      </c>
      <c r="J60" s="109">
        <f>[2]AHSP!D233</f>
        <v>195485.4</v>
      </c>
      <c r="K60" s="110">
        <f>I60*J60</f>
        <v>469164.95999999996</v>
      </c>
      <c r="L60" s="130"/>
    </row>
    <row r="61" spans="1:12" ht="16">
      <c r="A61" s="103"/>
      <c r="B61" s="104">
        <v>3</v>
      </c>
      <c r="C61" s="105"/>
      <c r="D61" s="106" t="str">
        <f>BV!C119</f>
        <v>Pondasi Pile Cap Uk. 600 x 1200 x 500 mm (P2)</v>
      </c>
      <c r="E61" s="132"/>
      <c r="F61" s="132"/>
      <c r="G61" s="133"/>
      <c r="H61" s="134"/>
      <c r="I61" s="108"/>
      <c r="J61" s="109"/>
      <c r="K61" s="110"/>
      <c r="L61" s="130"/>
    </row>
    <row r="62" spans="1:12" ht="16">
      <c r="A62" s="103"/>
      <c r="B62" s="104"/>
      <c r="C62" s="105"/>
      <c r="D62" s="114" t="s">
        <v>95</v>
      </c>
      <c r="E62" s="132"/>
      <c r="F62" s="132"/>
      <c r="G62" s="133"/>
      <c r="H62" s="131" t="s">
        <v>96</v>
      </c>
      <c r="I62" s="108">
        <f>BV!O145</f>
        <v>282.559212</v>
      </c>
      <c r="J62" s="109">
        <f>[2]AHSP!D219</f>
        <v>22481.963777777779</v>
      </c>
      <c r="K62" s="110">
        <f>I62*J62</f>
        <v>6352485.9692614321</v>
      </c>
      <c r="L62" s="130"/>
    </row>
    <row r="63" spans="1:12" ht="16">
      <c r="A63" s="103"/>
      <c r="B63" s="104"/>
      <c r="C63" s="105"/>
      <c r="D63" s="114" t="s">
        <v>97</v>
      </c>
      <c r="E63" s="132"/>
      <c r="F63" s="132"/>
      <c r="G63" s="133"/>
      <c r="H63" s="131" t="s">
        <v>78</v>
      </c>
      <c r="I63" s="108">
        <f>BV!O146</f>
        <v>1.7999999999999998</v>
      </c>
      <c r="J63" s="109">
        <f>[2]AHSP!D266</f>
        <v>2343759</v>
      </c>
      <c r="K63" s="110">
        <f>I63*J63</f>
        <v>4218766.1999999993</v>
      </c>
      <c r="L63" s="130"/>
    </row>
    <row r="64" spans="1:12" ht="16">
      <c r="A64" s="103"/>
      <c r="B64" s="104"/>
      <c r="C64" s="105"/>
      <c r="D64" s="114" t="s">
        <v>98</v>
      </c>
      <c r="E64" s="132"/>
      <c r="F64" s="132"/>
      <c r="G64" s="133"/>
      <c r="H64" s="107" t="s">
        <v>76</v>
      </c>
      <c r="I64" s="108">
        <f>BV!O147</f>
        <v>9</v>
      </c>
      <c r="J64" s="109">
        <f>[2]AHSP!D233</f>
        <v>195485.4</v>
      </c>
      <c r="K64" s="110">
        <f>I64*J64</f>
        <v>1759368.5999999999</v>
      </c>
      <c r="L64" s="130"/>
    </row>
    <row r="65" spans="1:12" ht="16">
      <c r="A65" s="137"/>
      <c r="B65" s="104">
        <v>4</v>
      </c>
      <c r="C65" s="105"/>
      <c r="D65" s="106" t="str">
        <f>BV!C149</f>
        <v>Pondasi Pile Cap Uk. 1200 x 1200 x 500 mm (P3)</v>
      </c>
      <c r="E65" s="132"/>
      <c r="F65" s="132"/>
      <c r="G65" s="133"/>
      <c r="H65" s="134"/>
      <c r="I65" s="108"/>
      <c r="J65" s="109"/>
      <c r="K65" s="110"/>
      <c r="L65" s="130"/>
    </row>
    <row r="66" spans="1:12" ht="16">
      <c r="A66" s="137"/>
      <c r="B66" s="104"/>
      <c r="C66" s="105"/>
      <c r="D66" s="114" t="s">
        <v>95</v>
      </c>
      <c r="E66" s="132"/>
      <c r="F66" s="132"/>
      <c r="G66" s="133"/>
      <c r="H66" s="131" t="s">
        <v>96</v>
      </c>
      <c r="I66" s="108">
        <f>BV!O175</f>
        <v>1211.3163387000002</v>
      </c>
      <c r="J66" s="109">
        <f>[2]AHSP!D219</f>
        <v>22481.963777777779</v>
      </c>
      <c r="K66" s="110">
        <f>I66*J66</f>
        <v>27232770.050083805</v>
      </c>
      <c r="L66" s="130"/>
    </row>
    <row r="67" spans="1:12" ht="16">
      <c r="A67" s="137"/>
      <c r="B67" s="104"/>
      <c r="C67" s="105"/>
      <c r="D67" s="114" t="s">
        <v>97</v>
      </c>
      <c r="E67" s="132"/>
      <c r="F67" s="132"/>
      <c r="G67" s="133"/>
      <c r="H67" s="131" t="s">
        <v>78</v>
      </c>
      <c r="I67" s="108">
        <f>BV!O176</f>
        <v>6.4799999999999995</v>
      </c>
      <c r="J67" s="109">
        <f>[2]AHSP!D266</f>
        <v>2343759</v>
      </c>
      <c r="K67" s="110">
        <f>I67*J67</f>
        <v>15187558.319999998</v>
      </c>
      <c r="L67" s="130"/>
    </row>
    <row r="68" spans="1:12" ht="16">
      <c r="A68" s="137"/>
      <c r="B68" s="104"/>
      <c r="C68" s="105"/>
      <c r="D68" s="114" t="s">
        <v>98</v>
      </c>
      <c r="E68" s="132"/>
      <c r="F68" s="132"/>
      <c r="G68" s="133"/>
      <c r="H68" s="107" t="s">
        <v>76</v>
      </c>
      <c r="I68" s="108">
        <f>BV!O177</f>
        <v>21.599999999999998</v>
      </c>
      <c r="J68" s="109">
        <f>[2]AHSP!D233</f>
        <v>195485.4</v>
      </c>
      <c r="K68" s="110">
        <f>I68*J68</f>
        <v>4222484.6399999997</v>
      </c>
      <c r="L68" s="130"/>
    </row>
    <row r="69" spans="1:12" ht="16">
      <c r="A69" s="137"/>
      <c r="B69" s="104">
        <v>5</v>
      </c>
      <c r="C69" s="105"/>
      <c r="D69" s="106" t="str">
        <f>BV!C179</f>
        <v>Pondasi Pile Cap Uk. 1200 x 1200 x 500 mm (P4)</v>
      </c>
      <c r="E69" s="132"/>
      <c r="F69" s="132"/>
      <c r="G69" s="133"/>
      <c r="H69" s="134"/>
      <c r="I69" s="108"/>
      <c r="J69" s="109"/>
      <c r="K69" s="110"/>
      <c r="L69" s="130"/>
    </row>
    <row r="70" spans="1:12" ht="16">
      <c r="A70" s="137"/>
      <c r="B70" s="104"/>
      <c r="C70" s="105"/>
      <c r="D70" s="114" t="s">
        <v>95</v>
      </c>
      <c r="E70" s="132"/>
      <c r="F70" s="132"/>
      <c r="G70" s="133"/>
      <c r="H70" s="131" t="s">
        <v>96</v>
      </c>
      <c r="I70" s="108">
        <f>BV!O205</f>
        <v>636.69592349999994</v>
      </c>
      <c r="J70" s="109">
        <f>[2]AHSP!D219</f>
        <v>22481.963777777779</v>
      </c>
      <c r="K70" s="110">
        <f>I70*J70</f>
        <v>14314174.68958577</v>
      </c>
      <c r="L70" s="130"/>
    </row>
    <row r="71" spans="1:12" ht="16">
      <c r="A71" s="137"/>
      <c r="B71" s="104"/>
      <c r="C71" s="105"/>
      <c r="D71" s="114" t="s">
        <v>97</v>
      </c>
      <c r="E71" s="132"/>
      <c r="F71" s="132"/>
      <c r="G71" s="133"/>
      <c r="H71" s="131" t="s">
        <v>78</v>
      </c>
      <c r="I71" s="108">
        <f>BV!O206</f>
        <v>5.04</v>
      </c>
      <c r="J71" s="109">
        <f>[2]AHSP!D266</f>
        <v>2343759</v>
      </c>
      <c r="K71" s="110">
        <f>I71*J71</f>
        <v>11812545.359999999</v>
      </c>
      <c r="L71" s="130"/>
    </row>
    <row r="72" spans="1:12" ht="16">
      <c r="A72" s="137"/>
      <c r="B72" s="104"/>
      <c r="C72" s="105"/>
      <c r="D72" s="114" t="s">
        <v>98</v>
      </c>
      <c r="E72" s="132"/>
      <c r="F72" s="132"/>
      <c r="G72" s="133"/>
      <c r="H72" s="107" t="s">
        <v>76</v>
      </c>
      <c r="I72" s="108">
        <f>BV!O207</f>
        <v>16.8</v>
      </c>
      <c r="J72" s="109">
        <f>[2]AHSP!D233</f>
        <v>195485.4</v>
      </c>
      <c r="K72" s="110">
        <f>I72*J72</f>
        <v>3284154.72</v>
      </c>
      <c r="L72" s="130"/>
    </row>
    <row r="73" spans="1:12" ht="16">
      <c r="A73" s="137"/>
      <c r="B73" s="104">
        <v>6</v>
      </c>
      <c r="C73" s="105"/>
      <c r="D73" s="106" t="str">
        <f>BV!C209</f>
        <v>Pondasi Pile Cap Uk. 1450 x 1450 x 500 mm (P5)</v>
      </c>
      <c r="E73" s="132"/>
      <c r="F73" s="132"/>
      <c r="G73" s="133"/>
      <c r="H73" s="134"/>
      <c r="I73" s="108"/>
      <c r="J73" s="109"/>
      <c r="K73" s="110"/>
      <c r="L73" s="130"/>
    </row>
    <row r="74" spans="1:12" ht="16">
      <c r="A74" s="137"/>
      <c r="B74" s="104"/>
      <c r="C74" s="105"/>
      <c r="D74" s="114" t="s">
        <v>95</v>
      </c>
      <c r="E74" s="132"/>
      <c r="F74" s="132"/>
      <c r="G74" s="133"/>
      <c r="H74" s="131" t="s">
        <v>96</v>
      </c>
      <c r="I74" s="108">
        <f>BV!O235</f>
        <v>141.91515585000002</v>
      </c>
      <c r="J74" s="109">
        <f>[2]AHSP!D219</f>
        <v>22481.963777777779</v>
      </c>
      <c r="K74" s="110">
        <f>I74*J74</f>
        <v>3190531.3933373885</v>
      </c>
      <c r="L74" s="130"/>
    </row>
    <row r="75" spans="1:12" ht="16">
      <c r="A75" s="137"/>
      <c r="B75" s="104"/>
      <c r="C75" s="105"/>
      <c r="D75" s="114" t="s">
        <v>97</v>
      </c>
      <c r="E75" s="132"/>
      <c r="F75" s="132"/>
      <c r="G75" s="133"/>
      <c r="H75" s="131" t="s">
        <v>78</v>
      </c>
      <c r="I75" s="108">
        <f>BV!O236</f>
        <v>1.05125</v>
      </c>
      <c r="J75" s="109">
        <f>[2]AHSP!D266</f>
        <v>2343759</v>
      </c>
      <c r="K75" s="110">
        <f>I75*J75</f>
        <v>2463876.6487500002</v>
      </c>
      <c r="L75" s="130"/>
    </row>
    <row r="76" spans="1:12" ht="16">
      <c r="A76" s="137"/>
      <c r="B76" s="104"/>
      <c r="C76" s="105"/>
      <c r="D76" s="114" t="s">
        <v>98</v>
      </c>
      <c r="E76" s="132"/>
      <c r="F76" s="132"/>
      <c r="G76" s="133"/>
      <c r="H76" s="107" t="s">
        <v>76</v>
      </c>
      <c r="I76" s="108">
        <f>BV!O237</f>
        <v>2.9</v>
      </c>
      <c r="J76" s="109">
        <f>[2]AHSP!D233</f>
        <v>195485.4</v>
      </c>
      <c r="K76" s="110">
        <f>I76*J76</f>
        <v>566907.65999999992</v>
      </c>
      <c r="L76" s="130"/>
    </row>
    <row r="77" spans="1:12" ht="16">
      <c r="A77" s="137"/>
      <c r="B77" s="104">
        <v>7</v>
      </c>
      <c r="C77" s="105"/>
      <c r="D77" s="106" t="str">
        <f>BV!C239</f>
        <v>Pondasi Pile Cap Uk. 600 x 1200 x 500 mm (P6)</v>
      </c>
      <c r="E77" s="132"/>
      <c r="F77" s="132"/>
      <c r="G77" s="133"/>
      <c r="H77" s="134"/>
      <c r="I77" s="108"/>
      <c r="J77" s="109"/>
      <c r="K77" s="110"/>
      <c r="L77" s="130"/>
    </row>
    <row r="78" spans="1:12" ht="16">
      <c r="A78" s="137"/>
      <c r="B78" s="104"/>
      <c r="C78" s="105"/>
      <c r="D78" s="114" t="s">
        <v>95</v>
      </c>
      <c r="E78" s="132"/>
      <c r="F78" s="132"/>
      <c r="G78" s="133"/>
      <c r="H78" s="131" t="s">
        <v>96</v>
      </c>
      <c r="I78" s="108">
        <f>BV!O265</f>
        <v>113.02368480000001</v>
      </c>
      <c r="J78" s="109">
        <f>[2]AHSP!D219</f>
        <v>22481.963777777779</v>
      </c>
      <c r="K78" s="110">
        <f>I78*J78</f>
        <v>2540994.3877045731</v>
      </c>
      <c r="L78" s="130"/>
    </row>
    <row r="79" spans="1:12" ht="16">
      <c r="A79" s="137"/>
      <c r="B79" s="104"/>
      <c r="C79" s="105"/>
      <c r="D79" s="114" t="s">
        <v>97</v>
      </c>
      <c r="E79" s="132"/>
      <c r="F79" s="132"/>
      <c r="G79" s="133"/>
      <c r="H79" s="131" t="s">
        <v>78</v>
      </c>
      <c r="I79" s="108">
        <f>BV!O266</f>
        <v>0.72</v>
      </c>
      <c r="J79" s="109">
        <f>[2]AHSP!D266</f>
        <v>2343759</v>
      </c>
      <c r="K79" s="110">
        <f>I79*J79</f>
        <v>1687506.48</v>
      </c>
      <c r="L79" s="130"/>
    </row>
    <row r="80" spans="1:12" ht="16">
      <c r="A80" s="137"/>
      <c r="B80" s="104"/>
      <c r="C80" s="105"/>
      <c r="D80" s="114" t="s">
        <v>98</v>
      </c>
      <c r="E80" s="132"/>
      <c r="F80" s="132"/>
      <c r="G80" s="133"/>
      <c r="H80" s="107" t="s">
        <v>76</v>
      </c>
      <c r="I80" s="108">
        <f>BV!O267</f>
        <v>3.5999999999999996</v>
      </c>
      <c r="J80" s="109">
        <f>[2]AHSP!D233</f>
        <v>195485.4</v>
      </c>
      <c r="K80" s="110">
        <f>I80*J80</f>
        <v>703747.44</v>
      </c>
      <c r="L80" s="130"/>
    </row>
    <row r="81" spans="1:12" ht="16">
      <c r="A81" s="137"/>
      <c r="B81" s="138">
        <v>8</v>
      </c>
      <c r="C81" s="139"/>
      <c r="D81" s="140" t="str">
        <f>BV!C270</f>
        <v>Sloof Uk. 300 x 400 mm (1-G1)</v>
      </c>
      <c r="E81" s="141"/>
      <c r="F81" s="141"/>
      <c r="G81" s="142"/>
      <c r="H81" s="143"/>
      <c r="I81" s="144"/>
      <c r="J81" s="145"/>
      <c r="K81" s="146"/>
      <c r="L81" s="147"/>
    </row>
    <row r="82" spans="1:12" ht="16">
      <c r="A82" s="103"/>
      <c r="B82" s="104"/>
      <c r="C82" s="105"/>
      <c r="D82" s="114" t="s">
        <v>95</v>
      </c>
      <c r="E82" s="132"/>
      <c r="F82" s="132"/>
      <c r="G82" s="133"/>
      <c r="H82" s="131" t="s">
        <v>96</v>
      </c>
      <c r="I82" s="108">
        <f>BV!O295</f>
        <v>5794.0334550000007</v>
      </c>
      <c r="J82" s="109">
        <f>[2]AHSP!D219</f>
        <v>22481.963777777779</v>
      </c>
      <c r="K82" s="110">
        <f>I82*J82</f>
        <v>130261250.26254265</v>
      </c>
      <c r="L82" s="130"/>
    </row>
    <row r="83" spans="1:12" ht="16">
      <c r="A83" s="103"/>
      <c r="B83" s="104"/>
      <c r="C83" s="105"/>
      <c r="D83" s="114" t="s">
        <v>97</v>
      </c>
      <c r="E83" s="132"/>
      <c r="F83" s="132"/>
      <c r="G83" s="133"/>
      <c r="H83" s="131" t="s">
        <v>78</v>
      </c>
      <c r="I83" s="108">
        <f>BV!O296</f>
        <v>21.96</v>
      </c>
      <c r="J83" s="109">
        <f>[2]AHSP!D266</f>
        <v>2343759</v>
      </c>
      <c r="K83" s="110">
        <f>I83*J83</f>
        <v>51468947.640000001</v>
      </c>
      <c r="L83" s="130"/>
    </row>
    <row r="84" spans="1:12" ht="16">
      <c r="A84" s="103"/>
      <c r="B84" s="104"/>
      <c r="C84" s="105"/>
      <c r="D84" s="114" t="s">
        <v>99</v>
      </c>
      <c r="E84" s="132"/>
      <c r="F84" s="132"/>
      <c r="G84" s="133"/>
      <c r="H84" s="107" t="s">
        <v>76</v>
      </c>
      <c r="I84" s="108">
        <f>BV!O297</f>
        <v>146.4</v>
      </c>
      <c r="J84" s="109">
        <f>'[2]Analisa 16'!H23</f>
        <v>172591.53999999998</v>
      </c>
      <c r="K84" s="110">
        <f>I84*J84</f>
        <v>25267401.455999997</v>
      </c>
      <c r="L84" s="130"/>
    </row>
    <row r="85" spans="1:12" ht="16">
      <c r="A85" s="103"/>
      <c r="B85" s="104">
        <v>9</v>
      </c>
      <c r="C85" s="105"/>
      <c r="D85" s="106" t="str">
        <f>BV!C299</f>
        <v>Sloof Uk. 250 x 300 mm (1-B2)</v>
      </c>
      <c r="E85" s="132"/>
      <c r="F85" s="132"/>
      <c r="G85" s="133"/>
      <c r="H85" s="134"/>
      <c r="I85" s="108"/>
      <c r="J85" s="109"/>
      <c r="K85" s="110"/>
      <c r="L85" s="130"/>
    </row>
    <row r="86" spans="1:12" ht="16">
      <c r="A86" s="103"/>
      <c r="B86" s="104"/>
      <c r="C86" s="105"/>
      <c r="D86" s="114" t="s">
        <v>95</v>
      </c>
      <c r="E86" s="132"/>
      <c r="F86" s="132"/>
      <c r="G86" s="133"/>
      <c r="H86" s="131" t="s">
        <v>96</v>
      </c>
      <c r="I86" s="108">
        <f>BV!O326</f>
        <v>1866.7373399999999</v>
      </c>
      <c r="J86" s="109">
        <f>[2]AHSP!D219</f>
        <v>22481.963777777779</v>
      </c>
      <c r="K86" s="110">
        <f>I86*J86</f>
        <v>41967921.260505237</v>
      </c>
      <c r="L86" s="130"/>
    </row>
    <row r="87" spans="1:12" ht="16">
      <c r="A87" s="103"/>
      <c r="B87" s="104"/>
      <c r="C87" s="105"/>
      <c r="D87" s="114" t="s">
        <v>97</v>
      </c>
      <c r="E87" s="132"/>
      <c r="F87" s="132"/>
      <c r="G87" s="133"/>
      <c r="H87" s="131" t="s">
        <v>78</v>
      </c>
      <c r="I87" s="108">
        <f>BV!O327</f>
        <v>5.25</v>
      </c>
      <c r="J87" s="109">
        <f>[2]AHSP!D266</f>
        <v>2343759</v>
      </c>
      <c r="K87" s="110">
        <f>I87*J87</f>
        <v>12304734.75</v>
      </c>
      <c r="L87" s="130"/>
    </row>
    <row r="88" spans="1:12" ht="16">
      <c r="A88" s="103"/>
      <c r="B88" s="104"/>
      <c r="C88" s="105"/>
      <c r="D88" s="114" t="s">
        <v>99</v>
      </c>
      <c r="E88" s="132"/>
      <c r="F88" s="132"/>
      <c r="G88" s="133"/>
      <c r="H88" s="107" t="s">
        <v>76</v>
      </c>
      <c r="I88" s="108">
        <f>BV!O328</f>
        <v>42</v>
      </c>
      <c r="J88" s="109">
        <f>'[2]Analisa 16'!H23</f>
        <v>172591.53999999998</v>
      </c>
      <c r="K88" s="110">
        <f>I88*J88</f>
        <v>7248844.6799999988</v>
      </c>
      <c r="L88" s="130"/>
    </row>
    <row r="89" spans="1:12" ht="16">
      <c r="A89" s="103"/>
      <c r="B89" s="104">
        <v>10</v>
      </c>
      <c r="C89" s="105"/>
      <c r="D89" s="106" t="s">
        <v>100</v>
      </c>
      <c r="E89" s="132"/>
      <c r="F89" s="132"/>
      <c r="G89" s="133"/>
      <c r="H89" s="134"/>
      <c r="I89" s="108"/>
      <c r="J89" s="109"/>
      <c r="K89" s="110"/>
      <c r="L89" s="130"/>
    </row>
    <row r="90" spans="1:12" ht="16">
      <c r="A90" s="103"/>
      <c r="B90" s="104"/>
      <c r="C90" s="105"/>
      <c r="D90" s="114" t="s">
        <v>95</v>
      </c>
      <c r="E90" s="132"/>
      <c r="F90" s="132"/>
      <c r="G90" s="133"/>
      <c r="H90" s="131" t="s">
        <v>96</v>
      </c>
      <c r="I90" s="108">
        <f>BV!O354</f>
        <v>6441.3498240000008</v>
      </c>
      <c r="J90" s="109">
        <f>[2]AHSP!D219</f>
        <v>22481.963777777779</v>
      </c>
      <c r="K90" s="110">
        <f>I90*J90</f>
        <v>144814193.42316329</v>
      </c>
      <c r="L90" s="130"/>
    </row>
    <row r="91" spans="1:12" ht="16">
      <c r="A91" s="103"/>
      <c r="B91" s="104"/>
      <c r="C91" s="105"/>
      <c r="D91" s="114" t="s">
        <v>97</v>
      </c>
      <c r="E91" s="132"/>
      <c r="F91" s="132"/>
      <c r="G91" s="133"/>
      <c r="H91" s="131" t="s">
        <v>78</v>
      </c>
      <c r="I91" s="108">
        <f>BV!O355</f>
        <v>39.6</v>
      </c>
      <c r="J91" s="109">
        <f>[2]AHSP!D266</f>
        <v>2343759</v>
      </c>
      <c r="K91" s="110">
        <f>I91*J91</f>
        <v>92812856.400000006</v>
      </c>
      <c r="L91" s="130"/>
    </row>
    <row r="92" spans="1:12" ht="16">
      <c r="A92" s="103"/>
      <c r="B92" s="104"/>
      <c r="C92" s="105"/>
      <c r="D92" s="114" t="s">
        <v>99</v>
      </c>
      <c r="E92" s="132"/>
      <c r="F92" s="132"/>
      <c r="G92" s="133"/>
      <c r="H92" s="107" t="s">
        <v>76</v>
      </c>
      <c r="I92" s="108">
        <f>BV!O356</f>
        <v>79.2</v>
      </c>
      <c r="J92" s="109">
        <f>'[2]Analisa 16'!H86</f>
        <v>148902.82</v>
      </c>
      <c r="K92" s="110">
        <f>I92*J92</f>
        <v>11793103.344000001</v>
      </c>
      <c r="L92" s="130"/>
    </row>
    <row r="93" spans="1:12" ht="16">
      <c r="A93" s="103"/>
      <c r="B93" s="104">
        <v>11</v>
      </c>
      <c r="C93" s="105"/>
      <c r="D93" s="106" t="str">
        <f>BV!C358</f>
        <v>Kolom Uk. 350 x 350 mm (1-K1)</v>
      </c>
      <c r="E93" s="132"/>
      <c r="F93" s="132"/>
      <c r="G93" s="133"/>
      <c r="H93" s="134"/>
      <c r="I93" s="108"/>
      <c r="J93" s="109"/>
      <c r="K93" s="110"/>
      <c r="L93" s="130"/>
    </row>
    <row r="94" spans="1:12" ht="16">
      <c r="A94" s="103"/>
      <c r="B94" s="104"/>
      <c r="C94" s="105"/>
      <c r="D94" s="114" t="s">
        <v>95</v>
      </c>
      <c r="E94" s="132"/>
      <c r="F94" s="132"/>
      <c r="G94" s="133"/>
      <c r="H94" s="131" t="s">
        <v>96</v>
      </c>
      <c r="I94" s="108">
        <f>BV!O381</f>
        <v>805.27230000000009</v>
      </c>
      <c r="J94" s="109">
        <f>[2]AHSP!D219</f>
        <v>22481.963777777779</v>
      </c>
      <c r="K94" s="110">
        <f>I94*J94</f>
        <v>18104102.679847803</v>
      </c>
      <c r="L94" s="130"/>
    </row>
    <row r="95" spans="1:12" ht="16">
      <c r="A95" s="103"/>
      <c r="B95" s="104"/>
      <c r="C95" s="105"/>
      <c r="D95" s="114" t="s">
        <v>97</v>
      </c>
      <c r="E95" s="132"/>
      <c r="F95" s="132"/>
      <c r="G95" s="133"/>
      <c r="H95" s="131" t="s">
        <v>78</v>
      </c>
      <c r="I95" s="108">
        <f>BV!O382</f>
        <v>3.6749999999999998</v>
      </c>
      <c r="J95" s="109">
        <f>[2]AHSP!D266</f>
        <v>2343759</v>
      </c>
      <c r="K95" s="110">
        <f>I95*J95</f>
        <v>8613314.3249999993</v>
      </c>
      <c r="L95" s="130"/>
    </row>
    <row r="96" spans="1:12" ht="16">
      <c r="A96" s="103"/>
      <c r="B96" s="104"/>
      <c r="C96" s="105"/>
      <c r="D96" s="114" t="s">
        <v>99</v>
      </c>
      <c r="E96" s="132"/>
      <c r="F96" s="132"/>
      <c r="G96" s="133"/>
      <c r="H96" s="107" t="s">
        <v>76</v>
      </c>
      <c r="I96" s="108">
        <f>BV!O383</f>
        <v>42</v>
      </c>
      <c r="J96" s="109">
        <f>'[2]Analisa 16'!H44</f>
        <v>157809.41</v>
      </c>
      <c r="K96" s="110">
        <f>I96*J96</f>
        <v>6627995.2199999997</v>
      </c>
      <c r="L96" s="130"/>
    </row>
    <row r="97" spans="1:12" ht="16">
      <c r="A97" s="137"/>
      <c r="B97" s="138">
        <v>12</v>
      </c>
      <c r="C97" s="139"/>
      <c r="D97" s="140" t="str">
        <f>BV!C385</f>
        <v>Kolom Uk. 350 x 350 mm (1-K2)</v>
      </c>
      <c r="E97" s="141"/>
      <c r="F97" s="141"/>
      <c r="G97" s="142"/>
      <c r="H97" s="143"/>
      <c r="I97" s="144"/>
      <c r="J97" s="145"/>
      <c r="K97" s="146"/>
      <c r="L97" s="147"/>
    </row>
    <row r="98" spans="1:12" ht="16">
      <c r="A98" s="103"/>
      <c r="B98" s="104"/>
      <c r="C98" s="105"/>
      <c r="D98" s="114" t="s">
        <v>95</v>
      </c>
      <c r="E98" s="132"/>
      <c r="F98" s="132"/>
      <c r="G98" s="133"/>
      <c r="H98" s="131" t="s">
        <v>96</v>
      </c>
      <c r="I98" s="108">
        <f>BV!O672</f>
        <v>388.50350400000002</v>
      </c>
      <c r="J98" s="109">
        <f>[2]AHSP!D219</f>
        <v>22481.963777777779</v>
      </c>
      <c r="K98" s="110">
        <f>I98*J98</f>
        <v>8734321.7044677455</v>
      </c>
      <c r="L98" s="130"/>
    </row>
    <row r="99" spans="1:12" ht="16">
      <c r="A99" s="103"/>
      <c r="B99" s="104"/>
      <c r="C99" s="105"/>
      <c r="D99" s="114" t="s">
        <v>97</v>
      </c>
      <c r="E99" s="132"/>
      <c r="F99" s="132"/>
      <c r="G99" s="133"/>
      <c r="H99" s="131" t="s">
        <v>78</v>
      </c>
      <c r="I99" s="108">
        <f>BV!O673</f>
        <v>1.9599999999999997</v>
      </c>
      <c r="J99" s="109">
        <f>[2]AHSP!D266</f>
        <v>2343759</v>
      </c>
      <c r="K99" s="110">
        <f>I99*J99</f>
        <v>4593767.6399999997</v>
      </c>
      <c r="L99" s="130"/>
    </row>
    <row r="100" spans="1:12" ht="16">
      <c r="A100" s="103"/>
      <c r="B100" s="104"/>
      <c r="C100" s="105"/>
      <c r="D100" s="114" t="s">
        <v>99</v>
      </c>
      <c r="E100" s="132"/>
      <c r="F100" s="132"/>
      <c r="G100" s="133"/>
      <c r="H100" s="107" t="s">
        <v>76</v>
      </c>
      <c r="I100" s="108">
        <f>BV!O674</f>
        <v>22.4</v>
      </c>
      <c r="J100" s="109">
        <f>'[2]Analisa 16'!H44</f>
        <v>157809.41</v>
      </c>
      <c r="K100" s="110">
        <f>I100*J100</f>
        <v>3534930.784</v>
      </c>
      <c r="L100" s="130"/>
    </row>
    <row r="101" spans="1:12" ht="16">
      <c r="A101" s="103"/>
      <c r="B101" s="138">
        <v>13</v>
      </c>
      <c r="C101" s="139"/>
      <c r="D101" s="140" t="str">
        <f>BV!C412</f>
        <v>Kolom Uk. 350 x 350 mm (1-K3)</v>
      </c>
      <c r="E101" s="141"/>
      <c r="F101" s="141"/>
      <c r="G101" s="142"/>
      <c r="H101" s="143"/>
      <c r="I101" s="144"/>
      <c r="J101" s="145"/>
      <c r="K101" s="146"/>
      <c r="L101" s="147"/>
    </row>
    <row r="102" spans="1:12" ht="16">
      <c r="A102" s="103"/>
      <c r="B102" s="104"/>
      <c r="C102" s="105"/>
      <c r="D102" s="114" t="s">
        <v>95</v>
      </c>
      <c r="E102" s="132"/>
      <c r="F102" s="132"/>
      <c r="G102" s="133"/>
      <c r="H102" s="131" t="s">
        <v>96</v>
      </c>
      <c r="I102" s="108">
        <f>BV!O435</f>
        <v>277.89354000000003</v>
      </c>
      <c r="J102" s="109">
        <f>[2]AHSP!D219</f>
        <v>22481.963777777779</v>
      </c>
      <c r="K102" s="110">
        <f>I102*J102</f>
        <v>6247592.5003584409</v>
      </c>
      <c r="L102" s="130"/>
    </row>
    <row r="103" spans="1:12" ht="16">
      <c r="A103" s="103"/>
      <c r="B103" s="104"/>
      <c r="C103" s="105"/>
      <c r="D103" s="114" t="s">
        <v>97</v>
      </c>
      <c r="E103" s="132"/>
      <c r="F103" s="132"/>
      <c r="G103" s="133"/>
      <c r="H103" s="131" t="s">
        <v>78</v>
      </c>
      <c r="I103" s="108">
        <f>BV!O436</f>
        <v>0.61249999999999993</v>
      </c>
      <c r="J103" s="109">
        <f>[2]AHSP!D266</f>
        <v>2343759</v>
      </c>
      <c r="K103" s="110">
        <f>I103*J103</f>
        <v>1435552.3875</v>
      </c>
      <c r="L103" s="130"/>
    </row>
    <row r="104" spans="1:12" ht="16">
      <c r="A104" s="103"/>
      <c r="B104" s="104"/>
      <c r="C104" s="105"/>
      <c r="D104" s="114" t="s">
        <v>99</v>
      </c>
      <c r="E104" s="132"/>
      <c r="F104" s="132"/>
      <c r="G104" s="133"/>
      <c r="H104" s="107" t="s">
        <v>76</v>
      </c>
      <c r="I104" s="108">
        <f>BV!O437</f>
        <v>7</v>
      </c>
      <c r="J104" s="109">
        <f>'[2]Analisa 16'!H44</f>
        <v>157809.41</v>
      </c>
      <c r="K104" s="110">
        <f>I104*J104</f>
        <v>1104665.8700000001</v>
      </c>
      <c r="L104" s="130"/>
    </row>
    <row r="105" spans="1:12" ht="16">
      <c r="A105" s="103"/>
      <c r="B105" s="138">
        <v>14</v>
      </c>
      <c r="C105" s="139"/>
      <c r="D105" s="140" t="str">
        <f>BV!C439</f>
        <v>Kolom Uk. 400 x 400 mm (1-K4)</v>
      </c>
      <c r="E105" s="141"/>
      <c r="F105" s="141"/>
      <c r="G105" s="142"/>
      <c r="H105" s="143"/>
      <c r="I105" s="144"/>
      <c r="J105" s="145"/>
      <c r="K105" s="146"/>
      <c r="L105" s="147"/>
    </row>
    <row r="106" spans="1:12" ht="16">
      <c r="A106" s="103"/>
      <c r="B106" s="104"/>
      <c r="C106" s="105"/>
      <c r="D106" s="114" t="s">
        <v>95</v>
      </c>
      <c r="E106" s="132"/>
      <c r="F106" s="132"/>
      <c r="G106" s="133"/>
      <c r="H106" s="131" t="s">
        <v>96</v>
      </c>
      <c r="I106" s="108">
        <f>BV!O462</f>
        <v>448.66404000000006</v>
      </c>
      <c r="J106" s="109">
        <f>[2]AHSP!D219</f>
        <v>22481.963777777779</v>
      </c>
      <c r="K106" s="110">
        <f>I106*J106</f>
        <v>10086848.695671441</v>
      </c>
      <c r="L106" s="130"/>
    </row>
    <row r="107" spans="1:12" ht="16">
      <c r="A107" s="103"/>
      <c r="B107" s="104"/>
      <c r="C107" s="105"/>
      <c r="D107" s="114" t="s">
        <v>97</v>
      </c>
      <c r="E107" s="132"/>
      <c r="F107" s="132"/>
      <c r="G107" s="133"/>
      <c r="H107" s="131" t="s">
        <v>78</v>
      </c>
      <c r="I107" s="108">
        <f>BV!O463</f>
        <v>1.6000000000000003</v>
      </c>
      <c r="J107" s="109">
        <f>[2]AHSP!D266</f>
        <v>2343759</v>
      </c>
      <c r="K107" s="110">
        <f>I107*J107</f>
        <v>3750014.4000000008</v>
      </c>
      <c r="L107" s="130"/>
    </row>
    <row r="108" spans="1:12" ht="16">
      <c r="A108" s="103"/>
      <c r="B108" s="104"/>
      <c r="C108" s="105"/>
      <c r="D108" s="114" t="s">
        <v>99</v>
      </c>
      <c r="E108" s="132"/>
      <c r="F108" s="132"/>
      <c r="G108" s="133"/>
      <c r="H108" s="107" t="s">
        <v>76</v>
      </c>
      <c r="I108" s="108">
        <f>BV!O464</f>
        <v>16</v>
      </c>
      <c r="J108" s="109">
        <f>'[2]Analisa 16'!H44</f>
        <v>157809.41</v>
      </c>
      <c r="K108" s="110">
        <f>I108*J108</f>
        <v>2524950.56</v>
      </c>
      <c r="L108" s="130"/>
    </row>
    <row r="109" spans="1:12" ht="16">
      <c r="A109" s="103"/>
      <c r="B109" s="138">
        <v>15</v>
      </c>
      <c r="C109" s="139"/>
      <c r="D109" s="140" t="str">
        <f>BV!C466</f>
        <v>Kolom Uk. 250 x 250 mm (1-K5)</v>
      </c>
      <c r="E109" s="141"/>
      <c r="F109" s="141"/>
      <c r="G109" s="142"/>
      <c r="H109" s="143"/>
      <c r="I109" s="144"/>
      <c r="J109" s="145"/>
      <c r="K109" s="146"/>
      <c r="L109" s="147"/>
    </row>
    <row r="110" spans="1:12" ht="16">
      <c r="A110" s="103"/>
      <c r="B110" s="104"/>
      <c r="C110" s="105"/>
      <c r="D110" s="114" t="s">
        <v>95</v>
      </c>
      <c r="E110" s="132"/>
      <c r="F110" s="132"/>
      <c r="G110" s="133"/>
      <c r="H110" s="131" t="s">
        <v>96</v>
      </c>
      <c r="I110" s="108">
        <f>BV!O489</f>
        <v>309.43367999999998</v>
      </c>
      <c r="J110" s="109">
        <f>[2]AHSP!D219</f>
        <v>22481.963777777779</v>
      </c>
      <c r="K110" s="110">
        <f>I110*J110</f>
        <v>6956676.7853844799</v>
      </c>
      <c r="L110" s="130"/>
    </row>
    <row r="111" spans="1:12" ht="16">
      <c r="A111" s="103"/>
      <c r="B111" s="104"/>
      <c r="C111" s="105"/>
      <c r="D111" s="114" t="s">
        <v>97</v>
      </c>
      <c r="E111" s="132"/>
      <c r="F111" s="132"/>
      <c r="G111" s="133"/>
      <c r="H111" s="131" t="s">
        <v>78</v>
      </c>
      <c r="I111" s="108">
        <f>BV!O490</f>
        <v>0.625</v>
      </c>
      <c r="J111" s="109">
        <f>[2]AHSP!D266</f>
        <v>2343759</v>
      </c>
      <c r="K111" s="110">
        <f>I111*J111</f>
        <v>1464849.375</v>
      </c>
      <c r="L111" s="130"/>
    </row>
    <row r="112" spans="1:12" ht="16">
      <c r="A112" s="103"/>
      <c r="B112" s="104"/>
      <c r="C112" s="105"/>
      <c r="D112" s="114" t="s">
        <v>99</v>
      </c>
      <c r="E112" s="132"/>
      <c r="F112" s="132"/>
      <c r="G112" s="133"/>
      <c r="H112" s="107" t="s">
        <v>76</v>
      </c>
      <c r="I112" s="108">
        <f>BV!O491</f>
        <v>10</v>
      </c>
      <c r="J112" s="109">
        <f>'[2]Analisa 16'!H44</f>
        <v>157809.41</v>
      </c>
      <c r="K112" s="110">
        <f>I112*J112</f>
        <v>1578094.1</v>
      </c>
      <c r="L112" s="130"/>
    </row>
    <row r="113" spans="1:12" ht="16">
      <c r="A113" s="103"/>
      <c r="B113" s="138">
        <v>16</v>
      </c>
      <c r="C113" s="139"/>
      <c r="D113" s="140" t="str">
        <f>BV!C493</f>
        <v>Kolom Uk. 250 x 250 mm (1-K6)</v>
      </c>
      <c r="E113" s="141"/>
      <c r="F113" s="141"/>
      <c r="G113" s="142"/>
      <c r="H113" s="143"/>
      <c r="I113" s="144"/>
      <c r="J113" s="145"/>
      <c r="K113" s="146"/>
      <c r="L113" s="147"/>
    </row>
    <row r="114" spans="1:12" ht="16">
      <c r="A114" s="103"/>
      <c r="B114" s="104"/>
      <c r="C114" s="105"/>
      <c r="D114" s="114" t="s">
        <v>95</v>
      </c>
      <c r="E114" s="132"/>
      <c r="F114" s="132"/>
      <c r="G114" s="133"/>
      <c r="H114" s="131" t="s">
        <v>96</v>
      </c>
      <c r="I114" s="108">
        <f>BV!O516</f>
        <v>1222.0756200000001</v>
      </c>
      <c r="J114" s="109">
        <f>[2]AHSP!D219</f>
        <v>22481.963777777779</v>
      </c>
      <c r="K114" s="110">
        <f>I114*J114</f>
        <v>27474659.822545324</v>
      </c>
      <c r="L114" s="130"/>
    </row>
    <row r="115" spans="1:12" ht="16">
      <c r="A115" s="103"/>
      <c r="B115" s="104"/>
      <c r="C115" s="105"/>
      <c r="D115" s="114" t="s">
        <v>97</v>
      </c>
      <c r="E115" s="132"/>
      <c r="F115" s="132"/>
      <c r="G115" s="133"/>
      <c r="H115" s="131" t="s">
        <v>78</v>
      </c>
      <c r="I115" s="108">
        <f>BV!O517</f>
        <v>1.875</v>
      </c>
      <c r="J115" s="109">
        <f>[2]AHSP!D266</f>
        <v>2343759</v>
      </c>
      <c r="K115" s="110">
        <f>I115*J115</f>
        <v>4394548.125</v>
      </c>
      <c r="L115" s="130"/>
    </row>
    <row r="116" spans="1:12" ht="16">
      <c r="A116" s="103"/>
      <c r="B116" s="104"/>
      <c r="C116" s="105"/>
      <c r="D116" s="114" t="s">
        <v>99</v>
      </c>
      <c r="E116" s="132"/>
      <c r="F116" s="132"/>
      <c r="G116" s="133"/>
      <c r="H116" s="107" t="s">
        <v>76</v>
      </c>
      <c r="I116" s="108">
        <f>BV!O518</f>
        <v>30</v>
      </c>
      <c r="J116" s="109">
        <f>'[2]Analisa 16'!H44</f>
        <v>157809.41</v>
      </c>
      <c r="K116" s="110">
        <f>I116*J116</f>
        <v>4734282.3</v>
      </c>
      <c r="L116" s="130"/>
    </row>
    <row r="117" spans="1:12" ht="16">
      <c r="A117" s="103"/>
      <c r="B117" s="138">
        <v>17</v>
      </c>
      <c r="C117" s="139"/>
      <c r="D117" s="140" t="str">
        <f>BV!C520</f>
        <v>Kolom Praktis 150 x 150 mm (KP) Lt. Dasar</v>
      </c>
      <c r="E117" s="141"/>
      <c r="F117" s="141"/>
      <c r="G117" s="142"/>
      <c r="H117" s="143"/>
      <c r="I117" s="144"/>
      <c r="J117" s="145"/>
      <c r="K117" s="146"/>
      <c r="L117" s="147"/>
    </row>
    <row r="118" spans="1:12" ht="16">
      <c r="A118" s="103"/>
      <c r="B118" s="104"/>
      <c r="C118" s="105"/>
      <c r="D118" s="114" t="s">
        <v>95</v>
      </c>
      <c r="E118" s="132"/>
      <c r="F118" s="132"/>
      <c r="G118" s="133"/>
      <c r="H118" s="131" t="s">
        <v>96</v>
      </c>
      <c r="I118" s="108">
        <f>BV!O545</f>
        <v>756.72662400000013</v>
      </c>
      <c r="J118" s="109">
        <f>[2]AHSP!D219</f>
        <v>22481.963777777779</v>
      </c>
      <c r="K118" s="110">
        <f>I118*J118</f>
        <v>17012700.550448067</v>
      </c>
      <c r="L118" s="130"/>
    </row>
    <row r="119" spans="1:12" ht="16">
      <c r="A119" s="103"/>
      <c r="B119" s="104"/>
      <c r="C119" s="105"/>
      <c r="D119" s="114" t="s">
        <v>97</v>
      </c>
      <c r="E119" s="132"/>
      <c r="F119" s="132"/>
      <c r="G119" s="133"/>
      <c r="H119" s="131" t="s">
        <v>78</v>
      </c>
      <c r="I119" s="108">
        <f>BV!O546</f>
        <v>4.05</v>
      </c>
      <c r="J119" s="109">
        <f>[2]AHSP!D266</f>
        <v>2343759</v>
      </c>
      <c r="K119" s="110">
        <f>I119*J119</f>
        <v>9492223.9499999993</v>
      </c>
      <c r="L119" s="130"/>
    </row>
    <row r="120" spans="1:12" ht="16">
      <c r="A120" s="103"/>
      <c r="B120" s="104"/>
      <c r="C120" s="105"/>
      <c r="D120" s="114" t="s">
        <v>99</v>
      </c>
      <c r="E120" s="132"/>
      <c r="F120" s="132"/>
      <c r="G120" s="133"/>
      <c r="H120" s="107" t="s">
        <v>76</v>
      </c>
      <c r="I120" s="108">
        <f>BV!O547</f>
        <v>13.5</v>
      </c>
      <c r="J120" s="109">
        <f>'[2]Analisa 16'!H44</f>
        <v>157809.41</v>
      </c>
      <c r="K120" s="110">
        <f>I120*J120</f>
        <v>2130427.0350000001</v>
      </c>
      <c r="L120" s="130"/>
    </row>
    <row r="121" spans="1:12" s="156" customFormat="1" ht="16">
      <c r="A121" s="87"/>
      <c r="B121" s="148"/>
      <c r="C121" s="149"/>
      <c r="D121" s="150" t="s">
        <v>101</v>
      </c>
      <c r="E121" s="132"/>
      <c r="F121" s="132"/>
      <c r="G121" s="133"/>
      <c r="H121" s="151"/>
      <c r="I121" s="152"/>
      <c r="J121" s="153"/>
      <c r="K121" s="154"/>
      <c r="L121" s="155"/>
    </row>
    <row r="122" spans="1:12" ht="16">
      <c r="A122" s="103"/>
      <c r="B122" s="138">
        <v>18</v>
      </c>
      <c r="C122" s="139"/>
      <c r="D122" s="140" t="str">
        <f>BV!C549</f>
        <v>Balok Uk. 300 x 400 mm (2-G1)</v>
      </c>
      <c r="E122" s="141"/>
      <c r="F122" s="141"/>
      <c r="G122" s="142"/>
      <c r="H122" s="143"/>
      <c r="I122" s="144"/>
      <c r="J122" s="145"/>
      <c r="K122" s="146"/>
      <c r="L122" s="130"/>
    </row>
    <row r="123" spans="1:12" ht="16">
      <c r="A123" s="103"/>
      <c r="B123" s="104"/>
      <c r="C123" s="105"/>
      <c r="D123" s="114" t="s">
        <v>95</v>
      </c>
      <c r="E123" s="132"/>
      <c r="F123" s="132"/>
      <c r="G123" s="133"/>
      <c r="H123" s="131" t="s">
        <v>96</v>
      </c>
      <c r="I123" s="108">
        <f>BV!O570</f>
        <v>5643.2313899999999</v>
      </c>
      <c r="J123" s="109">
        <f>[2]AHSP!D219</f>
        <v>22481.963777777779</v>
      </c>
      <c r="K123" s="110">
        <f>I123*J123</f>
        <v>126870923.69959855</v>
      </c>
      <c r="L123" s="130"/>
    </row>
    <row r="124" spans="1:12" ht="16">
      <c r="A124" s="103"/>
      <c r="B124" s="104"/>
      <c r="C124" s="105"/>
      <c r="D124" s="114" t="s">
        <v>97</v>
      </c>
      <c r="E124" s="132"/>
      <c r="F124" s="132"/>
      <c r="G124" s="133"/>
      <c r="H124" s="131" t="s">
        <v>78</v>
      </c>
      <c r="I124" s="108">
        <f>BV!O571</f>
        <v>21.96</v>
      </c>
      <c r="J124" s="109">
        <f>[2]AHSP!D266</f>
        <v>2343759</v>
      </c>
      <c r="K124" s="110">
        <f>I124*J124</f>
        <v>51468947.640000001</v>
      </c>
      <c r="L124" s="130"/>
    </row>
    <row r="125" spans="1:12" ht="16">
      <c r="A125" s="103"/>
      <c r="B125" s="104"/>
      <c r="C125" s="105"/>
      <c r="D125" s="114" t="s">
        <v>99</v>
      </c>
      <c r="E125" s="132"/>
      <c r="F125" s="132"/>
      <c r="G125" s="133"/>
      <c r="H125" s="107" t="s">
        <v>76</v>
      </c>
      <c r="I125" s="108">
        <f>BV!O572</f>
        <v>201.3</v>
      </c>
      <c r="J125" s="109">
        <f>'[2]Analisa 16'!H65</f>
        <v>190404.72</v>
      </c>
      <c r="K125" s="110">
        <f>I125*J125</f>
        <v>38328470.136</v>
      </c>
      <c r="L125" s="130"/>
    </row>
    <row r="126" spans="1:12" ht="16">
      <c r="A126" s="103"/>
      <c r="B126" s="138">
        <v>19</v>
      </c>
      <c r="C126" s="139"/>
      <c r="D126" s="140" t="str">
        <f>BV!C574</f>
        <v>Balok Uk. 250 x 300 mm (2-B2)</v>
      </c>
      <c r="E126" s="141"/>
      <c r="F126" s="141"/>
      <c r="G126" s="142"/>
      <c r="H126" s="143"/>
      <c r="I126" s="144"/>
      <c r="J126" s="145"/>
      <c r="K126" s="146"/>
      <c r="L126" s="130"/>
    </row>
    <row r="127" spans="1:12" ht="16">
      <c r="A127" s="103"/>
      <c r="B127" s="104"/>
      <c r="C127" s="105"/>
      <c r="D127" s="114" t="s">
        <v>95</v>
      </c>
      <c r="E127" s="132"/>
      <c r="F127" s="132"/>
      <c r="G127" s="133"/>
      <c r="H127" s="131" t="s">
        <v>96</v>
      </c>
      <c r="I127" s="108">
        <f>BV!O599</f>
        <v>1298.5339499999998</v>
      </c>
      <c r="J127" s="109">
        <f>[2]AHSP!D219</f>
        <v>22481.963777777779</v>
      </c>
      <c r="K127" s="110">
        <f>I127*J127</f>
        <v>29193593.228114698</v>
      </c>
      <c r="L127" s="130"/>
    </row>
    <row r="128" spans="1:12" ht="16">
      <c r="A128" s="103"/>
      <c r="B128" s="104"/>
      <c r="C128" s="105"/>
      <c r="D128" s="114" t="s">
        <v>97</v>
      </c>
      <c r="E128" s="132"/>
      <c r="F128" s="132"/>
      <c r="G128" s="133"/>
      <c r="H128" s="131" t="s">
        <v>78</v>
      </c>
      <c r="I128" s="108">
        <f>BV!O600</f>
        <v>3.8249999999999997</v>
      </c>
      <c r="J128" s="109">
        <f>[2]AHSP!D266</f>
        <v>2343759</v>
      </c>
      <c r="K128" s="110">
        <f>I128*J128</f>
        <v>8964878.1749999989</v>
      </c>
      <c r="L128" s="130"/>
    </row>
    <row r="129" spans="1:12" ht="16">
      <c r="A129" s="103"/>
      <c r="B129" s="104"/>
      <c r="C129" s="105"/>
      <c r="D129" s="114" t="s">
        <v>99</v>
      </c>
      <c r="E129" s="132"/>
      <c r="F129" s="132"/>
      <c r="G129" s="133"/>
      <c r="H129" s="107" t="s">
        <v>76</v>
      </c>
      <c r="I129" s="108">
        <f>BV!O601</f>
        <v>43.35</v>
      </c>
      <c r="J129" s="109">
        <f>'[2]Analisa 16'!H65</f>
        <v>190404.72</v>
      </c>
      <c r="K129" s="110">
        <f>I129*J129</f>
        <v>8254044.6120000007</v>
      </c>
      <c r="L129" s="130"/>
    </row>
    <row r="130" spans="1:12" ht="16">
      <c r="A130" s="103"/>
      <c r="B130" s="138">
        <v>20</v>
      </c>
      <c r="C130" s="139"/>
      <c r="D130" s="140" t="str">
        <f>BV!C603</f>
        <v>Balok Uk. 200 x 250 mm (2-G3)</v>
      </c>
      <c r="E130" s="141"/>
      <c r="F130" s="141"/>
      <c r="G130" s="142"/>
      <c r="H130" s="143"/>
      <c r="I130" s="144"/>
      <c r="J130" s="145"/>
      <c r="K130" s="146"/>
      <c r="L130" s="130"/>
    </row>
    <row r="131" spans="1:12" ht="16">
      <c r="A131" s="103"/>
      <c r="B131" s="104"/>
      <c r="C131" s="105"/>
      <c r="D131" s="114" t="s">
        <v>95</v>
      </c>
      <c r="E131" s="132"/>
      <c r="F131" s="132"/>
      <c r="G131" s="133"/>
      <c r="H131" s="131" t="s">
        <v>96</v>
      </c>
      <c r="I131" s="108">
        <f>BV!O623</f>
        <v>930.81636000000003</v>
      </c>
      <c r="J131" s="109">
        <f>[2]AHSP!D219</f>
        <v>22481.963777777779</v>
      </c>
      <c r="K131" s="110">
        <f>I131*J131</f>
        <v>20926579.689282961</v>
      </c>
      <c r="L131" s="130"/>
    </row>
    <row r="132" spans="1:12" ht="16">
      <c r="A132" s="103"/>
      <c r="B132" s="104"/>
      <c r="C132" s="105"/>
      <c r="D132" s="114" t="s">
        <v>97</v>
      </c>
      <c r="E132" s="132"/>
      <c r="F132" s="132"/>
      <c r="G132" s="133"/>
      <c r="H132" s="131" t="s">
        <v>78</v>
      </c>
      <c r="I132" s="108">
        <f>BV!O624</f>
        <v>4.05</v>
      </c>
      <c r="J132" s="109">
        <f>[2]AHSP!D266</f>
        <v>2343759</v>
      </c>
      <c r="K132" s="110">
        <f>I132*J132</f>
        <v>9492223.9499999993</v>
      </c>
      <c r="L132" s="130"/>
    </row>
    <row r="133" spans="1:12" ht="16">
      <c r="A133" s="103"/>
      <c r="B133" s="104"/>
      <c r="C133" s="105"/>
      <c r="D133" s="114" t="s">
        <v>99</v>
      </c>
      <c r="E133" s="132"/>
      <c r="F133" s="132"/>
      <c r="G133" s="133"/>
      <c r="H133" s="107" t="s">
        <v>76</v>
      </c>
      <c r="I133" s="108">
        <f>BV!O625</f>
        <v>56.699999999999996</v>
      </c>
      <c r="J133" s="109">
        <f>'[2]Analisa 16'!H65</f>
        <v>190404.72</v>
      </c>
      <c r="K133" s="110">
        <f>I133*J133</f>
        <v>10795947.624</v>
      </c>
      <c r="L133" s="130"/>
    </row>
    <row r="134" spans="1:12" ht="16">
      <c r="A134" s="103"/>
      <c r="B134" s="138">
        <v>21</v>
      </c>
      <c r="C134" s="139"/>
      <c r="D134" s="140" t="str">
        <f>BV!C627</f>
        <v>Plat Beton Tebal 120 mm Lt. 1</v>
      </c>
      <c r="E134" s="141"/>
      <c r="F134" s="141"/>
      <c r="G134" s="142"/>
      <c r="H134" s="143"/>
      <c r="I134" s="144"/>
      <c r="J134" s="145"/>
      <c r="K134" s="146"/>
      <c r="L134" s="130"/>
    </row>
    <row r="135" spans="1:12" ht="16">
      <c r="A135" s="103"/>
      <c r="B135" s="104"/>
      <c r="C135" s="105"/>
      <c r="D135" s="114" t="s">
        <v>95</v>
      </c>
      <c r="E135" s="132"/>
      <c r="F135" s="132"/>
      <c r="G135" s="133"/>
      <c r="H135" s="131" t="s">
        <v>96</v>
      </c>
      <c r="I135" s="108">
        <f>BV!O646</f>
        <v>7710.3657540000022</v>
      </c>
      <c r="J135" s="109">
        <f>[2]AHSP!D219</f>
        <v>22481.963777777779</v>
      </c>
      <c r="K135" s="110">
        <f>I135*J135</f>
        <v>173344163.59484631</v>
      </c>
      <c r="L135" s="130"/>
    </row>
    <row r="136" spans="1:12" ht="16">
      <c r="A136" s="103"/>
      <c r="B136" s="104"/>
      <c r="C136" s="105"/>
      <c r="D136" s="114" t="s">
        <v>97</v>
      </c>
      <c r="E136" s="132"/>
      <c r="F136" s="132"/>
      <c r="G136" s="133"/>
      <c r="H136" s="131" t="s">
        <v>78</v>
      </c>
      <c r="I136" s="108">
        <f>BV!O647</f>
        <v>47.519999999999996</v>
      </c>
      <c r="J136" s="109">
        <f>[2]AHSP!D266</f>
        <v>2343759</v>
      </c>
      <c r="K136" s="110">
        <f>I136*J136</f>
        <v>111375427.67999999</v>
      </c>
      <c r="L136" s="130"/>
    </row>
    <row r="137" spans="1:12" ht="16">
      <c r="A137" s="103"/>
      <c r="B137" s="104"/>
      <c r="C137" s="105"/>
      <c r="D137" s="114" t="s">
        <v>99</v>
      </c>
      <c r="E137" s="132"/>
      <c r="F137" s="132"/>
      <c r="G137" s="133"/>
      <c r="H137" s="107" t="s">
        <v>76</v>
      </c>
      <c r="I137" s="108">
        <f>BV!O650</f>
        <v>491.03999999999996</v>
      </c>
      <c r="J137" s="109">
        <f>'[2]Analisa 16'!H86</f>
        <v>148902.82</v>
      </c>
      <c r="K137" s="110">
        <f>I137*J137</f>
        <v>73117240.732799992</v>
      </c>
      <c r="L137" s="130"/>
    </row>
    <row r="138" spans="1:12" ht="16">
      <c r="A138" s="103"/>
      <c r="B138" s="138">
        <v>22</v>
      </c>
      <c r="C138" s="139"/>
      <c r="D138" s="140" t="str">
        <f>BV!C653</f>
        <v>Kolom Uk. 350 x 350 mm (2-K1)</v>
      </c>
      <c r="E138" s="141"/>
      <c r="F138" s="141"/>
      <c r="G138" s="142"/>
      <c r="H138" s="143"/>
      <c r="I138" s="144"/>
      <c r="J138" s="145"/>
      <c r="K138" s="146"/>
      <c r="L138" s="130"/>
    </row>
    <row r="139" spans="1:12" ht="16">
      <c r="A139" s="103"/>
      <c r="B139" s="104"/>
      <c r="C139" s="105"/>
      <c r="D139" s="114" t="s">
        <v>95</v>
      </c>
      <c r="E139" s="132"/>
      <c r="F139" s="132"/>
      <c r="G139" s="133"/>
      <c r="H139" s="131" t="s">
        <v>96</v>
      </c>
      <c r="I139" s="108">
        <f>BV!O672</f>
        <v>388.50350400000002</v>
      </c>
      <c r="J139" s="109">
        <f>[2]AHSP!D219</f>
        <v>22481.963777777779</v>
      </c>
      <c r="K139" s="110">
        <f>I139*J139</f>
        <v>8734321.7044677455</v>
      </c>
      <c r="L139" s="130"/>
    </row>
    <row r="140" spans="1:12" ht="16">
      <c r="A140" s="103"/>
      <c r="B140" s="104"/>
      <c r="C140" s="105"/>
      <c r="D140" s="114" t="s">
        <v>97</v>
      </c>
      <c r="E140" s="132"/>
      <c r="F140" s="132"/>
      <c r="G140" s="133"/>
      <c r="H140" s="131" t="s">
        <v>78</v>
      </c>
      <c r="I140" s="108">
        <f>BV!O673</f>
        <v>1.9599999999999997</v>
      </c>
      <c r="J140" s="109">
        <f>[2]AHSP!D266</f>
        <v>2343759</v>
      </c>
      <c r="K140" s="110">
        <f>I140*J140</f>
        <v>4593767.6399999997</v>
      </c>
      <c r="L140" s="130"/>
    </row>
    <row r="141" spans="1:12" ht="16">
      <c r="A141" s="103"/>
      <c r="B141" s="104"/>
      <c r="C141" s="105"/>
      <c r="D141" s="114" t="s">
        <v>99</v>
      </c>
      <c r="E141" s="132"/>
      <c r="F141" s="132"/>
      <c r="G141" s="133"/>
      <c r="H141" s="107" t="s">
        <v>76</v>
      </c>
      <c r="I141" s="108">
        <f>BV!O674</f>
        <v>22.4</v>
      </c>
      <c r="J141" s="109">
        <f>'[2]Analisa 16'!H44</f>
        <v>157809.41</v>
      </c>
      <c r="K141" s="110">
        <f>I141*J141</f>
        <v>3534930.784</v>
      </c>
      <c r="L141" s="130"/>
    </row>
    <row r="142" spans="1:12" ht="16">
      <c r="A142" s="103"/>
      <c r="B142" s="138">
        <v>23</v>
      </c>
      <c r="C142" s="139"/>
      <c r="D142" s="140" t="str">
        <f>BV!C676</f>
        <v>Kolom Uk. 350 x 350 mm (2-K2)</v>
      </c>
      <c r="E142" s="141"/>
      <c r="F142" s="141"/>
      <c r="G142" s="142"/>
      <c r="H142" s="143"/>
      <c r="I142" s="144"/>
      <c r="J142" s="145"/>
      <c r="K142" s="146"/>
      <c r="L142" s="130"/>
    </row>
    <row r="143" spans="1:12" ht="16">
      <c r="A143" s="103"/>
      <c r="B143" s="104"/>
      <c r="C143" s="105"/>
      <c r="D143" s="114" t="s">
        <v>95</v>
      </c>
      <c r="E143" s="132"/>
      <c r="F143" s="132"/>
      <c r="G143" s="133"/>
      <c r="H143" s="131" t="s">
        <v>96</v>
      </c>
      <c r="I143" s="108">
        <f>BV!O695</f>
        <v>1116.8859239999999</v>
      </c>
      <c r="J143" s="109">
        <f>[2]AHSP!D219</f>
        <v>22481.963777777779</v>
      </c>
      <c r="K143" s="110">
        <f>I143*J143</f>
        <v>25109788.887277864</v>
      </c>
      <c r="L143" s="130"/>
    </row>
    <row r="144" spans="1:12" ht="16">
      <c r="A144" s="103"/>
      <c r="B144" s="104"/>
      <c r="C144" s="105"/>
      <c r="D144" s="114" t="s">
        <v>97</v>
      </c>
      <c r="E144" s="132"/>
      <c r="F144" s="132"/>
      <c r="G144" s="133"/>
      <c r="H144" s="131" t="s">
        <v>78</v>
      </c>
      <c r="I144" s="108">
        <f>BV!O696</f>
        <v>3.4299999999999997</v>
      </c>
      <c r="J144" s="109">
        <f>[2]AHSP!D266</f>
        <v>2343759</v>
      </c>
      <c r="K144" s="110">
        <f>I144*J144</f>
        <v>8039093.3699999992</v>
      </c>
      <c r="L144" s="130"/>
    </row>
    <row r="145" spans="1:12" ht="16">
      <c r="A145" s="103"/>
      <c r="B145" s="104"/>
      <c r="C145" s="105"/>
      <c r="D145" s="114" t="s">
        <v>99</v>
      </c>
      <c r="E145" s="132"/>
      <c r="F145" s="132"/>
      <c r="G145" s="133"/>
      <c r="H145" s="107" t="s">
        <v>76</v>
      </c>
      <c r="I145" s="108">
        <f>BV!O697</f>
        <v>39.199999999999996</v>
      </c>
      <c r="J145" s="109">
        <f>'[2]Analisa 16'!H44</f>
        <v>157809.41</v>
      </c>
      <c r="K145" s="110">
        <f>I145*J145</f>
        <v>6186128.8719999995</v>
      </c>
      <c r="L145" s="130"/>
    </row>
    <row r="146" spans="1:12" ht="16">
      <c r="A146" s="103"/>
      <c r="B146" s="138">
        <v>24</v>
      </c>
      <c r="C146" s="139"/>
      <c r="D146" s="140" t="str">
        <f>BV!C699</f>
        <v>Kolom Uk. 350 x 350 mm (2-K3)</v>
      </c>
      <c r="E146" s="141"/>
      <c r="F146" s="141"/>
      <c r="G146" s="142"/>
      <c r="H146" s="143"/>
      <c r="I146" s="144"/>
      <c r="J146" s="145"/>
      <c r="K146" s="146"/>
      <c r="L146" s="130"/>
    </row>
    <row r="147" spans="1:12" ht="16">
      <c r="A147" s="103"/>
      <c r="B147" s="104"/>
      <c r="C147" s="105"/>
      <c r="D147" s="114" t="s">
        <v>95</v>
      </c>
      <c r="E147" s="132"/>
      <c r="F147" s="132"/>
      <c r="G147" s="133"/>
      <c r="H147" s="131" t="s">
        <v>96</v>
      </c>
      <c r="I147" s="108">
        <f>BV!O718</f>
        <v>212.071068</v>
      </c>
      <c r="J147" s="109">
        <f>[2]AHSP!D219</f>
        <v>22481.963777777779</v>
      </c>
      <c r="K147" s="110">
        <f>I147*J147</f>
        <v>4767774.0690906486</v>
      </c>
      <c r="L147" s="130"/>
    </row>
    <row r="148" spans="1:12" ht="16">
      <c r="A148" s="103"/>
      <c r="B148" s="104"/>
      <c r="C148" s="105"/>
      <c r="D148" s="114" t="s">
        <v>97</v>
      </c>
      <c r="E148" s="132"/>
      <c r="F148" s="132"/>
      <c r="G148" s="133"/>
      <c r="H148" s="131" t="s">
        <v>78</v>
      </c>
      <c r="I148" s="108">
        <f>BV!O719</f>
        <v>0.48999999999999994</v>
      </c>
      <c r="J148" s="109">
        <f>[2]AHSP!D266</f>
        <v>2343759</v>
      </c>
      <c r="K148" s="110">
        <f>I148*J148</f>
        <v>1148441.9099999999</v>
      </c>
      <c r="L148" s="130"/>
    </row>
    <row r="149" spans="1:12" ht="16">
      <c r="A149" s="103"/>
      <c r="B149" s="104"/>
      <c r="C149" s="105"/>
      <c r="D149" s="114" t="s">
        <v>99</v>
      </c>
      <c r="E149" s="132"/>
      <c r="F149" s="132"/>
      <c r="G149" s="133"/>
      <c r="H149" s="107" t="s">
        <v>76</v>
      </c>
      <c r="I149" s="108">
        <f>BV!O720</f>
        <v>5.6</v>
      </c>
      <c r="J149" s="109">
        <f>'[2]Analisa 16'!H44</f>
        <v>157809.41</v>
      </c>
      <c r="K149" s="110">
        <f>I149*J149</f>
        <v>883732.696</v>
      </c>
      <c r="L149" s="130"/>
    </row>
    <row r="150" spans="1:12" ht="16">
      <c r="A150" s="103"/>
      <c r="B150" s="138">
        <v>25</v>
      </c>
      <c r="C150" s="139"/>
      <c r="D150" s="140" t="str">
        <f>BV!C722</f>
        <v>Kolom Praktis 150 x 150 mm (KP) Lt. 1</v>
      </c>
      <c r="E150" s="141"/>
      <c r="F150" s="141"/>
      <c r="G150" s="142"/>
      <c r="H150" s="143"/>
      <c r="I150" s="144"/>
      <c r="J150" s="145"/>
      <c r="K150" s="146"/>
      <c r="L150" s="130"/>
    </row>
    <row r="151" spans="1:12" ht="16">
      <c r="A151" s="103"/>
      <c r="B151" s="104"/>
      <c r="C151" s="105"/>
      <c r="D151" s="114" t="s">
        <v>95</v>
      </c>
      <c r="E151" s="132"/>
      <c r="F151" s="132"/>
      <c r="G151" s="133"/>
      <c r="H151" s="131" t="s">
        <v>96</v>
      </c>
      <c r="I151" s="108">
        <f>BV!O746</f>
        <v>335.336544</v>
      </c>
      <c r="J151" s="109">
        <f>[2]AHSP!D219</f>
        <v>22481.963777777779</v>
      </c>
      <c r="K151" s="110">
        <f>I151*J151</f>
        <v>7539024.0355731845</v>
      </c>
      <c r="L151" s="130"/>
    </row>
    <row r="152" spans="1:12" ht="16">
      <c r="A152" s="103"/>
      <c r="B152" s="104"/>
      <c r="C152" s="105"/>
      <c r="D152" s="114" t="s">
        <v>97</v>
      </c>
      <c r="E152" s="132"/>
      <c r="F152" s="132"/>
      <c r="G152" s="133"/>
      <c r="H152" s="131" t="s">
        <v>78</v>
      </c>
      <c r="I152" s="108">
        <f>BV!O747</f>
        <v>1.3499999999999999</v>
      </c>
      <c r="J152" s="109">
        <f>[2]AHSP!D266</f>
        <v>2343759</v>
      </c>
      <c r="K152" s="110">
        <f>I152*J152</f>
        <v>3164074.65</v>
      </c>
      <c r="L152" s="130"/>
    </row>
    <row r="153" spans="1:12" ht="16">
      <c r="A153" s="103"/>
      <c r="B153" s="104"/>
      <c r="C153" s="105"/>
      <c r="D153" s="114" t="s">
        <v>99</v>
      </c>
      <c r="E153" s="132"/>
      <c r="F153" s="132"/>
      <c r="G153" s="133"/>
      <c r="H153" s="107" t="s">
        <v>76</v>
      </c>
      <c r="I153" s="108">
        <f>BV!O748</f>
        <v>9</v>
      </c>
      <c r="J153" s="109">
        <f>'[2]Analisa 16'!H44</f>
        <v>157809.41</v>
      </c>
      <c r="K153" s="110">
        <f>I153*J153</f>
        <v>1420284.69</v>
      </c>
      <c r="L153" s="130"/>
    </row>
    <row r="154" spans="1:12" s="156" customFormat="1" ht="16">
      <c r="A154" s="87"/>
      <c r="B154" s="148"/>
      <c r="C154" s="149"/>
      <c r="D154" s="150" t="s">
        <v>102</v>
      </c>
      <c r="E154" s="132"/>
      <c r="F154" s="132"/>
      <c r="G154" s="133"/>
      <c r="H154" s="151"/>
      <c r="I154" s="152"/>
      <c r="J154" s="153"/>
      <c r="K154" s="154"/>
      <c r="L154" s="155"/>
    </row>
    <row r="155" spans="1:12" ht="16">
      <c r="A155" s="103"/>
      <c r="B155" s="138">
        <v>26</v>
      </c>
      <c r="C155" s="139"/>
      <c r="D155" s="140" t="str">
        <f>BV!C750</f>
        <v>Ring Balk Uk. 300 x 400 mm (3-G1)</v>
      </c>
      <c r="E155" s="141"/>
      <c r="F155" s="141"/>
      <c r="G155" s="142"/>
      <c r="H155" s="143"/>
      <c r="I155" s="144"/>
      <c r="J155" s="145"/>
      <c r="K155" s="146"/>
      <c r="L155" s="130"/>
    </row>
    <row r="156" spans="1:12" ht="16">
      <c r="A156" s="103"/>
      <c r="B156" s="104"/>
      <c r="C156" s="105"/>
      <c r="D156" s="114" t="s">
        <v>95</v>
      </c>
      <c r="E156" s="132"/>
      <c r="F156" s="132"/>
      <c r="G156" s="133"/>
      <c r="H156" s="131" t="s">
        <v>96</v>
      </c>
      <c r="I156" s="108">
        <f>BV!O771</f>
        <v>1352.9955600000003</v>
      </c>
      <c r="J156" s="109">
        <f>[2]AHSP!D219</f>
        <v>22481.963777777779</v>
      </c>
      <c r="K156" s="110">
        <f>I156*J156</f>
        <v>30417997.171414167</v>
      </c>
      <c r="L156" s="130"/>
    </row>
    <row r="157" spans="1:12" ht="16">
      <c r="A157" s="103"/>
      <c r="B157" s="104"/>
      <c r="C157" s="105"/>
      <c r="D157" s="114" t="s">
        <v>97</v>
      </c>
      <c r="E157" s="132"/>
      <c r="F157" s="132"/>
      <c r="G157" s="133"/>
      <c r="H157" s="131" t="s">
        <v>78</v>
      </c>
      <c r="I157" s="108">
        <f>BV!O772</f>
        <v>6.7200000000000006</v>
      </c>
      <c r="J157" s="109">
        <f>[2]AHSP!D266</f>
        <v>2343759</v>
      </c>
      <c r="K157" s="110">
        <f>I157*J157</f>
        <v>15750060.480000002</v>
      </c>
      <c r="L157" s="130"/>
    </row>
    <row r="158" spans="1:12" ht="16">
      <c r="A158" s="103"/>
      <c r="B158" s="104"/>
      <c r="C158" s="105"/>
      <c r="D158" s="114" t="s">
        <v>99</v>
      </c>
      <c r="E158" s="132"/>
      <c r="F158" s="132"/>
      <c r="G158" s="133"/>
      <c r="H158" s="107" t="s">
        <v>76</v>
      </c>
      <c r="I158" s="108">
        <f>BV!O773</f>
        <v>61.600000000000009</v>
      </c>
      <c r="J158" s="109">
        <f>'[2]Analisa 16'!H65</f>
        <v>190404.72</v>
      </c>
      <c r="K158" s="110">
        <f>I158*J158</f>
        <v>11728930.752000002</v>
      </c>
      <c r="L158" s="130"/>
    </row>
    <row r="159" spans="1:12" ht="16">
      <c r="A159" s="103"/>
      <c r="B159" s="138">
        <v>27</v>
      </c>
      <c r="C159" s="139"/>
      <c r="D159" s="140" t="str">
        <f>BV!C775</f>
        <v>Plat Beton Tebal 120 mm (Talang)</v>
      </c>
      <c r="E159" s="141"/>
      <c r="F159" s="141"/>
      <c r="G159" s="142"/>
      <c r="H159" s="143"/>
      <c r="I159" s="144"/>
      <c r="J159" s="145"/>
      <c r="K159" s="146"/>
      <c r="L159" s="130"/>
    </row>
    <row r="160" spans="1:12" ht="16">
      <c r="A160" s="103"/>
      <c r="B160" s="104"/>
      <c r="C160" s="105"/>
      <c r="D160" s="114" t="s">
        <v>95</v>
      </c>
      <c r="E160" s="132"/>
      <c r="F160" s="132"/>
      <c r="G160" s="133"/>
      <c r="H160" s="131" t="s">
        <v>96</v>
      </c>
      <c r="I160" s="108">
        <f>BV!O791</f>
        <v>146.34723600000004</v>
      </c>
      <c r="J160" s="109">
        <f>[2]AHSP!D219</f>
        <v>22481.963777777779</v>
      </c>
      <c r="K160" s="110">
        <f>I160*J160</f>
        <v>3290173.258729897</v>
      </c>
      <c r="L160" s="130"/>
    </row>
    <row r="161" spans="1:12" ht="16">
      <c r="A161" s="103"/>
      <c r="B161" s="104"/>
      <c r="C161" s="105"/>
      <c r="D161" s="114" t="s">
        <v>97</v>
      </c>
      <c r="E161" s="132"/>
      <c r="F161" s="132"/>
      <c r="G161" s="133"/>
      <c r="H161" s="131" t="s">
        <v>78</v>
      </c>
      <c r="I161" s="108">
        <f>BV!O792</f>
        <v>1.7999999999999998</v>
      </c>
      <c r="J161" s="109">
        <f>[2]AHSP!D266</f>
        <v>2343759</v>
      </c>
      <c r="K161" s="110">
        <f>I161*J161</f>
        <v>4218766.1999999993</v>
      </c>
      <c r="L161" s="130"/>
    </row>
    <row r="162" spans="1:12" ht="16">
      <c r="A162" s="103"/>
      <c r="B162" s="104"/>
      <c r="C162" s="105"/>
      <c r="D162" s="114" t="s">
        <v>99</v>
      </c>
      <c r="E162" s="132"/>
      <c r="F162" s="132"/>
      <c r="G162" s="133"/>
      <c r="H162" s="107" t="s">
        <v>76</v>
      </c>
      <c r="I162" s="108">
        <f>BV!O795</f>
        <v>18.600000000000001</v>
      </c>
      <c r="J162" s="109">
        <f>'[2]Analisa 16'!H86</f>
        <v>148902.82</v>
      </c>
      <c r="K162" s="110">
        <f>I162*J162</f>
        <v>2769592.4520000005</v>
      </c>
      <c r="L162" s="130"/>
    </row>
    <row r="163" spans="1:12" ht="16">
      <c r="A163" s="103"/>
      <c r="B163" s="138">
        <v>28</v>
      </c>
      <c r="C163" s="139"/>
      <c r="D163" s="140" t="str">
        <f>BV!C797</f>
        <v>Tangga</v>
      </c>
      <c r="E163" s="141"/>
      <c r="F163" s="141"/>
      <c r="G163" s="142"/>
      <c r="H163" s="143"/>
      <c r="I163" s="144"/>
      <c r="J163" s="145"/>
      <c r="K163" s="146"/>
      <c r="L163" s="130"/>
    </row>
    <row r="164" spans="1:12" ht="16">
      <c r="A164" s="103"/>
      <c r="B164" s="104"/>
      <c r="C164" s="105"/>
      <c r="D164" s="114" t="s">
        <v>95</v>
      </c>
      <c r="E164" s="132"/>
      <c r="F164" s="132"/>
      <c r="G164" s="133"/>
      <c r="H164" s="131" t="s">
        <v>96</v>
      </c>
      <c r="I164" s="108">
        <f>BV!O815</f>
        <v>608.0326</v>
      </c>
      <c r="J164" s="109">
        <f>[2]AHSP!D219</f>
        <v>22481.963777777779</v>
      </c>
      <c r="K164" s="110">
        <f>I164*J164</f>
        <v>13669766.888908045</v>
      </c>
      <c r="L164" s="130"/>
    </row>
    <row r="165" spans="1:12" ht="16">
      <c r="A165" s="103"/>
      <c r="B165" s="104"/>
      <c r="C165" s="105"/>
      <c r="D165" s="114" t="s">
        <v>97</v>
      </c>
      <c r="E165" s="132"/>
      <c r="F165" s="132"/>
      <c r="G165" s="133"/>
      <c r="H165" s="131" t="s">
        <v>78</v>
      </c>
      <c r="I165" s="108">
        <f>BV!O819</f>
        <v>8.4443999999999999</v>
      </c>
      <c r="J165" s="109">
        <f>[2]AHSP!D266</f>
        <v>2343759</v>
      </c>
      <c r="K165" s="110">
        <f>I165*J165</f>
        <v>19791638.499600001</v>
      </c>
      <c r="L165" s="130"/>
    </row>
    <row r="166" spans="1:12" ht="16">
      <c r="A166" s="103"/>
      <c r="B166" s="104"/>
      <c r="C166" s="105"/>
      <c r="D166" s="114" t="s">
        <v>99</v>
      </c>
      <c r="E166" s="132"/>
      <c r="F166" s="132"/>
      <c r="G166" s="133"/>
      <c r="H166" s="107" t="s">
        <v>76</v>
      </c>
      <c r="I166" s="108">
        <f>BV!O825</f>
        <v>89.605999999999995</v>
      </c>
      <c r="J166" s="109">
        <f>[2]AHSP!D239</f>
        <v>229436.07500000001</v>
      </c>
      <c r="K166" s="110">
        <f>I166*J166</f>
        <v>20558848.936450001</v>
      </c>
      <c r="L166" s="130"/>
    </row>
    <row r="167" spans="1:12" ht="16">
      <c r="A167" s="87"/>
      <c r="B167" s="88"/>
      <c r="C167" s="116"/>
      <c r="D167" s="117"/>
      <c r="E167" s="117"/>
      <c r="F167" s="117"/>
      <c r="G167" s="118"/>
      <c r="H167" s="119" t="s">
        <v>103</v>
      </c>
      <c r="I167" s="120"/>
      <c r="J167" s="157"/>
      <c r="K167" s="121">
        <f>SUM(K53:K166)</f>
        <v>2046816469.1147289</v>
      </c>
      <c r="L167" s="136"/>
    </row>
    <row r="168" spans="1:12" ht="16">
      <c r="A168" s="87"/>
      <c r="B168" s="88" t="s">
        <v>12</v>
      </c>
      <c r="C168" s="123"/>
      <c r="D168" s="97" t="s">
        <v>104</v>
      </c>
      <c r="E168" s="124"/>
      <c r="F168" s="124"/>
      <c r="G168" s="125"/>
      <c r="H168" s="126"/>
      <c r="I168" s="126"/>
      <c r="J168" s="127"/>
      <c r="K168" s="128"/>
      <c r="L168" s="129"/>
    </row>
    <row r="169" spans="1:12" ht="16">
      <c r="A169" s="158"/>
      <c r="B169" s="104">
        <v>1</v>
      </c>
      <c r="C169" s="105"/>
      <c r="D169" s="106" t="s">
        <v>105</v>
      </c>
      <c r="E169" s="159"/>
      <c r="F169" s="159"/>
      <c r="G169" s="160"/>
      <c r="H169" s="107" t="s">
        <v>76</v>
      </c>
      <c r="I169" s="108">
        <f>BV!O836</f>
        <v>330</v>
      </c>
      <c r="J169" s="109">
        <f ca="1">[2]AHSP!D201</f>
        <v>434604.63199999998</v>
      </c>
      <c r="K169" s="110">
        <f ca="1">I169*J169</f>
        <v>143419528.56</v>
      </c>
      <c r="L169" s="161"/>
    </row>
    <row r="170" spans="1:12" ht="16">
      <c r="A170" s="158"/>
      <c r="B170" s="104">
        <v>2</v>
      </c>
      <c r="C170" s="105"/>
      <c r="D170" s="106" t="s">
        <v>106</v>
      </c>
      <c r="E170" s="159"/>
      <c r="F170" s="159"/>
      <c r="G170" s="160"/>
      <c r="H170" s="107" t="s">
        <v>76</v>
      </c>
      <c r="I170" s="144">
        <f>BV!O838</f>
        <v>330</v>
      </c>
      <c r="J170" s="145">
        <f>[2]AHSP!D483</f>
        <v>395402.7</v>
      </c>
      <c r="K170" s="110">
        <f t="shared" ref="K170:K181" si="1">I170*J170</f>
        <v>130482891</v>
      </c>
      <c r="L170" s="161"/>
    </row>
    <row r="171" spans="1:12" ht="16">
      <c r="A171" s="158"/>
      <c r="B171" s="104">
        <v>3</v>
      </c>
      <c r="C171" s="105"/>
      <c r="D171" s="106" t="s">
        <v>107</v>
      </c>
      <c r="E171" s="159"/>
      <c r="F171" s="159"/>
      <c r="G171" s="160"/>
      <c r="H171" s="107" t="s">
        <v>76</v>
      </c>
      <c r="I171" s="108">
        <f>BV!O839</f>
        <v>15</v>
      </c>
      <c r="J171" s="109">
        <f>[2]AHSP!D489</f>
        <v>210254</v>
      </c>
      <c r="K171" s="110">
        <f t="shared" si="1"/>
        <v>3153810</v>
      </c>
      <c r="L171" s="161"/>
    </row>
    <row r="172" spans="1:12" ht="16">
      <c r="A172" s="158"/>
      <c r="B172" s="104">
        <v>4</v>
      </c>
      <c r="C172" s="105"/>
      <c r="D172" s="106" t="s">
        <v>108</v>
      </c>
      <c r="E172" s="159"/>
      <c r="F172" s="159"/>
      <c r="G172" s="160"/>
      <c r="H172" s="107"/>
      <c r="I172" s="108"/>
      <c r="J172" s="109"/>
      <c r="K172" s="110"/>
      <c r="L172" s="161"/>
    </row>
    <row r="173" spans="1:12" ht="16">
      <c r="A173" s="158"/>
      <c r="B173" s="104"/>
      <c r="C173" s="105" t="s">
        <v>109</v>
      </c>
      <c r="D173" s="114" t="s">
        <v>110</v>
      </c>
      <c r="E173" s="159"/>
      <c r="F173" s="159"/>
      <c r="G173" s="160"/>
      <c r="H173" s="107" t="s">
        <v>96</v>
      </c>
      <c r="I173" s="108">
        <f>BV!O843</f>
        <v>674.66666666666652</v>
      </c>
      <c r="J173" s="109">
        <f>[2]AHSP!D369</f>
        <v>45296.79</v>
      </c>
      <c r="K173" s="110">
        <f t="shared" si="1"/>
        <v>30560234.319999993</v>
      </c>
      <c r="L173" s="161"/>
    </row>
    <row r="174" spans="1:12" ht="16">
      <c r="A174" s="158"/>
      <c r="B174" s="104"/>
      <c r="C174" s="105" t="s">
        <v>109</v>
      </c>
      <c r="D174" s="114" t="s">
        <v>111</v>
      </c>
      <c r="E174" s="159"/>
      <c r="F174" s="159"/>
      <c r="G174" s="160"/>
      <c r="H174" s="107" t="s">
        <v>96</v>
      </c>
      <c r="I174" s="108">
        <f>BV!O841</f>
        <v>2772</v>
      </c>
      <c r="J174" s="109">
        <f>[2]AHSP!D369</f>
        <v>45296.79</v>
      </c>
      <c r="K174" s="110">
        <f t="shared" si="1"/>
        <v>125562701.88</v>
      </c>
      <c r="L174" s="161"/>
    </row>
    <row r="175" spans="1:12" ht="16">
      <c r="A175" s="158"/>
      <c r="B175" s="104"/>
      <c r="C175" s="105" t="s">
        <v>109</v>
      </c>
      <c r="D175" s="114" t="s">
        <v>112</v>
      </c>
      <c r="E175" s="159"/>
      <c r="F175" s="159"/>
      <c r="G175" s="160"/>
      <c r="H175" s="107" t="s">
        <v>96</v>
      </c>
      <c r="I175" s="108">
        <f>BV!O842</f>
        <v>434.27499999999992</v>
      </c>
      <c r="J175" s="109">
        <f>[2]AHSP!D369</f>
        <v>45296.79</v>
      </c>
      <c r="K175" s="110">
        <f t="shared" si="1"/>
        <v>19671263.477249999</v>
      </c>
      <c r="L175" s="161"/>
    </row>
    <row r="176" spans="1:12" ht="16">
      <c r="A176" s="158"/>
      <c r="B176" s="104"/>
      <c r="C176" s="105" t="s">
        <v>109</v>
      </c>
      <c r="D176" s="114" t="s">
        <v>113</v>
      </c>
      <c r="E176" s="159"/>
      <c r="F176" s="159"/>
      <c r="G176" s="160"/>
      <c r="H176" s="107" t="s">
        <v>96</v>
      </c>
      <c r="I176" s="108">
        <f>BV!O848</f>
        <v>225.46423015873015</v>
      </c>
      <c r="J176" s="109">
        <f>[2]Bahan!E417</f>
        <v>21000</v>
      </c>
      <c r="K176" s="110">
        <f t="shared" si="1"/>
        <v>4734748.833333333</v>
      </c>
      <c r="L176" s="161"/>
    </row>
    <row r="177" spans="1:12" ht="16">
      <c r="A177" s="158"/>
      <c r="B177" s="104"/>
      <c r="C177" s="105" t="s">
        <v>109</v>
      </c>
      <c r="D177" s="114" t="s">
        <v>114</v>
      </c>
      <c r="E177" s="159"/>
      <c r="F177" s="159"/>
      <c r="G177" s="160"/>
      <c r="H177" s="107" t="s">
        <v>96</v>
      </c>
      <c r="I177" s="108">
        <f>BV!O846</f>
        <v>263.04160185185185</v>
      </c>
      <c r="J177" s="109">
        <f>[2]Bahan!E413</f>
        <v>19583.333333333332</v>
      </c>
      <c r="K177" s="110">
        <f t="shared" si="1"/>
        <v>5151231.3695987649</v>
      </c>
      <c r="L177" s="161"/>
    </row>
    <row r="178" spans="1:12" ht="16">
      <c r="A178" s="158"/>
      <c r="B178" s="104"/>
      <c r="C178" s="105" t="s">
        <v>109</v>
      </c>
      <c r="D178" s="114" t="s">
        <v>115</v>
      </c>
      <c r="E178" s="159"/>
      <c r="F178" s="159"/>
      <c r="G178" s="160"/>
      <c r="H178" s="107" t="s">
        <v>116</v>
      </c>
      <c r="I178" s="108">
        <v>84</v>
      </c>
      <c r="J178" s="109">
        <f>[2]Bahan!E388</f>
        <v>20250</v>
      </c>
      <c r="K178" s="110">
        <f t="shared" si="1"/>
        <v>1701000</v>
      </c>
      <c r="L178" s="161"/>
    </row>
    <row r="179" spans="1:12" ht="16">
      <c r="A179" s="158"/>
      <c r="B179" s="104"/>
      <c r="C179" s="105" t="s">
        <v>109</v>
      </c>
      <c r="D179" s="114" t="s">
        <v>117</v>
      </c>
      <c r="E179" s="159"/>
      <c r="F179" s="159"/>
      <c r="G179" s="160"/>
      <c r="H179" s="107" t="s">
        <v>96</v>
      </c>
      <c r="I179" s="108">
        <f>BV!O849</f>
        <v>85.380716666666657</v>
      </c>
      <c r="J179" s="109">
        <f>[2]Bahan!E411</f>
        <v>19583.333333333332</v>
      </c>
      <c r="K179" s="110">
        <f t="shared" si="1"/>
        <v>1672039.034722222</v>
      </c>
      <c r="L179" s="161"/>
    </row>
    <row r="180" spans="1:12" ht="16">
      <c r="A180" s="158"/>
      <c r="B180" s="104"/>
      <c r="C180" s="105" t="s">
        <v>109</v>
      </c>
      <c r="D180" s="114" t="s">
        <v>118</v>
      </c>
      <c r="E180" s="159"/>
      <c r="F180" s="159"/>
      <c r="G180" s="160"/>
      <c r="H180" s="107" t="s">
        <v>96</v>
      </c>
      <c r="I180" s="108">
        <f>BV!O849</f>
        <v>85.380716666666657</v>
      </c>
      <c r="J180" s="109">
        <f>[2]Bahan!E416</f>
        <v>19000</v>
      </c>
      <c r="K180" s="110">
        <f t="shared" si="1"/>
        <v>1622233.6166666665</v>
      </c>
      <c r="L180" s="161"/>
    </row>
    <row r="181" spans="1:12" ht="16">
      <c r="A181" s="158"/>
      <c r="B181" s="104"/>
      <c r="C181" s="105" t="s">
        <v>109</v>
      </c>
      <c r="D181" s="114" t="s">
        <v>119</v>
      </c>
      <c r="E181" s="159"/>
      <c r="F181" s="159"/>
      <c r="G181" s="160"/>
      <c r="H181" s="107" t="s">
        <v>96</v>
      </c>
      <c r="I181" s="108">
        <f>BV!O847</f>
        <v>182.10572435897436</v>
      </c>
      <c r="J181" s="109">
        <f>[2]Bahan!E392</f>
        <v>23100</v>
      </c>
      <c r="K181" s="110">
        <f t="shared" si="1"/>
        <v>4206642.2326923078</v>
      </c>
      <c r="L181" s="161"/>
    </row>
    <row r="182" spans="1:12" ht="16">
      <c r="A182" s="87"/>
      <c r="B182" s="88"/>
      <c r="C182" s="116"/>
      <c r="D182" s="117"/>
      <c r="E182" s="117"/>
      <c r="F182" s="117"/>
      <c r="G182" s="118"/>
      <c r="H182" s="119" t="s">
        <v>120</v>
      </c>
      <c r="I182" s="120"/>
      <c r="J182" s="157"/>
      <c r="K182" s="121">
        <f ca="1">SUM(K169:K181)</f>
        <v>471938324.32426322</v>
      </c>
      <c r="L182" s="161"/>
    </row>
    <row r="183" spans="1:12" ht="16">
      <c r="A183" s="158"/>
      <c r="B183" s="88" t="s">
        <v>13</v>
      </c>
      <c r="C183" s="123"/>
      <c r="D183" s="97" t="s">
        <v>121</v>
      </c>
      <c r="E183" s="124"/>
      <c r="F183" s="124"/>
      <c r="G183" s="125"/>
      <c r="H183" s="126"/>
      <c r="I183" s="126"/>
      <c r="J183" s="127"/>
      <c r="K183" s="128"/>
      <c r="L183" s="129"/>
    </row>
    <row r="184" spans="1:12" ht="16">
      <c r="A184" s="158"/>
      <c r="B184" s="104">
        <v>1</v>
      </c>
      <c r="C184" s="105"/>
      <c r="D184" s="106" t="s">
        <v>122</v>
      </c>
      <c r="E184" s="106"/>
      <c r="F184" s="106"/>
      <c r="G184" s="92"/>
      <c r="H184" s="107" t="s">
        <v>76</v>
      </c>
      <c r="I184" s="108">
        <f>BV!O894</f>
        <v>530.99249999999995</v>
      </c>
      <c r="J184" s="109">
        <f>[2]AHSP!D567</f>
        <v>198581.83583333332</v>
      </c>
      <c r="K184" s="110">
        <f>I184*J184</f>
        <v>105445465.46373123</v>
      </c>
      <c r="L184" s="130"/>
    </row>
    <row r="185" spans="1:12" ht="16">
      <c r="A185" s="158"/>
      <c r="B185" s="104">
        <v>2</v>
      </c>
      <c r="C185" s="105"/>
      <c r="D185" s="106" t="s">
        <v>123</v>
      </c>
      <c r="E185" s="132"/>
      <c r="F185" s="132"/>
      <c r="G185" s="133"/>
      <c r="H185" s="107" t="s">
        <v>76</v>
      </c>
      <c r="I185" s="108">
        <f>BV!O902</f>
        <v>185.04</v>
      </c>
      <c r="J185" s="109">
        <f>[2]AHSP!D545</f>
        <v>194161.27499999999</v>
      </c>
      <c r="K185" s="110">
        <f>I185*J185</f>
        <v>35927602.325999998</v>
      </c>
      <c r="L185" s="130"/>
    </row>
    <row r="186" spans="1:12" ht="16">
      <c r="A186" s="158"/>
      <c r="B186" s="104">
        <v>3</v>
      </c>
      <c r="C186" s="105"/>
      <c r="D186" s="106" t="s">
        <v>124</v>
      </c>
      <c r="E186" s="132"/>
      <c r="F186" s="132"/>
      <c r="G186" s="133"/>
      <c r="H186" s="107" t="s">
        <v>76</v>
      </c>
      <c r="I186" s="108">
        <f>BV!O905</f>
        <v>370.08</v>
      </c>
      <c r="J186" s="109">
        <f>[2]AHSP!D576</f>
        <v>79202.42</v>
      </c>
      <c r="K186" s="110">
        <f t="shared" ref="K186:K188" si="2">I186*J186</f>
        <v>29311231.593599997</v>
      </c>
      <c r="L186" s="130"/>
    </row>
    <row r="187" spans="1:12" ht="16">
      <c r="A187" s="158"/>
      <c r="B187" s="104">
        <v>4</v>
      </c>
      <c r="C187" s="105"/>
      <c r="D187" s="106" t="s">
        <v>125</v>
      </c>
      <c r="E187" s="132"/>
      <c r="F187" s="132"/>
      <c r="G187" s="133"/>
      <c r="H187" s="107" t="s">
        <v>76</v>
      </c>
      <c r="I187" s="108">
        <f>BV!O906</f>
        <v>370.08</v>
      </c>
      <c r="J187" s="109">
        <f>[2]AHSP!D582</f>
        <v>61952.824999999997</v>
      </c>
      <c r="K187" s="110">
        <f t="shared" si="2"/>
        <v>22927501.476</v>
      </c>
      <c r="L187" s="130"/>
    </row>
    <row r="188" spans="1:12" ht="16">
      <c r="A188" s="158"/>
      <c r="B188" s="104">
        <v>5</v>
      </c>
      <c r="C188" s="105"/>
      <c r="D188" s="106" t="s">
        <v>126</v>
      </c>
      <c r="E188" s="132"/>
      <c r="F188" s="132"/>
      <c r="G188" s="133"/>
      <c r="H188" s="107" t="s">
        <v>76</v>
      </c>
      <c r="I188" s="108">
        <f>BV!O907</f>
        <v>530.99249999999995</v>
      </c>
      <c r="J188" s="109">
        <f>[2]AHSP!D581</f>
        <v>113104.47500000001</v>
      </c>
      <c r="K188" s="110">
        <f t="shared" si="2"/>
        <v>60057627.941437498</v>
      </c>
      <c r="L188" s="130"/>
    </row>
    <row r="189" spans="1:12" ht="16">
      <c r="A189" s="158"/>
      <c r="B189" s="88"/>
      <c r="C189" s="116"/>
      <c r="D189" s="117"/>
      <c r="E189" s="117"/>
      <c r="F189" s="117"/>
      <c r="G189" s="118"/>
      <c r="H189" s="119" t="s">
        <v>127</v>
      </c>
      <c r="I189" s="120"/>
      <c r="J189" s="157"/>
      <c r="K189" s="121">
        <f>SUM(K184:K188)</f>
        <v>253669428.80076873</v>
      </c>
      <c r="L189" s="161"/>
    </row>
    <row r="190" spans="1:12" ht="16">
      <c r="A190" s="158"/>
      <c r="B190" s="93" t="s">
        <v>14</v>
      </c>
      <c r="C190" s="162"/>
      <c r="D190" s="163" t="s">
        <v>128</v>
      </c>
      <c r="E190" s="164"/>
      <c r="F190" s="164"/>
      <c r="G190" s="165"/>
      <c r="H190" s="166"/>
      <c r="I190" s="166"/>
      <c r="J190" s="167"/>
      <c r="K190" s="168"/>
      <c r="L190" s="169"/>
    </row>
    <row r="191" spans="1:12" ht="16">
      <c r="A191" s="158"/>
      <c r="B191" s="104">
        <v>1</v>
      </c>
      <c r="C191" s="105"/>
      <c r="D191" s="106" t="s">
        <v>129</v>
      </c>
      <c r="E191" s="132"/>
      <c r="F191" s="132"/>
      <c r="G191" s="133"/>
      <c r="H191" s="107" t="s">
        <v>81</v>
      </c>
      <c r="I191" s="108">
        <f>BV!O1340</f>
        <v>49.100000000000009</v>
      </c>
      <c r="J191" s="109">
        <f>[2]AHSP!D1599</f>
        <v>166489.8125</v>
      </c>
      <c r="K191" s="110">
        <f>I191*J191</f>
        <v>8174649.7937500011</v>
      </c>
      <c r="L191" s="169"/>
    </row>
    <row r="192" spans="1:12" ht="16">
      <c r="A192" s="158"/>
      <c r="B192" s="104">
        <v>2</v>
      </c>
      <c r="C192" s="105"/>
      <c r="D192" s="106" t="s">
        <v>130</v>
      </c>
      <c r="E192" s="106"/>
      <c r="F192" s="106"/>
      <c r="G192" s="92"/>
      <c r="H192" s="107" t="s">
        <v>81</v>
      </c>
      <c r="I192" s="108">
        <f>BV!O1342</f>
        <v>28.083333333333332</v>
      </c>
      <c r="J192" s="109">
        <f>[2]AHSP!D1599</f>
        <v>166489.8125</v>
      </c>
      <c r="K192" s="110">
        <f>I192*J192</f>
        <v>4675588.901041666</v>
      </c>
      <c r="L192" s="169"/>
    </row>
    <row r="193" spans="1:12" ht="16">
      <c r="A193" s="158"/>
      <c r="B193" s="104">
        <v>3</v>
      </c>
      <c r="C193" s="105"/>
      <c r="D193" s="106" t="s">
        <v>131</v>
      </c>
      <c r="E193" s="132"/>
      <c r="F193" s="132"/>
      <c r="G193" s="133"/>
      <c r="H193" s="107" t="s">
        <v>81</v>
      </c>
      <c r="I193" s="108">
        <f>BV!O1343</f>
        <v>24.708333333333336</v>
      </c>
      <c r="J193" s="109">
        <f>[2]AHSP!D1600</f>
        <v>258027.96249999999</v>
      </c>
      <c r="K193" s="110">
        <f>I193*J193</f>
        <v>6375440.9067708338</v>
      </c>
      <c r="L193" s="169"/>
    </row>
    <row r="194" spans="1:12" ht="16">
      <c r="A194" s="158"/>
      <c r="B194" s="88"/>
      <c r="C194" s="116"/>
      <c r="D194" s="117"/>
      <c r="E194" s="117"/>
      <c r="F194" s="117"/>
      <c r="G194" s="118"/>
      <c r="H194" s="119" t="s">
        <v>132</v>
      </c>
      <c r="I194" s="120"/>
      <c r="J194" s="120"/>
      <c r="K194" s="121">
        <f>SUM(K191:K193)</f>
        <v>19225679.6015625</v>
      </c>
      <c r="L194" s="169"/>
    </row>
    <row r="197" spans="1:12">
      <c r="K197" s="170">
        <f ca="1">SUM(K12:K194)/2</f>
        <v>3052495468.9279718</v>
      </c>
    </row>
    <row r="198" spans="1:12">
      <c r="K198" s="171">
        <f ca="1">K197*0.11</f>
        <v>335774501.58207691</v>
      </c>
    </row>
    <row r="199" spans="1:12">
      <c r="K199" s="171">
        <f ca="1">K197+K198</f>
        <v>3388269970.5100489</v>
      </c>
    </row>
    <row r="385" spans="1:12" ht="16">
      <c r="A385" s="3"/>
      <c r="B385" s="3"/>
      <c r="C385" s="172"/>
      <c r="D385" s="172"/>
      <c r="E385" s="172"/>
      <c r="F385" s="172"/>
      <c r="G385" s="172"/>
      <c r="H385" s="173"/>
      <c r="I385" s="173"/>
      <c r="J385" s="173"/>
      <c r="K385" s="174"/>
      <c r="L385" s="175"/>
    </row>
  </sheetData>
  <mergeCells count="19">
    <mergeCell ref="H182:J182"/>
    <mergeCell ref="H189:J189"/>
    <mergeCell ref="H194:J194"/>
    <mergeCell ref="C9:G9"/>
    <mergeCell ref="K9:L9"/>
    <mergeCell ref="H36:J36"/>
    <mergeCell ref="H44:J44"/>
    <mergeCell ref="H51:J51"/>
    <mergeCell ref="H167:J167"/>
    <mergeCell ref="A1:L1"/>
    <mergeCell ref="A3:E3"/>
    <mergeCell ref="A4:E4"/>
    <mergeCell ref="A5:E5"/>
    <mergeCell ref="B7:B8"/>
    <mergeCell ref="C7:G8"/>
    <mergeCell ref="H7:H8"/>
    <mergeCell ref="I7:I8"/>
    <mergeCell ref="K7:L7"/>
    <mergeCell ref="K8:L8"/>
  </mergeCells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rowBreaks count="1" manualBreakCount="1">
    <brk id="75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59F3-E256-2945-87DD-72047EE1207F}">
  <sheetPr>
    <tabColor theme="2" tint="-9.9978637043366805E-2"/>
    <pageSetUpPr fitToPage="1"/>
  </sheetPr>
  <dimension ref="A1:O1437"/>
  <sheetViews>
    <sheetView view="pageBreakPreview" zoomScale="194" zoomScaleNormal="100" zoomScaleSheetLayoutView="80" workbookViewId="0">
      <selection activeCell="AJ26" sqref="AJ26"/>
    </sheetView>
  </sheetViews>
  <sheetFormatPr baseColWidth="10" defaultColWidth="9" defaultRowHeight="13"/>
  <cols>
    <col min="1" max="1" width="8.6640625" style="177" customWidth="1"/>
    <col min="2" max="2" width="0.6640625" style="177" customWidth="1"/>
    <col min="3" max="4" width="1.6640625" style="177" customWidth="1"/>
    <col min="5" max="5" width="46.33203125" style="177" customWidth="1"/>
    <col min="6" max="13" width="11.33203125" style="177" customWidth="1"/>
    <col min="14" max="14" width="5.6640625" style="177" customWidth="1"/>
    <col min="15" max="15" width="11.33203125" style="177" customWidth="1"/>
    <col min="16" max="16384" width="9" style="177"/>
  </cols>
  <sheetData>
    <row r="1" spans="1:15" ht="18">
      <c r="A1" s="176" t="s">
        <v>133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15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5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5">
      <c r="A4" s="179" t="s">
        <v>134</v>
      </c>
      <c r="B4" s="178"/>
      <c r="C4" s="180"/>
      <c r="E4" s="177" t="str">
        <f>Rekap!F3</f>
        <v>: Penyelenggaraan Bangunan Gedung Di Wilayah Daerah Kabupaten/Kota</v>
      </c>
      <c r="F4" s="181"/>
      <c r="G4" s="181"/>
      <c r="H4" s="181"/>
      <c r="I4" s="181"/>
      <c r="J4" s="181"/>
      <c r="K4" s="181"/>
      <c r="L4" s="181"/>
      <c r="M4" s="181"/>
      <c r="N4" s="182"/>
      <c r="O4" s="182"/>
    </row>
    <row r="5" spans="1:15">
      <c r="A5" s="179" t="s">
        <v>135</v>
      </c>
      <c r="B5" s="178"/>
      <c r="C5" s="180"/>
      <c r="E5" s="177" t="str">
        <f>Rekap!F4</f>
        <v>: Perencanaan Kantor Kelurahan Sambaliung Kab. Berau</v>
      </c>
      <c r="F5" s="181"/>
      <c r="G5" s="181"/>
      <c r="H5" s="181"/>
      <c r="I5" s="181"/>
      <c r="J5" s="181"/>
      <c r="K5" s="181"/>
      <c r="L5" s="181"/>
      <c r="M5" s="181"/>
      <c r="N5" s="182"/>
      <c r="O5" s="182"/>
    </row>
    <row r="6" spans="1:15">
      <c r="A6" s="179" t="s">
        <v>136</v>
      </c>
      <c r="B6" s="178"/>
      <c r="C6" s="180"/>
      <c r="E6" s="177" t="str">
        <f>Rekap!F5</f>
        <v>: Kab. Berau</v>
      </c>
      <c r="F6" s="181"/>
      <c r="G6" s="181"/>
      <c r="H6" s="181"/>
      <c r="I6" s="181"/>
      <c r="J6" s="181"/>
      <c r="K6" s="181"/>
      <c r="L6" s="181"/>
      <c r="M6" s="181"/>
      <c r="N6" s="182"/>
      <c r="O6" s="182"/>
    </row>
    <row r="7" spans="1:15">
      <c r="A7" s="180"/>
      <c r="B7" s="178"/>
      <c r="C7" s="180"/>
      <c r="F7" s="181"/>
      <c r="G7" s="181"/>
      <c r="H7" s="181"/>
      <c r="I7" s="181"/>
      <c r="J7" s="181"/>
      <c r="K7" s="181"/>
      <c r="L7" s="181"/>
      <c r="M7" s="181"/>
      <c r="N7" s="182"/>
      <c r="O7" s="182"/>
    </row>
    <row r="8" spans="1:15" ht="14" thickBot="1">
      <c r="A8" s="182"/>
      <c r="B8" s="182"/>
      <c r="C8" s="183"/>
      <c r="D8" s="183"/>
      <c r="E8" s="182"/>
      <c r="F8" s="182"/>
      <c r="G8" s="181"/>
      <c r="H8" s="181"/>
      <c r="I8" s="181"/>
      <c r="J8" s="181"/>
      <c r="K8" s="181"/>
      <c r="L8" s="181"/>
      <c r="M8" s="181"/>
      <c r="N8" s="182"/>
      <c r="O8" s="182"/>
    </row>
    <row r="9" spans="1:15" ht="15" thickBot="1">
      <c r="A9" s="184" t="s">
        <v>4</v>
      </c>
      <c r="B9" s="185" t="s">
        <v>137</v>
      </c>
      <c r="C9" s="186"/>
      <c r="D9" s="186"/>
      <c r="E9" s="186"/>
      <c r="F9" s="187" t="s">
        <v>138</v>
      </c>
      <c r="G9" s="188" t="s">
        <v>139</v>
      </c>
      <c r="H9" s="188" t="s">
        <v>140</v>
      </c>
      <c r="I9" s="188" t="s">
        <v>141</v>
      </c>
      <c r="J9" s="188" t="s">
        <v>142</v>
      </c>
      <c r="K9" s="188" t="s">
        <v>143</v>
      </c>
      <c r="L9" s="188" t="s">
        <v>144</v>
      </c>
      <c r="M9" s="188" t="s">
        <v>145</v>
      </c>
      <c r="N9" s="188" t="s">
        <v>37</v>
      </c>
      <c r="O9" s="189" t="s">
        <v>38</v>
      </c>
    </row>
    <row r="10" spans="1:15" ht="14" thickBot="1">
      <c r="A10" s="190">
        <v>1</v>
      </c>
      <c r="B10" s="185">
        <v>2</v>
      </c>
      <c r="C10" s="186"/>
      <c r="D10" s="186"/>
      <c r="E10" s="191"/>
      <c r="F10" s="192">
        <v>3</v>
      </c>
      <c r="G10" s="193">
        <v>4</v>
      </c>
      <c r="H10" s="192">
        <v>5</v>
      </c>
      <c r="I10" s="193">
        <v>6</v>
      </c>
      <c r="J10" s="192">
        <v>7</v>
      </c>
      <c r="K10" s="193">
        <v>8</v>
      </c>
      <c r="L10" s="192">
        <v>9</v>
      </c>
      <c r="M10" s="193">
        <v>10</v>
      </c>
      <c r="N10" s="192">
        <v>11</v>
      </c>
      <c r="O10" s="194">
        <v>12</v>
      </c>
    </row>
    <row r="11" spans="1:15">
      <c r="A11" s="195"/>
      <c r="B11" s="196"/>
      <c r="C11" s="197"/>
      <c r="D11" s="197"/>
      <c r="E11" s="198"/>
      <c r="F11" s="198"/>
      <c r="G11" s="199"/>
      <c r="H11" s="199"/>
      <c r="I11" s="199"/>
      <c r="J11" s="199"/>
      <c r="K11" s="199"/>
      <c r="L11" s="199"/>
      <c r="M11" s="199"/>
      <c r="N11" s="199"/>
      <c r="O11" s="200"/>
    </row>
    <row r="12" spans="1:15">
      <c r="A12" s="201"/>
      <c r="B12" s="202"/>
      <c r="C12" s="203"/>
      <c r="D12" s="203"/>
      <c r="E12" s="204"/>
      <c r="F12" s="205"/>
      <c r="G12" s="205"/>
      <c r="H12" s="205"/>
      <c r="I12" s="205"/>
      <c r="J12" s="205"/>
      <c r="K12" s="205"/>
      <c r="L12" s="205"/>
      <c r="M12" s="205"/>
      <c r="N12" s="206"/>
      <c r="O12" s="207"/>
    </row>
    <row r="13" spans="1:15" ht="14">
      <c r="A13" s="208" t="s">
        <v>7</v>
      </c>
      <c r="B13" s="209"/>
      <c r="C13" s="210" t="s">
        <v>146</v>
      </c>
      <c r="D13" s="210"/>
      <c r="E13" s="211"/>
      <c r="F13" s="205"/>
      <c r="G13" s="205"/>
      <c r="H13" s="205"/>
      <c r="I13" s="205"/>
      <c r="J13" s="205"/>
      <c r="K13" s="205"/>
      <c r="L13" s="205"/>
      <c r="M13" s="205"/>
      <c r="N13" s="206"/>
      <c r="O13" s="207"/>
    </row>
    <row r="14" spans="1:15" ht="14">
      <c r="A14" s="208" t="s">
        <v>8</v>
      </c>
      <c r="B14" s="209"/>
      <c r="C14" s="210" t="s">
        <v>44</v>
      </c>
      <c r="D14" s="210"/>
      <c r="E14" s="211"/>
      <c r="F14" s="205"/>
      <c r="G14" s="205"/>
      <c r="H14" s="205"/>
      <c r="I14" s="205"/>
      <c r="J14" s="205"/>
      <c r="K14" s="205"/>
      <c r="L14" s="205"/>
      <c r="M14" s="205"/>
      <c r="N14" s="206"/>
      <c r="O14" s="207"/>
    </row>
    <row r="15" spans="1:15" ht="14">
      <c r="A15" s="201">
        <v>1</v>
      </c>
      <c r="B15" s="202"/>
      <c r="C15" s="203" t="s">
        <v>147</v>
      </c>
      <c r="D15" s="203"/>
      <c r="E15" s="204"/>
      <c r="F15" s="205"/>
      <c r="G15" s="205"/>
      <c r="H15" s="205"/>
      <c r="I15" s="205"/>
      <c r="J15" s="205">
        <v>1</v>
      </c>
      <c r="K15" s="205"/>
      <c r="L15" s="205"/>
      <c r="M15" s="205"/>
      <c r="N15" s="206" t="s">
        <v>46</v>
      </c>
      <c r="O15" s="207">
        <f>J15</f>
        <v>1</v>
      </c>
    </row>
    <row r="16" spans="1:15">
      <c r="A16" s="201">
        <v>2</v>
      </c>
      <c r="B16" s="202"/>
      <c r="C16" s="203" t="s">
        <v>47</v>
      </c>
      <c r="D16" s="203"/>
      <c r="E16" s="204"/>
      <c r="F16" s="205"/>
      <c r="G16" s="205"/>
      <c r="H16" s="205"/>
      <c r="I16" s="205"/>
      <c r="J16" s="205"/>
      <c r="K16" s="205"/>
      <c r="L16" s="205"/>
      <c r="M16" s="205"/>
      <c r="N16" s="206"/>
      <c r="O16" s="207"/>
    </row>
    <row r="17" spans="1:15" ht="14">
      <c r="A17" s="201"/>
      <c r="B17" s="202"/>
      <c r="C17" s="212" t="s">
        <v>48</v>
      </c>
      <c r="D17" s="203"/>
      <c r="E17" s="204"/>
      <c r="F17" s="205"/>
      <c r="G17" s="205"/>
      <c r="H17" s="205"/>
      <c r="I17" s="205"/>
      <c r="J17" s="205">
        <v>25</v>
      </c>
      <c r="K17" s="205"/>
      <c r="L17" s="205"/>
      <c r="M17" s="205"/>
      <c r="N17" s="206" t="s">
        <v>49</v>
      </c>
      <c r="O17" s="207">
        <f>J17</f>
        <v>25</v>
      </c>
    </row>
    <row r="18" spans="1:15" ht="14">
      <c r="A18" s="201"/>
      <c r="B18" s="202"/>
      <c r="C18" s="212" t="s">
        <v>50</v>
      </c>
      <c r="D18" s="203"/>
      <c r="E18" s="204"/>
      <c r="F18" s="205"/>
      <c r="G18" s="205"/>
      <c r="H18" s="205"/>
      <c r="I18" s="205"/>
      <c r="J18" s="205">
        <v>25</v>
      </c>
      <c r="K18" s="205"/>
      <c r="L18" s="205"/>
      <c r="M18" s="205"/>
      <c r="N18" s="206" t="s">
        <v>49</v>
      </c>
      <c r="O18" s="207">
        <f>J18</f>
        <v>25</v>
      </c>
    </row>
    <row r="19" spans="1:15" ht="14">
      <c r="A19" s="201"/>
      <c r="B19" s="202"/>
      <c r="C19" s="212" t="s">
        <v>51</v>
      </c>
      <c r="D19" s="203"/>
      <c r="E19" s="204"/>
      <c r="F19" s="205"/>
      <c r="G19" s="205"/>
      <c r="H19" s="205"/>
      <c r="I19" s="205"/>
      <c r="J19" s="205">
        <v>25</v>
      </c>
      <c r="K19" s="205"/>
      <c r="L19" s="205"/>
      <c r="M19" s="205"/>
      <c r="N19" s="206" t="s">
        <v>49</v>
      </c>
      <c r="O19" s="207">
        <f>J19</f>
        <v>25</v>
      </c>
    </row>
    <row r="20" spans="1:15">
      <c r="A20" s="201">
        <v>3</v>
      </c>
      <c r="B20" s="202"/>
      <c r="C20" s="203" t="s">
        <v>52</v>
      </c>
      <c r="D20" s="203"/>
      <c r="E20" s="204"/>
      <c r="F20" s="205"/>
      <c r="G20" s="205"/>
      <c r="H20" s="205"/>
      <c r="I20" s="205"/>
      <c r="J20" s="205"/>
      <c r="K20" s="205"/>
      <c r="L20" s="205"/>
      <c r="M20" s="205"/>
      <c r="N20" s="206"/>
      <c r="O20" s="207"/>
    </row>
    <row r="21" spans="1:15" ht="14">
      <c r="A21" s="201"/>
      <c r="B21" s="202"/>
      <c r="C21" s="212" t="s">
        <v>53</v>
      </c>
      <c r="D21" s="203"/>
      <c r="E21" s="204"/>
      <c r="F21" s="205"/>
      <c r="G21" s="205"/>
      <c r="H21" s="205"/>
      <c r="I21" s="205"/>
      <c r="J21" s="205">
        <v>25</v>
      </c>
      <c r="K21" s="205"/>
      <c r="L21" s="205"/>
      <c r="M21" s="205"/>
      <c r="N21" s="206" t="s">
        <v>54</v>
      </c>
      <c r="O21" s="207">
        <f>J21</f>
        <v>25</v>
      </c>
    </row>
    <row r="22" spans="1:15" ht="14">
      <c r="A22" s="201"/>
      <c r="B22" s="202"/>
      <c r="C22" s="212" t="s">
        <v>55</v>
      </c>
      <c r="D22" s="203"/>
      <c r="E22" s="204"/>
      <c r="F22" s="205"/>
      <c r="G22" s="205"/>
      <c r="H22" s="205"/>
      <c r="I22" s="205"/>
      <c r="J22" s="205">
        <v>25</v>
      </c>
      <c r="K22" s="205"/>
      <c r="L22" s="205"/>
      <c r="M22" s="205"/>
      <c r="N22" s="206" t="s">
        <v>56</v>
      </c>
      <c r="O22" s="207">
        <f>J22</f>
        <v>25</v>
      </c>
    </row>
    <row r="23" spans="1:15" ht="14">
      <c r="A23" s="201"/>
      <c r="B23" s="202"/>
      <c r="C23" s="212" t="s">
        <v>57</v>
      </c>
      <c r="D23" s="203"/>
      <c r="E23" s="204"/>
      <c r="F23" s="205"/>
      <c r="G23" s="205"/>
      <c r="H23" s="205"/>
      <c r="I23" s="205"/>
      <c r="J23" s="205">
        <v>25</v>
      </c>
      <c r="K23" s="205"/>
      <c r="L23" s="205"/>
      <c r="M23" s="205"/>
      <c r="N23" s="206" t="s">
        <v>56</v>
      </c>
      <c r="O23" s="207">
        <f>J23</f>
        <v>25</v>
      </c>
    </row>
    <row r="24" spans="1:15" ht="14">
      <c r="A24" s="201"/>
      <c r="B24" s="202"/>
      <c r="C24" s="212" t="s">
        <v>58</v>
      </c>
      <c r="D24" s="203"/>
      <c r="E24" s="204"/>
      <c r="F24" s="205"/>
      <c r="G24" s="205"/>
      <c r="H24" s="205"/>
      <c r="I24" s="205"/>
      <c r="J24" s="205">
        <v>25</v>
      </c>
      <c r="K24" s="205"/>
      <c r="L24" s="205"/>
      <c r="M24" s="205"/>
      <c r="N24" s="206" t="s">
        <v>54</v>
      </c>
      <c r="O24" s="207">
        <f>J24</f>
        <v>25</v>
      </c>
    </row>
    <row r="25" spans="1:15" ht="14">
      <c r="A25" s="201">
        <v>4</v>
      </c>
      <c r="B25" s="202"/>
      <c r="C25" s="203" t="s">
        <v>59</v>
      </c>
      <c r="D25" s="203"/>
      <c r="E25" s="204"/>
      <c r="F25" s="205"/>
      <c r="G25" s="205"/>
      <c r="H25" s="205"/>
      <c r="I25" s="205"/>
      <c r="J25" s="205">
        <v>1</v>
      </c>
      <c r="K25" s="205"/>
      <c r="L25" s="205"/>
      <c r="M25" s="205"/>
      <c r="N25" s="206" t="s">
        <v>46</v>
      </c>
      <c r="O25" s="207">
        <f>J25</f>
        <v>1</v>
      </c>
    </row>
    <row r="26" spans="1:15">
      <c r="A26" s="201">
        <v>5</v>
      </c>
      <c r="B26" s="202"/>
      <c r="C26" s="203" t="s">
        <v>60</v>
      </c>
      <c r="D26" s="203"/>
      <c r="E26" s="204"/>
      <c r="F26" s="205"/>
      <c r="G26" s="205"/>
      <c r="H26" s="205"/>
      <c r="I26" s="205"/>
      <c r="J26" s="205"/>
      <c r="K26" s="205"/>
      <c r="L26" s="205"/>
      <c r="M26" s="205"/>
      <c r="N26" s="206"/>
      <c r="O26" s="207"/>
    </row>
    <row r="27" spans="1:15" ht="14">
      <c r="A27" s="201"/>
      <c r="B27" s="202"/>
      <c r="C27" s="212" t="s">
        <v>61</v>
      </c>
      <c r="D27" s="203"/>
      <c r="E27" s="204"/>
      <c r="F27" s="205"/>
      <c r="G27" s="205"/>
      <c r="H27" s="205"/>
      <c r="I27" s="205"/>
      <c r="J27" s="205">
        <v>1</v>
      </c>
      <c r="K27" s="205"/>
      <c r="L27" s="205"/>
      <c r="M27" s="205"/>
      <c r="N27" s="206" t="s">
        <v>49</v>
      </c>
      <c r="O27" s="207">
        <f>J27</f>
        <v>1</v>
      </c>
    </row>
    <row r="28" spans="1:15">
      <c r="A28" s="201">
        <v>6</v>
      </c>
      <c r="B28" s="202"/>
      <c r="C28" s="203" t="s">
        <v>62</v>
      </c>
      <c r="D28" s="203"/>
      <c r="E28" s="204"/>
      <c r="F28" s="205"/>
      <c r="G28" s="205"/>
      <c r="H28" s="205"/>
      <c r="I28" s="205"/>
      <c r="J28" s="205"/>
      <c r="K28" s="205"/>
      <c r="L28" s="205"/>
      <c r="M28" s="205"/>
      <c r="N28" s="206"/>
      <c r="O28" s="207"/>
    </row>
    <row r="29" spans="1:15" ht="14">
      <c r="A29" s="201"/>
      <c r="B29" s="202"/>
      <c r="C29" s="212" t="s">
        <v>63</v>
      </c>
      <c r="D29" s="203"/>
      <c r="E29" s="204"/>
      <c r="F29" s="205"/>
      <c r="G29" s="205"/>
      <c r="H29" s="205"/>
      <c r="I29" s="205"/>
      <c r="J29" s="205">
        <v>1</v>
      </c>
      <c r="K29" s="205"/>
      <c r="L29" s="205"/>
      <c r="M29" s="205"/>
      <c r="N29" s="206" t="s">
        <v>54</v>
      </c>
      <c r="O29" s="207">
        <f>J29</f>
        <v>1</v>
      </c>
    </row>
    <row r="30" spans="1:15">
      <c r="A30" s="201">
        <v>7</v>
      </c>
      <c r="B30" s="202"/>
      <c r="C30" s="203" t="s">
        <v>64</v>
      </c>
      <c r="D30" s="203"/>
      <c r="E30" s="204"/>
      <c r="F30" s="205"/>
      <c r="G30" s="205"/>
      <c r="H30" s="205"/>
      <c r="I30" s="205"/>
      <c r="J30" s="205"/>
      <c r="K30" s="205"/>
      <c r="L30" s="205"/>
      <c r="M30" s="205"/>
      <c r="N30" s="206"/>
      <c r="O30" s="207"/>
    </row>
    <row r="31" spans="1:15" ht="14">
      <c r="A31" s="201"/>
      <c r="B31" s="202"/>
      <c r="C31" s="212" t="s">
        <v>65</v>
      </c>
      <c r="D31" s="203"/>
      <c r="E31" s="204"/>
      <c r="F31" s="205"/>
      <c r="G31" s="205"/>
      <c r="H31" s="205"/>
      <c r="I31" s="205"/>
      <c r="J31" s="205">
        <v>3</v>
      </c>
      <c r="K31" s="205"/>
      <c r="L31" s="205"/>
      <c r="M31" s="205"/>
      <c r="N31" s="206" t="s">
        <v>54</v>
      </c>
      <c r="O31" s="207">
        <f>J31</f>
        <v>3</v>
      </c>
    </row>
    <row r="32" spans="1:15" ht="14">
      <c r="A32" s="201"/>
      <c r="B32" s="202"/>
      <c r="C32" s="212" t="s">
        <v>66</v>
      </c>
      <c r="D32" s="203"/>
      <c r="E32" s="204"/>
      <c r="F32" s="205"/>
      <c r="G32" s="205"/>
      <c r="H32" s="205"/>
      <c r="I32" s="205"/>
      <c r="J32" s="205">
        <v>3</v>
      </c>
      <c r="K32" s="205"/>
      <c r="L32" s="205"/>
      <c r="M32" s="205"/>
      <c r="N32" s="206" t="s">
        <v>54</v>
      </c>
      <c r="O32" s="207">
        <f>J32</f>
        <v>3</v>
      </c>
    </row>
    <row r="33" spans="1:15" ht="14">
      <c r="A33" s="201"/>
      <c r="B33" s="202"/>
      <c r="C33" s="212" t="s">
        <v>67</v>
      </c>
      <c r="D33" s="203"/>
      <c r="E33" s="204"/>
      <c r="F33" s="205"/>
      <c r="G33" s="205"/>
      <c r="H33" s="205"/>
      <c r="I33" s="205"/>
      <c r="J33" s="205">
        <v>3</v>
      </c>
      <c r="K33" s="205"/>
      <c r="L33" s="205"/>
      <c r="M33" s="205"/>
      <c r="N33" s="206" t="s">
        <v>54</v>
      </c>
      <c r="O33" s="207">
        <f>J33</f>
        <v>3</v>
      </c>
    </row>
    <row r="34" spans="1:15" ht="14">
      <c r="A34" s="201">
        <v>8</v>
      </c>
      <c r="B34" s="202"/>
      <c r="C34" s="203" t="s">
        <v>68</v>
      </c>
      <c r="D34" s="203"/>
      <c r="E34" s="204"/>
      <c r="F34" s="205"/>
      <c r="G34" s="205"/>
      <c r="H34" s="205"/>
      <c r="I34" s="205"/>
      <c r="J34" s="205">
        <v>1</v>
      </c>
      <c r="K34" s="205"/>
      <c r="L34" s="205"/>
      <c r="M34" s="205"/>
      <c r="N34" s="206" t="s">
        <v>46</v>
      </c>
      <c r="O34" s="207">
        <f>J34</f>
        <v>1</v>
      </c>
    </row>
    <row r="35" spans="1:15">
      <c r="A35" s="201">
        <v>9</v>
      </c>
      <c r="B35" s="202"/>
      <c r="C35" s="203" t="s">
        <v>71</v>
      </c>
      <c r="D35" s="203"/>
      <c r="E35" s="204"/>
      <c r="F35" s="205"/>
      <c r="G35" s="205"/>
      <c r="H35" s="205"/>
      <c r="I35" s="205"/>
      <c r="J35" s="205"/>
      <c r="K35" s="205"/>
      <c r="L35" s="205"/>
      <c r="M35" s="205"/>
      <c r="N35" s="206"/>
      <c r="O35" s="207"/>
    </row>
    <row r="36" spans="1:15" ht="14">
      <c r="A36" s="201"/>
      <c r="B36" s="202"/>
      <c r="C36" s="212" t="s">
        <v>72</v>
      </c>
      <c r="D36" s="203"/>
      <c r="E36" s="204"/>
      <c r="F36" s="205"/>
      <c r="G36" s="205"/>
      <c r="H36" s="205"/>
      <c r="I36" s="205"/>
      <c r="J36" s="205">
        <v>1</v>
      </c>
      <c r="K36" s="205"/>
      <c r="L36" s="205"/>
      <c r="M36" s="205"/>
      <c r="N36" s="206" t="s">
        <v>54</v>
      </c>
      <c r="O36" s="207">
        <f>J36</f>
        <v>1</v>
      </c>
    </row>
    <row r="37" spans="1:15">
      <c r="A37" s="201"/>
      <c r="B37" s="202"/>
      <c r="C37" s="203"/>
      <c r="D37" s="203"/>
      <c r="E37" s="204"/>
      <c r="F37" s="205"/>
      <c r="G37" s="205"/>
      <c r="H37" s="205"/>
      <c r="I37" s="205"/>
      <c r="J37" s="205"/>
      <c r="K37" s="205"/>
      <c r="L37" s="205"/>
      <c r="M37" s="205"/>
      <c r="N37" s="206"/>
      <c r="O37" s="207"/>
    </row>
    <row r="38" spans="1:15">
      <c r="A38" s="213"/>
      <c r="B38" s="214"/>
      <c r="C38" s="215"/>
      <c r="D38" s="215"/>
      <c r="E38" s="216"/>
      <c r="F38" s="217"/>
      <c r="G38" s="217"/>
      <c r="H38" s="217"/>
      <c r="I38" s="217"/>
      <c r="J38" s="217"/>
      <c r="K38" s="217"/>
      <c r="L38" s="217"/>
      <c r="M38" s="217"/>
      <c r="N38" s="218"/>
      <c r="O38" s="219"/>
    </row>
    <row r="39" spans="1:15" ht="14">
      <c r="A39" s="220" t="s">
        <v>9</v>
      </c>
      <c r="B39" s="221"/>
      <c r="C39" s="222" t="s">
        <v>74</v>
      </c>
      <c r="D39" s="222"/>
      <c r="E39" s="223"/>
      <c r="F39" s="205"/>
      <c r="G39" s="205"/>
      <c r="H39" s="205"/>
      <c r="I39" s="205"/>
      <c r="J39" s="205"/>
      <c r="K39" s="205"/>
      <c r="L39" s="205"/>
      <c r="M39" s="205"/>
      <c r="N39" s="224"/>
      <c r="O39" s="225"/>
    </row>
    <row r="40" spans="1:15" ht="14">
      <c r="A40" s="201">
        <v>1</v>
      </c>
      <c r="B40" s="202"/>
      <c r="C40" s="203" t="s">
        <v>148</v>
      </c>
      <c r="D40" s="203"/>
      <c r="E40" s="204"/>
      <c r="F40" s="205">
        <f>F41</f>
        <v>25.6</v>
      </c>
      <c r="G40" s="205">
        <f>G41</f>
        <v>15</v>
      </c>
      <c r="H40" s="205"/>
      <c r="I40" s="205"/>
      <c r="J40" s="205">
        <v>0.15</v>
      </c>
      <c r="K40" s="205"/>
      <c r="L40" s="205"/>
      <c r="M40" s="205"/>
      <c r="N40" s="206" t="s">
        <v>149</v>
      </c>
      <c r="O40" s="207">
        <f>F40*G40*J40</f>
        <v>57.599999999999994</v>
      </c>
    </row>
    <row r="41" spans="1:15" ht="14">
      <c r="A41" s="201">
        <v>2</v>
      </c>
      <c r="B41" s="202"/>
      <c r="C41" s="203" t="s">
        <v>75</v>
      </c>
      <c r="D41" s="203"/>
      <c r="E41" s="204"/>
      <c r="F41" s="205">
        <v>25.6</v>
      </c>
      <c r="G41" s="205">
        <v>15</v>
      </c>
      <c r="H41" s="205"/>
      <c r="I41" s="205"/>
      <c r="J41" s="205"/>
      <c r="K41" s="205"/>
      <c r="L41" s="205"/>
      <c r="M41" s="205"/>
      <c r="N41" s="206" t="s">
        <v>76</v>
      </c>
      <c r="O41" s="207">
        <f>F41*G41</f>
        <v>384</v>
      </c>
    </row>
    <row r="42" spans="1:15" ht="14">
      <c r="A42" s="201">
        <v>3</v>
      </c>
      <c r="B42" s="202"/>
      <c r="C42" s="203" t="s">
        <v>79</v>
      </c>
      <c r="D42" s="203"/>
      <c r="E42" s="204"/>
      <c r="F42" s="205"/>
      <c r="G42" s="205"/>
      <c r="H42" s="205"/>
      <c r="I42" s="205"/>
      <c r="J42" s="205">
        <v>1</v>
      </c>
      <c r="K42" s="205"/>
      <c r="L42" s="205"/>
      <c r="M42" s="205"/>
      <c r="N42" s="206" t="s">
        <v>54</v>
      </c>
      <c r="O42" s="207">
        <f>J42</f>
        <v>1</v>
      </c>
    </row>
    <row r="43" spans="1:15" ht="14">
      <c r="A43" s="201">
        <v>4</v>
      </c>
      <c r="B43" s="202"/>
      <c r="C43" s="203" t="s">
        <v>80</v>
      </c>
      <c r="D43" s="203"/>
      <c r="E43" s="204"/>
      <c r="F43" s="205">
        <f>(F41+G41)*2</f>
        <v>81.2</v>
      </c>
      <c r="G43" s="205"/>
      <c r="H43" s="205"/>
      <c r="I43" s="205"/>
      <c r="J43" s="205"/>
      <c r="K43" s="205"/>
      <c r="L43" s="205"/>
      <c r="M43" s="205"/>
      <c r="N43" s="206" t="s">
        <v>81</v>
      </c>
      <c r="O43" s="207">
        <f>F43</f>
        <v>81.2</v>
      </c>
    </row>
    <row r="44" spans="1:15">
      <c r="A44" s="201"/>
      <c r="B44" s="202"/>
      <c r="C44" s="203"/>
      <c r="D44" s="203"/>
      <c r="E44" s="204"/>
      <c r="F44" s="205"/>
      <c r="G44" s="205"/>
      <c r="H44" s="205"/>
      <c r="I44" s="205"/>
      <c r="J44" s="205"/>
      <c r="K44" s="205"/>
      <c r="L44" s="205"/>
      <c r="M44" s="205"/>
      <c r="N44" s="206"/>
      <c r="O44" s="207"/>
    </row>
    <row r="45" spans="1:15">
      <c r="A45" s="201"/>
      <c r="B45" s="202"/>
      <c r="C45" s="203"/>
      <c r="D45" s="203"/>
      <c r="E45" s="204"/>
      <c r="F45" s="205"/>
      <c r="G45" s="205"/>
      <c r="H45" s="205"/>
      <c r="I45" s="205"/>
      <c r="J45" s="205"/>
      <c r="K45" s="205"/>
      <c r="L45" s="205"/>
      <c r="M45" s="205"/>
      <c r="N45" s="206"/>
      <c r="O45" s="207"/>
    </row>
    <row r="46" spans="1:15" ht="14">
      <c r="A46" s="213">
        <v>5</v>
      </c>
      <c r="B46" s="214"/>
      <c r="C46" s="215" t="s">
        <v>82</v>
      </c>
      <c r="D46" s="215"/>
      <c r="E46" s="216"/>
      <c r="F46" s="217">
        <v>4</v>
      </c>
      <c r="G46" s="217">
        <v>4</v>
      </c>
      <c r="H46" s="217"/>
      <c r="I46" s="217"/>
      <c r="J46" s="217"/>
      <c r="K46" s="217"/>
      <c r="L46" s="217"/>
      <c r="M46" s="217"/>
      <c r="N46" s="218" t="s">
        <v>76</v>
      </c>
      <c r="O46" s="219">
        <f>F46*G46</f>
        <v>16</v>
      </c>
    </row>
    <row r="47" spans="1:15" ht="14">
      <c r="A47" s="226">
        <v>6</v>
      </c>
      <c r="B47" s="227"/>
      <c r="C47" s="228" t="s">
        <v>83</v>
      </c>
      <c r="D47" s="228"/>
      <c r="E47" s="229"/>
      <c r="F47" s="205">
        <f>(25.6*5)+(15*6)</f>
        <v>218</v>
      </c>
      <c r="G47" s="205"/>
      <c r="H47" s="205"/>
      <c r="I47" s="205"/>
      <c r="J47" s="205"/>
      <c r="K47" s="205"/>
      <c r="L47" s="205"/>
      <c r="M47" s="205"/>
      <c r="N47" s="224" t="s">
        <v>81</v>
      </c>
      <c r="O47" s="225">
        <f>F47</f>
        <v>218</v>
      </c>
    </row>
    <row r="48" spans="1:15">
      <c r="A48" s="201"/>
      <c r="B48" s="202"/>
      <c r="C48" s="203"/>
      <c r="D48" s="203"/>
      <c r="E48" s="204"/>
      <c r="F48" s="205"/>
      <c r="G48" s="205"/>
      <c r="H48" s="205"/>
      <c r="I48" s="205"/>
      <c r="J48" s="205"/>
      <c r="K48" s="205"/>
      <c r="L48" s="205"/>
      <c r="M48" s="205"/>
      <c r="N48" s="206"/>
      <c r="O48" s="207"/>
    </row>
    <row r="49" spans="1:15">
      <c r="A49" s="213"/>
      <c r="B49" s="214"/>
      <c r="C49" s="215"/>
      <c r="D49" s="215"/>
      <c r="E49" s="216"/>
      <c r="F49" s="230"/>
      <c r="G49" s="217"/>
      <c r="H49" s="217"/>
      <c r="I49" s="217"/>
      <c r="J49" s="217"/>
      <c r="K49" s="217"/>
      <c r="L49" s="217"/>
      <c r="M49" s="217"/>
      <c r="N49" s="218"/>
      <c r="O49" s="219"/>
    </row>
    <row r="50" spans="1:15" ht="14">
      <c r="A50" s="220" t="s">
        <v>10</v>
      </c>
      <c r="B50" s="221"/>
      <c r="C50" s="222" t="s">
        <v>85</v>
      </c>
      <c r="D50" s="222"/>
      <c r="E50" s="223"/>
      <c r="F50" s="231"/>
      <c r="G50" s="205"/>
      <c r="H50" s="205"/>
      <c r="I50" s="205"/>
      <c r="J50" s="205"/>
      <c r="K50" s="205"/>
      <c r="L50" s="205"/>
      <c r="M50" s="205"/>
      <c r="N50" s="224"/>
      <c r="O50" s="225"/>
    </row>
    <row r="51" spans="1:15">
      <c r="A51" s="201">
        <v>1</v>
      </c>
      <c r="B51" s="202"/>
      <c r="C51" s="203" t="s">
        <v>86</v>
      </c>
      <c r="D51" s="203"/>
      <c r="E51" s="204"/>
      <c r="F51" s="232"/>
      <c r="G51" s="233"/>
      <c r="H51" s="233"/>
      <c r="I51" s="233"/>
      <c r="J51" s="233"/>
      <c r="K51" s="233"/>
      <c r="L51" s="233"/>
      <c r="M51" s="233"/>
      <c r="N51" s="206"/>
      <c r="O51" s="207"/>
    </row>
    <row r="52" spans="1:15" ht="14">
      <c r="A52" s="201"/>
      <c r="B52" s="202"/>
      <c r="C52" s="212" t="s">
        <v>150</v>
      </c>
      <c r="D52" s="203"/>
      <c r="E52" s="204"/>
      <c r="F52" s="232">
        <v>0.6</v>
      </c>
      <c r="G52" s="233">
        <v>0.6</v>
      </c>
      <c r="H52" s="233">
        <v>1.8</v>
      </c>
      <c r="I52" s="233"/>
      <c r="J52" s="233">
        <v>2</v>
      </c>
      <c r="K52" s="233"/>
      <c r="L52" s="233"/>
      <c r="M52" s="233"/>
      <c r="N52" s="206" t="s">
        <v>78</v>
      </c>
      <c r="O52" s="207">
        <f t="shared" ref="O52:O57" si="0">F52*G52*H52*J52</f>
        <v>1.296</v>
      </c>
    </row>
    <row r="53" spans="1:15" ht="14">
      <c r="A53" s="201"/>
      <c r="B53" s="202"/>
      <c r="C53" s="212" t="s">
        <v>151</v>
      </c>
      <c r="D53" s="203"/>
      <c r="E53" s="204"/>
      <c r="F53" s="232">
        <v>0.6</v>
      </c>
      <c r="G53" s="233">
        <v>1.2</v>
      </c>
      <c r="H53" s="233">
        <f>H52</f>
        <v>1.8</v>
      </c>
      <c r="I53" s="233"/>
      <c r="J53" s="233">
        <v>5</v>
      </c>
      <c r="K53" s="233"/>
      <c r="L53" s="233"/>
      <c r="M53" s="233"/>
      <c r="N53" s="206" t="s">
        <v>78</v>
      </c>
      <c r="O53" s="207">
        <f t="shared" si="0"/>
        <v>6.48</v>
      </c>
    </row>
    <row r="54" spans="1:15" ht="14">
      <c r="A54" s="201"/>
      <c r="B54" s="202"/>
      <c r="C54" s="212" t="s">
        <v>152</v>
      </c>
      <c r="D54" s="203"/>
      <c r="E54" s="204"/>
      <c r="F54" s="232">
        <v>1.2</v>
      </c>
      <c r="G54" s="233">
        <v>1.2</v>
      </c>
      <c r="H54" s="233">
        <f>H53</f>
        <v>1.8</v>
      </c>
      <c r="I54" s="233"/>
      <c r="J54" s="233">
        <v>9</v>
      </c>
      <c r="K54" s="233"/>
      <c r="L54" s="233"/>
      <c r="M54" s="233"/>
      <c r="N54" s="206" t="s">
        <v>78</v>
      </c>
      <c r="O54" s="207">
        <f t="shared" si="0"/>
        <v>23.327999999999999</v>
      </c>
    </row>
    <row r="55" spans="1:15" ht="14">
      <c r="A55" s="201"/>
      <c r="B55" s="202"/>
      <c r="C55" s="212" t="s">
        <v>153</v>
      </c>
      <c r="D55" s="203"/>
      <c r="E55" s="204"/>
      <c r="F55" s="232">
        <v>1.2</v>
      </c>
      <c r="G55" s="233">
        <v>1.2</v>
      </c>
      <c r="H55" s="233">
        <f>H54</f>
        <v>1.8</v>
      </c>
      <c r="I55" s="233"/>
      <c r="J55" s="233">
        <v>7</v>
      </c>
      <c r="K55" s="233"/>
      <c r="L55" s="233"/>
      <c r="M55" s="233"/>
      <c r="N55" s="206" t="s">
        <v>78</v>
      </c>
      <c r="O55" s="207">
        <f t="shared" si="0"/>
        <v>18.144000000000002</v>
      </c>
    </row>
    <row r="56" spans="1:15" ht="14">
      <c r="A56" s="201"/>
      <c r="B56" s="202"/>
      <c r="C56" s="212" t="s">
        <v>154</v>
      </c>
      <c r="D56" s="203"/>
      <c r="E56" s="204"/>
      <c r="F56" s="232">
        <v>1.45</v>
      </c>
      <c r="G56" s="233">
        <v>1.45</v>
      </c>
      <c r="H56" s="233">
        <f>H55</f>
        <v>1.8</v>
      </c>
      <c r="I56" s="233"/>
      <c r="J56" s="233">
        <v>1</v>
      </c>
      <c r="K56" s="233"/>
      <c r="L56" s="233"/>
      <c r="M56" s="233"/>
      <c r="N56" s="206" t="s">
        <v>78</v>
      </c>
      <c r="O56" s="207">
        <f t="shared" si="0"/>
        <v>3.7845</v>
      </c>
    </row>
    <row r="57" spans="1:15" ht="14">
      <c r="A57" s="201"/>
      <c r="B57" s="202"/>
      <c r="C57" s="212" t="s">
        <v>155</v>
      </c>
      <c r="D57" s="203"/>
      <c r="E57" s="204"/>
      <c r="F57" s="232">
        <v>0.6</v>
      </c>
      <c r="G57" s="233">
        <v>0.6</v>
      </c>
      <c r="H57" s="233">
        <f>H56</f>
        <v>1.8</v>
      </c>
      <c r="I57" s="233"/>
      <c r="J57" s="233">
        <v>2</v>
      </c>
      <c r="K57" s="233"/>
      <c r="L57" s="233"/>
      <c r="M57" s="233"/>
      <c r="N57" s="206" t="s">
        <v>78</v>
      </c>
      <c r="O57" s="207">
        <f t="shared" si="0"/>
        <v>1.296</v>
      </c>
    </row>
    <row r="58" spans="1:15" ht="14">
      <c r="A58" s="201"/>
      <c r="B58" s="202"/>
      <c r="C58" s="212" t="s">
        <v>156</v>
      </c>
      <c r="D58" s="203"/>
      <c r="E58" s="204"/>
      <c r="F58" s="232">
        <f>44+45</f>
        <v>89</v>
      </c>
      <c r="G58" s="233">
        <f>0.9</f>
        <v>0.9</v>
      </c>
      <c r="H58" s="233">
        <v>0.5</v>
      </c>
      <c r="I58" s="233"/>
      <c r="J58" s="233">
        <v>1</v>
      </c>
      <c r="K58" s="233">
        <v>0.5</v>
      </c>
      <c r="L58" s="233"/>
      <c r="M58" s="233"/>
      <c r="N58" s="206" t="s">
        <v>78</v>
      </c>
      <c r="O58" s="207">
        <f>F58*G58*H58*J58*K58</f>
        <v>20.025000000000002</v>
      </c>
    </row>
    <row r="59" spans="1:15" ht="14">
      <c r="A59" s="201"/>
      <c r="B59" s="202"/>
      <c r="C59" s="203"/>
      <c r="D59" s="203"/>
      <c r="E59" s="204"/>
      <c r="F59" s="232"/>
      <c r="G59" s="233"/>
      <c r="H59" s="233"/>
      <c r="I59" s="233"/>
      <c r="J59" s="233"/>
      <c r="K59" s="233"/>
      <c r="L59" s="233" t="s">
        <v>157</v>
      </c>
      <c r="M59" s="233"/>
      <c r="N59" s="206" t="s">
        <v>78</v>
      </c>
      <c r="O59" s="207">
        <f>SUM(O52,O53,O54,O55,O56,O57,O58)</f>
        <v>74.353500000000011</v>
      </c>
    </row>
    <row r="60" spans="1:15">
      <c r="A60" s="201"/>
      <c r="B60" s="202"/>
      <c r="C60" s="203"/>
      <c r="D60" s="203"/>
      <c r="E60" s="204"/>
      <c r="F60" s="232"/>
      <c r="G60" s="233"/>
      <c r="H60" s="233"/>
      <c r="I60" s="233"/>
      <c r="J60" s="233"/>
      <c r="K60" s="233"/>
      <c r="L60" s="233"/>
      <c r="M60" s="233"/>
      <c r="N60" s="206"/>
      <c r="O60" s="207"/>
    </row>
    <row r="61" spans="1:15" ht="14">
      <c r="A61" s="201">
        <v>2</v>
      </c>
      <c r="B61" s="202"/>
      <c r="C61" s="203" t="s">
        <v>87</v>
      </c>
      <c r="D61" s="203"/>
      <c r="E61" s="204"/>
      <c r="F61" s="232"/>
      <c r="G61" s="233"/>
      <c r="H61" s="233"/>
      <c r="I61" s="233"/>
      <c r="J61" s="233"/>
      <c r="K61" s="233">
        <f>1/3</f>
        <v>0.33333333333333331</v>
      </c>
      <c r="L61" s="233">
        <f>O59</f>
        <v>74.353500000000011</v>
      </c>
      <c r="M61" s="233"/>
      <c r="N61" s="206" t="s">
        <v>78</v>
      </c>
      <c r="O61" s="207">
        <f>K61*L61</f>
        <v>24.784500000000001</v>
      </c>
    </row>
    <row r="62" spans="1:15" ht="14">
      <c r="A62" s="201">
        <v>3</v>
      </c>
      <c r="B62" s="202"/>
      <c r="C62" s="203" t="s">
        <v>88</v>
      </c>
      <c r="D62" s="203"/>
      <c r="E62" s="204"/>
      <c r="F62" s="232">
        <f>F41</f>
        <v>25.6</v>
      </c>
      <c r="G62" s="233">
        <f>G41</f>
        <v>15</v>
      </c>
      <c r="H62" s="233">
        <v>1</v>
      </c>
      <c r="I62" s="233"/>
      <c r="J62" s="233"/>
      <c r="K62" s="233"/>
      <c r="L62" s="233"/>
      <c r="M62" s="233"/>
      <c r="N62" s="206" t="s">
        <v>78</v>
      </c>
      <c r="O62" s="207">
        <f>F62*G62*H62</f>
        <v>384</v>
      </c>
    </row>
    <row r="63" spans="1:15" ht="14">
      <c r="A63" s="201">
        <v>4</v>
      </c>
      <c r="B63" s="202"/>
      <c r="C63" s="203" t="s">
        <v>89</v>
      </c>
      <c r="D63" s="203"/>
      <c r="E63" s="204"/>
      <c r="F63" s="232"/>
      <c r="G63" s="233"/>
      <c r="H63" s="233"/>
      <c r="I63" s="233"/>
      <c r="J63" s="233"/>
      <c r="K63" s="233"/>
      <c r="L63" s="233"/>
      <c r="M63" s="233"/>
      <c r="N63" s="206" t="s">
        <v>78</v>
      </c>
      <c r="O63" s="207">
        <f>O62</f>
        <v>384</v>
      </c>
    </row>
    <row r="64" spans="1:15">
      <c r="A64" s="213"/>
      <c r="B64" s="214"/>
      <c r="C64" s="215"/>
      <c r="D64" s="215"/>
      <c r="E64" s="216"/>
      <c r="F64" s="230"/>
      <c r="G64" s="217"/>
      <c r="H64" s="217"/>
      <c r="I64" s="217"/>
      <c r="J64" s="217"/>
      <c r="K64" s="217"/>
      <c r="L64" s="217"/>
      <c r="M64" s="217"/>
      <c r="N64" s="218"/>
      <c r="O64" s="219"/>
    </row>
    <row r="65" spans="1:15" ht="14">
      <c r="A65" s="226">
        <v>5</v>
      </c>
      <c r="B65" s="227"/>
      <c r="C65" s="228" t="s">
        <v>90</v>
      </c>
      <c r="D65" s="228"/>
      <c r="E65" s="229"/>
      <c r="F65" s="231"/>
      <c r="G65" s="205"/>
      <c r="H65" s="205"/>
      <c r="I65" s="205"/>
      <c r="J65" s="205"/>
      <c r="K65" s="205"/>
      <c r="L65" s="205"/>
      <c r="M65" s="205"/>
      <c r="N65" s="224" t="s">
        <v>78</v>
      </c>
      <c r="O65" s="225"/>
    </row>
    <row r="66" spans="1:15" ht="14">
      <c r="A66" s="201"/>
      <c r="B66" s="202"/>
      <c r="C66" s="212" t="s">
        <v>158</v>
      </c>
      <c r="D66" s="203"/>
      <c r="E66" s="204"/>
      <c r="F66" s="232">
        <f>F52</f>
        <v>0.6</v>
      </c>
      <c r="G66" s="233">
        <f>G52</f>
        <v>0.6</v>
      </c>
      <c r="H66" s="233">
        <v>0.25</v>
      </c>
      <c r="I66" s="233"/>
      <c r="J66" s="233">
        <f t="shared" ref="J66:J71" si="1">J52</f>
        <v>2</v>
      </c>
      <c r="K66" s="233"/>
      <c r="L66" s="233"/>
      <c r="M66" s="233"/>
      <c r="N66" s="206" t="s">
        <v>78</v>
      </c>
      <c r="O66" s="207">
        <f t="shared" ref="O66:O71" si="2">F66*G66*H66*J66</f>
        <v>0.18</v>
      </c>
    </row>
    <row r="67" spans="1:15" ht="14">
      <c r="A67" s="201"/>
      <c r="B67" s="202"/>
      <c r="C67" s="212" t="s">
        <v>159</v>
      </c>
      <c r="D67" s="203"/>
      <c r="E67" s="204"/>
      <c r="F67" s="232">
        <f t="shared" ref="F67:G71" si="3">F53</f>
        <v>0.6</v>
      </c>
      <c r="G67" s="233">
        <f t="shared" si="3"/>
        <v>1.2</v>
      </c>
      <c r="H67" s="233">
        <v>0.25</v>
      </c>
      <c r="I67" s="233"/>
      <c r="J67" s="233">
        <f t="shared" si="1"/>
        <v>5</v>
      </c>
      <c r="K67" s="233"/>
      <c r="L67" s="233"/>
      <c r="M67" s="233"/>
      <c r="N67" s="206" t="s">
        <v>78</v>
      </c>
      <c r="O67" s="207">
        <f t="shared" si="2"/>
        <v>0.89999999999999991</v>
      </c>
    </row>
    <row r="68" spans="1:15" ht="14">
      <c r="A68" s="201"/>
      <c r="B68" s="202"/>
      <c r="C68" s="212" t="s">
        <v>160</v>
      </c>
      <c r="D68" s="203"/>
      <c r="E68" s="204"/>
      <c r="F68" s="232">
        <f t="shared" si="3"/>
        <v>1.2</v>
      </c>
      <c r="G68" s="233">
        <f t="shared" si="3"/>
        <v>1.2</v>
      </c>
      <c r="H68" s="233">
        <v>0.25</v>
      </c>
      <c r="I68" s="233"/>
      <c r="J68" s="233">
        <f t="shared" si="1"/>
        <v>9</v>
      </c>
      <c r="K68" s="233"/>
      <c r="L68" s="233"/>
      <c r="M68" s="233"/>
      <c r="N68" s="206" t="s">
        <v>78</v>
      </c>
      <c r="O68" s="207">
        <f t="shared" si="2"/>
        <v>3.2399999999999998</v>
      </c>
    </row>
    <row r="69" spans="1:15" ht="14">
      <c r="A69" s="201"/>
      <c r="B69" s="202"/>
      <c r="C69" s="212" t="s">
        <v>161</v>
      </c>
      <c r="D69" s="203"/>
      <c r="E69" s="204"/>
      <c r="F69" s="232">
        <f t="shared" si="3"/>
        <v>1.2</v>
      </c>
      <c r="G69" s="233">
        <f t="shared" si="3"/>
        <v>1.2</v>
      </c>
      <c r="H69" s="233">
        <v>0.25</v>
      </c>
      <c r="I69" s="233"/>
      <c r="J69" s="233">
        <f t="shared" si="1"/>
        <v>7</v>
      </c>
      <c r="K69" s="233"/>
      <c r="L69" s="233"/>
      <c r="M69" s="233"/>
      <c r="N69" s="206" t="s">
        <v>78</v>
      </c>
      <c r="O69" s="207">
        <f t="shared" si="2"/>
        <v>2.52</v>
      </c>
    </row>
    <row r="70" spans="1:15" ht="14">
      <c r="A70" s="201"/>
      <c r="B70" s="202"/>
      <c r="C70" s="212" t="s">
        <v>162</v>
      </c>
      <c r="D70" s="203"/>
      <c r="E70" s="204"/>
      <c r="F70" s="232">
        <f t="shared" si="3"/>
        <v>1.45</v>
      </c>
      <c r="G70" s="233">
        <f t="shared" si="3"/>
        <v>1.45</v>
      </c>
      <c r="H70" s="233">
        <v>0.25</v>
      </c>
      <c r="I70" s="233"/>
      <c r="J70" s="233">
        <f t="shared" si="1"/>
        <v>1</v>
      </c>
      <c r="K70" s="233"/>
      <c r="L70" s="233"/>
      <c r="M70" s="233"/>
      <c r="N70" s="206" t="s">
        <v>78</v>
      </c>
      <c r="O70" s="207">
        <f t="shared" si="2"/>
        <v>0.52562500000000001</v>
      </c>
    </row>
    <row r="71" spans="1:15" ht="14">
      <c r="A71" s="201"/>
      <c r="B71" s="202"/>
      <c r="C71" s="212" t="s">
        <v>163</v>
      </c>
      <c r="D71" s="203"/>
      <c r="E71" s="204"/>
      <c r="F71" s="232">
        <f t="shared" si="3"/>
        <v>0.6</v>
      </c>
      <c r="G71" s="233">
        <f t="shared" si="3"/>
        <v>0.6</v>
      </c>
      <c r="H71" s="233">
        <v>0.25</v>
      </c>
      <c r="I71" s="233"/>
      <c r="J71" s="233">
        <f t="shared" si="1"/>
        <v>2</v>
      </c>
      <c r="K71" s="233"/>
      <c r="L71" s="233"/>
      <c r="M71" s="233"/>
      <c r="N71" s="206" t="s">
        <v>78</v>
      </c>
      <c r="O71" s="207">
        <f t="shared" si="2"/>
        <v>0.18</v>
      </c>
    </row>
    <row r="72" spans="1:15" ht="14">
      <c r="A72" s="201"/>
      <c r="B72" s="202"/>
      <c r="C72" s="212" t="s">
        <v>164</v>
      </c>
      <c r="D72" s="203"/>
      <c r="E72" s="204"/>
      <c r="F72" s="232">
        <f>F58</f>
        <v>89</v>
      </c>
      <c r="G72" s="233">
        <f>0.9</f>
        <v>0.9</v>
      </c>
      <c r="H72" s="233">
        <v>0.25</v>
      </c>
      <c r="I72" s="233"/>
      <c r="J72" s="233">
        <v>1</v>
      </c>
      <c r="K72" s="233">
        <v>0.5</v>
      </c>
      <c r="L72" s="233"/>
      <c r="M72" s="233"/>
      <c r="N72" s="206" t="s">
        <v>78</v>
      </c>
      <c r="O72" s="207">
        <f>F72*G72*H72*J72*K72</f>
        <v>10.012500000000001</v>
      </c>
    </row>
    <row r="73" spans="1:15" ht="14">
      <c r="A73" s="201"/>
      <c r="B73" s="202"/>
      <c r="C73" s="203"/>
      <c r="D73" s="203"/>
      <c r="E73" s="204"/>
      <c r="F73" s="232"/>
      <c r="G73" s="233"/>
      <c r="H73" s="233"/>
      <c r="I73" s="233"/>
      <c r="J73" s="233"/>
      <c r="K73" s="233"/>
      <c r="L73" s="233"/>
      <c r="M73" s="233" t="s">
        <v>165</v>
      </c>
      <c r="N73" s="206" t="s">
        <v>78</v>
      </c>
      <c r="O73" s="207">
        <f>SUM(O66:O72)</f>
        <v>17.558125</v>
      </c>
    </row>
    <row r="74" spans="1:15">
      <c r="A74" s="201"/>
      <c r="B74" s="202"/>
      <c r="C74" s="203"/>
      <c r="D74" s="203"/>
      <c r="E74" s="204"/>
      <c r="F74" s="232"/>
      <c r="G74" s="233"/>
      <c r="H74" s="233"/>
      <c r="I74" s="233"/>
      <c r="J74" s="233"/>
      <c r="K74" s="233"/>
      <c r="L74" s="233"/>
      <c r="M74" s="233"/>
      <c r="N74" s="206"/>
      <c r="O74" s="207"/>
    </row>
    <row r="75" spans="1:15" ht="14">
      <c r="A75" s="201">
        <v>6</v>
      </c>
      <c r="B75" s="202"/>
      <c r="C75" s="203" t="s">
        <v>166</v>
      </c>
      <c r="D75" s="203"/>
      <c r="E75" s="204"/>
      <c r="F75" s="232">
        <v>12</v>
      </c>
      <c r="G75" s="233"/>
      <c r="H75" s="233"/>
      <c r="I75" s="233"/>
      <c r="J75" s="232">
        <f>(J66*1)+(J67*2)+(J68*3)+(J69*4)+(J70*5)+(J71*0)</f>
        <v>72</v>
      </c>
      <c r="K75" s="233"/>
      <c r="L75" s="233"/>
      <c r="M75" s="233"/>
      <c r="N75" s="206" t="s">
        <v>81</v>
      </c>
      <c r="O75" s="207">
        <f>F75*J75</f>
        <v>864</v>
      </c>
    </row>
    <row r="76" spans="1:15">
      <c r="A76" s="201"/>
      <c r="B76" s="202"/>
      <c r="C76" s="203" t="s">
        <v>167</v>
      </c>
      <c r="D76" s="203"/>
      <c r="E76" s="204"/>
      <c r="F76" s="232"/>
      <c r="G76" s="233"/>
      <c r="H76" s="233"/>
      <c r="I76" s="233"/>
      <c r="J76" s="232"/>
      <c r="K76" s="233"/>
      <c r="L76" s="233"/>
      <c r="M76" s="233"/>
      <c r="N76" s="206"/>
      <c r="O76" s="207"/>
    </row>
    <row r="77" spans="1:15">
      <c r="A77" s="201"/>
      <c r="B77" s="202"/>
      <c r="C77" s="203" t="s">
        <v>168</v>
      </c>
      <c r="D77" s="203"/>
      <c r="E77" s="204"/>
      <c r="F77" s="232"/>
      <c r="G77" s="233"/>
      <c r="H77" s="233"/>
      <c r="I77" s="233"/>
      <c r="J77" s="232"/>
      <c r="K77" s="233"/>
      <c r="L77" s="233"/>
      <c r="M77" s="233"/>
      <c r="N77" s="206"/>
      <c r="O77" s="207">
        <f>J75</f>
        <v>72</v>
      </c>
    </row>
    <row r="78" spans="1:15">
      <c r="A78" s="201"/>
      <c r="B78" s="202"/>
      <c r="C78" s="203"/>
      <c r="D78" s="203"/>
      <c r="E78" s="204"/>
      <c r="F78" s="232"/>
      <c r="G78" s="233"/>
      <c r="H78" s="233"/>
      <c r="I78" s="233"/>
      <c r="J78" s="232"/>
      <c r="K78" s="233"/>
      <c r="L78" s="233"/>
      <c r="M78" s="233"/>
      <c r="N78" s="206"/>
      <c r="O78" s="207"/>
    </row>
    <row r="79" spans="1:15">
      <c r="A79" s="201"/>
      <c r="B79" s="202"/>
      <c r="C79" s="203"/>
      <c r="D79" s="203"/>
      <c r="E79" s="204"/>
      <c r="F79" s="232"/>
      <c r="G79" s="233"/>
      <c r="H79" s="233"/>
      <c r="I79" s="233"/>
      <c r="J79" s="233"/>
      <c r="K79" s="233"/>
      <c r="L79" s="233"/>
      <c r="M79" s="233"/>
      <c r="N79" s="206"/>
      <c r="O79" s="207"/>
    </row>
    <row r="80" spans="1:15" ht="14">
      <c r="A80" s="208" t="s">
        <v>11</v>
      </c>
      <c r="B80" s="209"/>
      <c r="C80" s="210" t="s">
        <v>92</v>
      </c>
      <c r="D80" s="210"/>
      <c r="E80" s="211"/>
      <c r="F80" s="232"/>
      <c r="G80" s="233"/>
      <c r="H80" s="233"/>
      <c r="I80" s="233"/>
      <c r="J80" s="233"/>
      <c r="K80" s="233"/>
      <c r="L80" s="233"/>
      <c r="M80" s="233"/>
      <c r="N80" s="206"/>
      <c r="O80" s="207"/>
    </row>
    <row r="81" spans="1:15">
      <c r="A81" s="201">
        <v>1</v>
      </c>
      <c r="B81" s="202"/>
      <c r="C81" s="203" t="s">
        <v>169</v>
      </c>
      <c r="D81" s="203"/>
      <c r="E81" s="204"/>
      <c r="F81" s="232"/>
      <c r="G81" s="233"/>
      <c r="H81" s="233"/>
      <c r="I81" s="233"/>
      <c r="J81" s="233"/>
      <c r="K81" s="233"/>
      <c r="L81" s="233"/>
      <c r="M81" s="233"/>
      <c r="N81" s="206"/>
      <c r="O81" s="207"/>
    </row>
    <row r="82" spans="1:15" ht="14">
      <c r="A82" s="201"/>
      <c r="B82" s="202"/>
      <c r="C82" s="212" t="s">
        <v>170</v>
      </c>
      <c r="D82" s="203"/>
      <c r="E82" s="204"/>
      <c r="F82" s="232">
        <v>2</v>
      </c>
      <c r="G82" s="233">
        <v>0.1</v>
      </c>
      <c r="H82" s="233">
        <v>0.1</v>
      </c>
      <c r="I82" s="233"/>
      <c r="J82" s="233">
        <f>ROUNDUP(F72/1,0)</f>
        <v>89</v>
      </c>
      <c r="K82" s="233"/>
      <c r="L82" s="233"/>
      <c r="M82" s="233"/>
      <c r="N82" s="206" t="s">
        <v>78</v>
      </c>
      <c r="O82" s="207">
        <f>F82*G82*H82*J82</f>
        <v>1.7800000000000002</v>
      </c>
    </row>
    <row r="83" spans="1:15">
      <c r="A83" s="201"/>
      <c r="B83" s="202"/>
      <c r="C83" s="212"/>
      <c r="D83" s="203"/>
      <c r="E83" s="204"/>
      <c r="F83" s="232"/>
      <c r="G83" s="233"/>
      <c r="H83" s="233"/>
      <c r="I83" s="233"/>
      <c r="J83" s="233"/>
      <c r="K83" s="233"/>
      <c r="L83" s="233"/>
      <c r="M83" s="233"/>
      <c r="N83" s="206"/>
      <c r="O83" s="207"/>
    </row>
    <row r="84" spans="1:15">
      <c r="A84" s="201">
        <v>2</v>
      </c>
      <c r="B84" s="202"/>
      <c r="C84" s="203" t="s">
        <v>171</v>
      </c>
      <c r="D84" s="203"/>
      <c r="E84" s="204"/>
      <c r="F84" s="232"/>
      <c r="G84" s="233"/>
      <c r="H84" s="233"/>
      <c r="I84" s="233"/>
      <c r="J84" s="233"/>
      <c r="K84" s="233"/>
      <c r="L84" s="233"/>
      <c r="M84" s="233"/>
      <c r="N84" s="206"/>
      <c r="O84" s="207"/>
    </row>
    <row r="85" spans="1:15" ht="14">
      <c r="A85" s="201"/>
      <c r="B85" s="202"/>
      <c r="C85" s="212" t="s">
        <v>172</v>
      </c>
      <c r="D85" s="203"/>
      <c r="E85" s="204"/>
      <c r="F85" s="232">
        <f>F72</f>
        <v>89</v>
      </c>
      <c r="G85" s="233">
        <v>0.9</v>
      </c>
      <c r="H85" s="233">
        <v>0.1</v>
      </c>
      <c r="I85" s="233"/>
      <c r="J85" s="233"/>
      <c r="K85" s="233"/>
      <c r="L85" s="233"/>
      <c r="M85" s="233"/>
      <c r="N85" s="206" t="s">
        <v>78</v>
      </c>
      <c r="O85" s="207">
        <f>F85*G85*H85</f>
        <v>8.0100000000000016</v>
      </c>
    </row>
    <row r="86" spans="1:15" ht="14">
      <c r="A86" s="201"/>
      <c r="B86" s="202"/>
      <c r="C86" s="212" t="s">
        <v>173</v>
      </c>
      <c r="D86" s="203"/>
      <c r="E86" s="204"/>
      <c r="F86" s="232">
        <f>F85</f>
        <v>89</v>
      </c>
      <c r="G86" s="233">
        <f>0.6+0.3</f>
        <v>0.89999999999999991</v>
      </c>
      <c r="H86" s="233">
        <v>0.6</v>
      </c>
      <c r="I86" s="233"/>
      <c r="J86" s="233"/>
      <c r="K86" s="233">
        <v>0.5</v>
      </c>
      <c r="L86" s="233"/>
      <c r="M86" s="233"/>
      <c r="N86" s="206" t="s">
        <v>78</v>
      </c>
      <c r="O86" s="207">
        <f>F86*G86*H86*K86</f>
        <v>24.029999999999998</v>
      </c>
    </row>
    <row r="87" spans="1:15">
      <c r="A87" s="226"/>
      <c r="B87" s="227"/>
      <c r="C87" s="228"/>
      <c r="D87" s="228"/>
      <c r="E87" s="229"/>
      <c r="F87" s="231"/>
      <c r="G87" s="205"/>
      <c r="H87" s="205"/>
      <c r="I87" s="205"/>
      <c r="J87" s="205"/>
      <c r="K87" s="205"/>
      <c r="L87" s="205"/>
      <c r="M87" s="205"/>
      <c r="N87" s="224"/>
      <c r="O87" s="225"/>
    </row>
    <row r="88" spans="1:15">
      <c r="A88" s="234"/>
      <c r="B88" s="235"/>
      <c r="C88" s="236"/>
      <c r="D88" s="236"/>
      <c r="E88" s="237"/>
      <c r="F88" s="238"/>
      <c r="G88" s="239"/>
      <c r="H88" s="239"/>
      <c r="I88" s="239"/>
      <c r="J88" s="239"/>
      <c r="K88" s="239"/>
      <c r="L88" s="239"/>
      <c r="M88" s="239"/>
      <c r="N88" s="240"/>
      <c r="O88" s="241"/>
    </row>
    <row r="89" spans="1:15">
      <c r="A89" s="226">
        <v>3</v>
      </c>
      <c r="B89" s="227"/>
      <c r="C89" s="228" t="s">
        <v>174</v>
      </c>
      <c r="D89" s="228"/>
      <c r="E89" s="229"/>
      <c r="F89" s="231"/>
      <c r="G89" s="205"/>
      <c r="H89" s="205"/>
      <c r="I89" s="205"/>
      <c r="J89" s="205"/>
      <c r="K89" s="205"/>
      <c r="L89" s="205"/>
      <c r="M89" s="205"/>
      <c r="N89" s="224"/>
      <c r="O89" s="225"/>
    </row>
    <row r="90" spans="1:15">
      <c r="A90" s="201"/>
      <c r="B90" s="202"/>
      <c r="C90" s="203"/>
      <c r="D90" s="203"/>
      <c r="E90" s="204"/>
      <c r="F90" s="232"/>
      <c r="G90" s="233"/>
      <c r="H90" s="233"/>
      <c r="I90" s="233"/>
      <c r="J90" s="233"/>
      <c r="K90" s="233"/>
      <c r="L90" s="233"/>
      <c r="M90" s="233"/>
      <c r="N90" s="206"/>
      <c r="O90" s="207"/>
    </row>
    <row r="91" spans="1:15">
      <c r="A91" s="201"/>
      <c r="B91" s="202"/>
      <c r="C91" s="203"/>
      <c r="D91" s="203"/>
      <c r="E91" s="204"/>
      <c r="F91" s="232"/>
      <c r="G91" s="233"/>
      <c r="H91" s="233"/>
      <c r="I91" s="233"/>
      <c r="J91" s="233"/>
      <c r="K91" s="233"/>
      <c r="L91" s="233"/>
      <c r="M91" s="233"/>
      <c r="N91" s="206"/>
      <c r="O91" s="207"/>
    </row>
    <row r="92" spans="1:15">
      <c r="A92" s="201"/>
      <c r="B92" s="202"/>
      <c r="C92" s="203"/>
      <c r="D92" s="203"/>
      <c r="E92" s="204"/>
      <c r="F92" s="232"/>
      <c r="G92" s="233"/>
      <c r="H92" s="233"/>
      <c r="I92" s="233"/>
      <c r="J92" s="233"/>
      <c r="K92" s="233"/>
      <c r="L92" s="233"/>
      <c r="M92" s="233"/>
      <c r="N92" s="206"/>
      <c r="O92" s="207"/>
    </row>
    <row r="93" spans="1:15">
      <c r="A93" s="201"/>
      <c r="B93" s="202"/>
      <c r="C93" s="203"/>
      <c r="D93" s="203"/>
      <c r="E93" s="204"/>
      <c r="F93" s="232"/>
      <c r="G93" s="233"/>
      <c r="H93" s="233"/>
      <c r="I93" s="233"/>
      <c r="J93" s="233"/>
      <c r="K93" s="233"/>
      <c r="L93" s="233"/>
      <c r="M93" s="233"/>
      <c r="N93" s="206"/>
      <c r="O93" s="207"/>
    </row>
    <row r="94" spans="1:15">
      <c r="A94" s="201"/>
      <c r="B94" s="202"/>
      <c r="C94" s="203"/>
      <c r="D94" s="203"/>
      <c r="E94" s="204"/>
      <c r="F94" s="232"/>
      <c r="G94" s="233"/>
      <c r="H94" s="233"/>
      <c r="I94" s="233"/>
      <c r="J94" s="233"/>
      <c r="K94" s="233"/>
      <c r="L94" s="233"/>
      <c r="M94" s="233"/>
      <c r="N94" s="206"/>
      <c r="O94" s="207"/>
    </row>
    <row r="95" spans="1:15">
      <c r="A95" s="201"/>
      <c r="B95" s="202"/>
      <c r="C95" s="203"/>
      <c r="D95" s="203"/>
      <c r="E95" s="204"/>
      <c r="F95" s="232"/>
      <c r="G95" s="233"/>
      <c r="H95" s="233"/>
      <c r="I95" s="233"/>
      <c r="J95" s="233"/>
      <c r="K95" s="233"/>
      <c r="L95" s="233"/>
      <c r="M95" s="233"/>
      <c r="N95" s="206"/>
      <c r="O95" s="207"/>
    </row>
    <row r="96" spans="1:15">
      <c r="A96" s="201"/>
      <c r="B96" s="202"/>
      <c r="C96" s="203"/>
      <c r="D96" s="203"/>
      <c r="E96" s="204"/>
      <c r="F96" s="232"/>
      <c r="G96" s="233"/>
      <c r="H96" s="233"/>
      <c r="I96" s="233"/>
      <c r="J96" s="233"/>
      <c r="K96" s="233"/>
      <c r="L96" s="233"/>
      <c r="M96" s="233"/>
      <c r="N96" s="206"/>
      <c r="O96" s="207"/>
    </row>
    <row r="97" spans="1:15">
      <c r="A97" s="201"/>
      <c r="B97" s="202"/>
      <c r="C97" s="203"/>
      <c r="D97" s="203"/>
      <c r="E97" s="204"/>
      <c r="F97" s="232"/>
      <c r="G97" s="233"/>
      <c r="H97" s="233"/>
      <c r="I97" s="233"/>
      <c r="J97" s="233"/>
      <c r="K97" s="233"/>
      <c r="L97" s="233"/>
      <c r="M97" s="233"/>
      <c r="N97" s="206"/>
      <c r="O97" s="207"/>
    </row>
    <row r="98" spans="1:15">
      <c r="A98" s="201"/>
      <c r="B98" s="202"/>
      <c r="C98" s="203"/>
      <c r="D98" s="203"/>
      <c r="E98" s="204"/>
      <c r="F98" s="232"/>
      <c r="G98" s="233"/>
      <c r="H98" s="233"/>
      <c r="I98" s="233"/>
      <c r="J98" s="233"/>
      <c r="K98" s="233"/>
      <c r="L98" s="233"/>
      <c r="M98" s="233"/>
      <c r="N98" s="206"/>
      <c r="O98" s="207"/>
    </row>
    <row r="99" spans="1:15">
      <c r="A99" s="201"/>
      <c r="B99" s="202"/>
      <c r="C99" s="203"/>
      <c r="D99" s="203"/>
      <c r="E99" s="204"/>
      <c r="F99" s="232"/>
      <c r="G99" s="233"/>
      <c r="H99" s="233"/>
      <c r="I99" s="233"/>
      <c r="J99" s="233"/>
      <c r="K99" s="233"/>
      <c r="L99" s="233"/>
      <c r="M99" s="233"/>
      <c r="N99" s="206"/>
      <c r="O99" s="207"/>
    </row>
    <row r="100" spans="1:15">
      <c r="A100" s="201"/>
      <c r="B100" s="202"/>
      <c r="C100" s="203"/>
      <c r="D100" s="203"/>
      <c r="E100" s="204"/>
      <c r="F100" s="232"/>
      <c r="G100" s="233"/>
      <c r="H100" s="233"/>
      <c r="I100" s="233"/>
      <c r="J100" s="233"/>
      <c r="K100" s="233"/>
      <c r="L100" s="233"/>
      <c r="M100" s="233"/>
      <c r="N100" s="206"/>
      <c r="O100" s="207"/>
    </row>
    <row r="101" spans="1:15">
      <c r="A101" s="201"/>
      <c r="B101" s="202"/>
      <c r="C101" s="203"/>
      <c r="D101" s="203"/>
      <c r="E101" s="204"/>
      <c r="F101" s="232"/>
      <c r="G101" s="233"/>
      <c r="H101" s="233"/>
      <c r="I101" s="233"/>
      <c r="J101" s="233"/>
      <c r="K101" s="233"/>
      <c r="L101" s="233"/>
      <c r="M101" s="233"/>
      <c r="N101" s="206"/>
      <c r="O101" s="207"/>
    </row>
    <row r="102" spans="1:15">
      <c r="A102" s="201"/>
      <c r="B102" s="202"/>
      <c r="C102" s="203"/>
      <c r="D102" s="203"/>
      <c r="E102" s="204"/>
      <c r="F102" s="232"/>
      <c r="G102" s="233"/>
      <c r="H102" s="233"/>
      <c r="I102" s="233"/>
      <c r="J102" s="233"/>
      <c r="K102" s="233"/>
      <c r="L102" s="233"/>
      <c r="M102" s="233"/>
      <c r="N102" s="206"/>
      <c r="O102" s="207"/>
    </row>
    <row r="103" spans="1:15">
      <c r="A103" s="201"/>
      <c r="B103" s="202"/>
      <c r="C103" s="203"/>
      <c r="D103" s="203"/>
      <c r="E103" s="204"/>
      <c r="F103" s="232"/>
      <c r="G103" s="233"/>
      <c r="H103" s="233"/>
      <c r="I103" s="233"/>
      <c r="J103" s="233"/>
      <c r="K103" s="233"/>
      <c r="L103" s="233"/>
      <c r="M103" s="233"/>
      <c r="N103" s="206"/>
      <c r="O103" s="207"/>
    </row>
    <row r="104" spans="1:15">
      <c r="A104" s="201"/>
      <c r="B104" s="202"/>
      <c r="C104" s="203"/>
      <c r="D104" s="203"/>
      <c r="E104" s="204"/>
      <c r="F104" s="232"/>
      <c r="G104" s="233"/>
      <c r="H104" s="233"/>
      <c r="I104" s="233"/>
      <c r="J104" s="233"/>
      <c r="K104" s="233"/>
      <c r="L104" s="233"/>
      <c r="M104" s="233"/>
      <c r="N104" s="206"/>
      <c r="O104" s="207"/>
    </row>
    <row r="105" spans="1:15">
      <c r="A105" s="201"/>
      <c r="B105" s="202"/>
      <c r="C105" s="203"/>
      <c r="D105" s="203"/>
      <c r="E105" s="204"/>
      <c r="F105" s="232"/>
      <c r="G105" s="233"/>
      <c r="H105" s="233"/>
      <c r="I105" s="233"/>
      <c r="J105" s="233"/>
      <c r="K105" s="233"/>
      <c r="L105" s="233"/>
      <c r="M105" s="233"/>
      <c r="N105" s="206"/>
      <c r="O105" s="207"/>
    </row>
    <row r="106" spans="1:15">
      <c r="A106" s="201"/>
      <c r="B106" s="202"/>
      <c r="C106" s="203"/>
      <c r="D106" s="203"/>
      <c r="E106" s="204"/>
      <c r="F106" s="232"/>
      <c r="G106" s="233"/>
      <c r="H106" s="233"/>
      <c r="I106" s="233"/>
      <c r="J106" s="233"/>
      <c r="K106" s="233"/>
      <c r="L106" s="233"/>
      <c r="M106" s="233"/>
      <c r="N106" s="206"/>
      <c r="O106" s="207"/>
    </row>
    <row r="107" spans="1:15">
      <c r="A107" s="201"/>
      <c r="B107" s="202"/>
      <c r="C107" s="203"/>
      <c r="D107" s="203"/>
      <c r="E107" s="204"/>
      <c r="F107" s="232"/>
      <c r="G107" s="233"/>
      <c r="H107" s="233"/>
      <c r="I107" s="233"/>
      <c r="J107" s="233"/>
      <c r="K107" s="233"/>
      <c r="L107" s="233"/>
      <c r="M107" s="233"/>
      <c r="N107" s="206"/>
      <c r="O107" s="207"/>
    </row>
    <row r="108" spans="1:15">
      <c r="A108" s="201"/>
      <c r="B108" s="202"/>
      <c r="C108" s="242" t="s">
        <v>175</v>
      </c>
      <c r="D108" s="243"/>
      <c r="E108" s="244"/>
      <c r="F108" s="205"/>
      <c r="G108" s="205"/>
      <c r="H108" s="205"/>
      <c r="I108" s="205"/>
      <c r="J108" s="205"/>
      <c r="K108" s="205"/>
      <c r="L108" s="205"/>
      <c r="M108" s="205"/>
      <c r="N108" s="205"/>
      <c r="O108" s="245"/>
    </row>
    <row r="109" spans="1:15">
      <c r="A109" s="201"/>
      <c r="B109" s="202"/>
      <c r="C109" s="246" t="s">
        <v>176</v>
      </c>
      <c r="D109" s="243"/>
      <c r="E109" s="244"/>
      <c r="F109" s="205">
        <f>F116*1.05</f>
        <v>0.63</v>
      </c>
      <c r="G109" s="205"/>
      <c r="H109" s="205"/>
      <c r="I109" s="205">
        <f>J116</f>
        <v>2</v>
      </c>
      <c r="J109" s="205">
        <f>ROUNDUP((G116)/0.4,0)</f>
        <v>2</v>
      </c>
      <c r="K109" s="205">
        <f t="shared" ref="K109:K114" si="4">0.006165*13*13*1</f>
        <v>1.0418850000000002</v>
      </c>
      <c r="L109" s="205"/>
      <c r="M109" s="205"/>
      <c r="N109" s="205" t="s">
        <v>96</v>
      </c>
      <c r="O109" s="245">
        <f t="shared" ref="O109:O114" si="5">F109*J109*K109*I109</f>
        <v>2.6255502000000006</v>
      </c>
    </row>
    <row r="110" spans="1:15">
      <c r="A110" s="201"/>
      <c r="B110" s="202"/>
      <c r="C110" s="246" t="s">
        <v>177</v>
      </c>
      <c r="D110" s="243"/>
      <c r="E110" s="244"/>
      <c r="F110" s="205">
        <f>G116*1.1</f>
        <v>0.66</v>
      </c>
      <c r="G110" s="205"/>
      <c r="H110" s="205"/>
      <c r="I110" s="205">
        <f>J117</f>
        <v>2</v>
      </c>
      <c r="J110" s="205">
        <f>ROUNDUP((F116)/0.4,0)</f>
        <v>2</v>
      </c>
      <c r="K110" s="205">
        <f t="shared" si="4"/>
        <v>1.0418850000000002</v>
      </c>
      <c r="L110" s="205"/>
      <c r="M110" s="205"/>
      <c r="N110" s="205" t="s">
        <v>96</v>
      </c>
      <c r="O110" s="245">
        <f t="shared" si="5"/>
        <v>2.7505764000000004</v>
      </c>
    </row>
    <row r="111" spans="1:15">
      <c r="A111" s="201"/>
      <c r="B111" s="202"/>
      <c r="C111" s="246" t="s">
        <v>178</v>
      </c>
      <c r="D111" s="243"/>
      <c r="E111" s="244"/>
      <c r="F111" s="205">
        <f>F116*1.1</f>
        <v>0.66</v>
      </c>
      <c r="G111" s="205"/>
      <c r="H111" s="205"/>
      <c r="I111" s="205">
        <f>I109</f>
        <v>2</v>
      </c>
      <c r="J111" s="205">
        <f>ROUNDUP((G116)/0.25,0)</f>
        <v>3</v>
      </c>
      <c r="K111" s="205">
        <f t="shared" si="4"/>
        <v>1.0418850000000002</v>
      </c>
      <c r="L111" s="205"/>
      <c r="M111" s="205"/>
      <c r="N111" s="205" t="s">
        <v>96</v>
      </c>
      <c r="O111" s="245">
        <f t="shared" si="5"/>
        <v>4.1258646000000008</v>
      </c>
    </row>
    <row r="112" spans="1:15">
      <c r="A112" s="201"/>
      <c r="B112" s="202"/>
      <c r="C112" s="246" t="s">
        <v>179</v>
      </c>
      <c r="D112" s="243"/>
      <c r="E112" s="244"/>
      <c r="F112" s="205">
        <f>G116*1.1</f>
        <v>0.66</v>
      </c>
      <c r="G112" s="205"/>
      <c r="H112" s="205"/>
      <c r="I112" s="205">
        <f>I110</f>
        <v>2</v>
      </c>
      <c r="J112" s="205">
        <f>ROUNDUP((F116)/0.25,0)</f>
        <v>3</v>
      </c>
      <c r="K112" s="205">
        <f t="shared" si="4"/>
        <v>1.0418850000000002</v>
      </c>
      <c r="L112" s="205"/>
      <c r="M112" s="205"/>
      <c r="N112" s="205" t="s">
        <v>96</v>
      </c>
      <c r="O112" s="245">
        <f t="shared" si="5"/>
        <v>4.1258646000000008</v>
      </c>
    </row>
    <row r="113" spans="1:15">
      <c r="A113" s="201"/>
      <c r="B113" s="202"/>
      <c r="C113" s="246" t="s">
        <v>180</v>
      </c>
      <c r="D113" s="243"/>
      <c r="E113" s="244"/>
      <c r="F113" s="205">
        <f>((F116-0.04)+(G116-0.04)+0.05)*2</f>
        <v>2.34</v>
      </c>
      <c r="G113" s="205"/>
      <c r="H113" s="205"/>
      <c r="I113" s="205">
        <f>I111</f>
        <v>2</v>
      </c>
      <c r="J113" s="205">
        <f>ROUNDUP((H116)/0.15,0)</f>
        <v>4</v>
      </c>
      <c r="K113" s="205">
        <f t="shared" si="4"/>
        <v>1.0418850000000002</v>
      </c>
      <c r="L113" s="205"/>
      <c r="M113" s="205"/>
      <c r="N113" s="205" t="s">
        <v>96</v>
      </c>
      <c r="O113" s="245">
        <f t="shared" si="5"/>
        <v>19.504087200000001</v>
      </c>
    </row>
    <row r="114" spans="1:15">
      <c r="A114" s="201"/>
      <c r="B114" s="202"/>
      <c r="C114" s="246" t="s">
        <v>181</v>
      </c>
      <c r="D114" s="243"/>
      <c r="E114" s="244"/>
      <c r="F114" s="205">
        <f>F113</f>
        <v>2.34</v>
      </c>
      <c r="G114" s="205"/>
      <c r="H114" s="205"/>
      <c r="I114" s="205">
        <v>1</v>
      </c>
      <c r="J114" s="205">
        <f>ROUNDUP(((F116+G116)*2)/H116,0)</f>
        <v>5</v>
      </c>
      <c r="K114" s="205">
        <f t="shared" si="4"/>
        <v>1.0418850000000002</v>
      </c>
      <c r="L114" s="205"/>
      <c r="M114" s="205"/>
      <c r="N114" s="205" t="s">
        <v>96</v>
      </c>
      <c r="O114" s="245">
        <f t="shared" si="5"/>
        <v>12.1900545</v>
      </c>
    </row>
    <row r="115" spans="1:15">
      <c r="A115" s="201"/>
      <c r="B115" s="202"/>
      <c r="C115" s="246"/>
      <c r="D115" s="243"/>
      <c r="E115" s="244"/>
      <c r="F115" s="205"/>
      <c r="G115" s="205"/>
      <c r="H115" s="205"/>
      <c r="I115" s="205"/>
      <c r="J115" s="205"/>
      <c r="K115" s="205"/>
      <c r="L115" s="205"/>
      <c r="M115" s="205" t="s">
        <v>165</v>
      </c>
      <c r="N115" s="205" t="s">
        <v>96</v>
      </c>
      <c r="O115" s="245">
        <f>SUM(O109:O114)</f>
        <v>45.321997500000009</v>
      </c>
    </row>
    <row r="116" spans="1:15">
      <c r="A116" s="201"/>
      <c r="B116" s="202"/>
      <c r="C116" s="242" t="s">
        <v>182</v>
      </c>
      <c r="D116" s="243"/>
      <c r="E116" s="244"/>
      <c r="F116" s="205">
        <v>0.6</v>
      </c>
      <c r="G116" s="205">
        <v>0.6</v>
      </c>
      <c r="H116" s="205">
        <v>0.5</v>
      </c>
      <c r="I116" s="205"/>
      <c r="J116" s="205">
        <f>J66</f>
        <v>2</v>
      </c>
      <c r="K116" s="205"/>
      <c r="L116" s="205"/>
      <c r="M116" s="205"/>
      <c r="N116" s="205" t="s">
        <v>78</v>
      </c>
      <c r="O116" s="245">
        <f>F116*G116*H116*J116</f>
        <v>0.36</v>
      </c>
    </row>
    <row r="117" spans="1:15">
      <c r="A117" s="201"/>
      <c r="B117" s="202"/>
      <c r="C117" s="242" t="s">
        <v>99</v>
      </c>
      <c r="D117" s="243"/>
      <c r="E117" s="244"/>
      <c r="F117" s="205">
        <f>(F116+G116)*2</f>
        <v>2.4</v>
      </c>
      <c r="G117" s="205"/>
      <c r="H117" s="205">
        <f>H116</f>
        <v>0.5</v>
      </c>
      <c r="I117" s="205"/>
      <c r="J117" s="205">
        <f>J116</f>
        <v>2</v>
      </c>
      <c r="K117" s="205"/>
      <c r="L117" s="205"/>
      <c r="M117" s="205"/>
      <c r="N117" s="205" t="s">
        <v>76</v>
      </c>
      <c r="O117" s="245">
        <f>F117*H117*J117</f>
        <v>2.4</v>
      </c>
    </row>
    <row r="118" spans="1:15">
      <c r="A118" s="213"/>
      <c r="B118" s="214"/>
      <c r="C118" s="215"/>
      <c r="D118" s="215"/>
      <c r="E118" s="216"/>
      <c r="F118" s="230"/>
      <c r="G118" s="217"/>
      <c r="H118" s="217"/>
      <c r="I118" s="217"/>
      <c r="J118" s="217"/>
      <c r="K118" s="217"/>
      <c r="L118" s="217"/>
      <c r="M118" s="217"/>
      <c r="N118" s="218"/>
      <c r="O118" s="219"/>
    </row>
    <row r="119" spans="1:15">
      <c r="A119" s="226">
        <v>4</v>
      </c>
      <c r="B119" s="227"/>
      <c r="C119" s="228" t="s">
        <v>183</v>
      </c>
      <c r="D119" s="228"/>
      <c r="E119" s="229"/>
      <c r="F119" s="231"/>
      <c r="G119" s="205"/>
      <c r="H119" s="205"/>
      <c r="I119" s="205"/>
      <c r="J119" s="205"/>
      <c r="K119" s="205"/>
      <c r="L119" s="205"/>
      <c r="M119" s="205"/>
      <c r="N119" s="224"/>
      <c r="O119" s="225"/>
    </row>
    <row r="120" spans="1:15">
      <c r="A120" s="201"/>
      <c r="B120" s="202"/>
      <c r="C120" s="203"/>
      <c r="D120" s="203"/>
      <c r="E120" s="204"/>
      <c r="F120" s="232"/>
      <c r="G120" s="233"/>
      <c r="H120" s="233"/>
      <c r="I120" s="233"/>
      <c r="J120" s="233"/>
      <c r="K120" s="233"/>
      <c r="L120" s="233"/>
      <c r="M120" s="233"/>
      <c r="N120" s="206"/>
      <c r="O120" s="207"/>
    </row>
    <row r="121" spans="1:15">
      <c r="A121" s="201"/>
      <c r="B121" s="202"/>
      <c r="C121" s="203"/>
      <c r="D121" s="203"/>
      <c r="E121" s="204"/>
      <c r="F121" s="232"/>
      <c r="G121" s="233"/>
      <c r="H121" s="233"/>
      <c r="I121" s="233"/>
      <c r="J121" s="233"/>
      <c r="K121" s="233"/>
      <c r="L121" s="233"/>
      <c r="M121" s="233"/>
      <c r="N121" s="206"/>
      <c r="O121" s="207"/>
    </row>
    <row r="122" spans="1:15">
      <c r="A122" s="201"/>
      <c r="B122" s="202"/>
      <c r="C122" s="203"/>
      <c r="D122" s="203"/>
      <c r="E122" s="204"/>
      <c r="F122" s="232"/>
      <c r="G122" s="233"/>
      <c r="H122" s="233"/>
      <c r="I122" s="233"/>
      <c r="J122" s="233"/>
      <c r="K122" s="233"/>
      <c r="L122" s="233"/>
      <c r="M122" s="233"/>
      <c r="N122" s="206"/>
      <c r="O122" s="207"/>
    </row>
    <row r="123" spans="1:15">
      <c r="A123" s="201"/>
      <c r="B123" s="202"/>
      <c r="C123" s="203"/>
      <c r="D123" s="203"/>
      <c r="E123" s="204"/>
      <c r="F123" s="232"/>
      <c r="G123" s="233"/>
      <c r="H123" s="233"/>
      <c r="I123" s="233"/>
      <c r="J123" s="233"/>
      <c r="K123" s="233"/>
      <c r="L123" s="233"/>
      <c r="M123" s="233"/>
      <c r="N123" s="206"/>
      <c r="O123" s="207"/>
    </row>
    <row r="124" spans="1:15">
      <c r="A124" s="201"/>
      <c r="B124" s="202"/>
      <c r="C124" s="203"/>
      <c r="D124" s="203"/>
      <c r="E124" s="204"/>
      <c r="F124" s="232"/>
      <c r="G124" s="233"/>
      <c r="H124" s="233"/>
      <c r="I124" s="233"/>
      <c r="J124" s="233"/>
      <c r="K124" s="233"/>
      <c r="L124" s="233"/>
      <c r="M124" s="233"/>
      <c r="N124" s="206"/>
      <c r="O124" s="207"/>
    </row>
    <row r="125" spans="1:15">
      <c r="A125" s="201"/>
      <c r="B125" s="202"/>
      <c r="C125" s="203"/>
      <c r="D125" s="203"/>
      <c r="E125" s="204"/>
      <c r="F125" s="232"/>
      <c r="G125" s="233"/>
      <c r="H125" s="233"/>
      <c r="I125" s="233"/>
      <c r="J125" s="233"/>
      <c r="K125" s="233"/>
      <c r="L125" s="233"/>
      <c r="M125" s="233"/>
      <c r="N125" s="206"/>
      <c r="O125" s="207"/>
    </row>
    <row r="126" spans="1:15">
      <c r="A126" s="201"/>
      <c r="B126" s="202"/>
      <c r="C126" s="203"/>
      <c r="D126" s="203"/>
      <c r="E126" s="204"/>
      <c r="F126" s="232"/>
      <c r="G126" s="233"/>
      <c r="H126" s="233"/>
      <c r="I126" s="233"/>
      <c r="J126" s="233"/>
      <c r="K126" s="233"/>
      <c r="L126" s="233"/>
      <c r="M126" s="233"/>
      <c r="N126" s="206"/>
      <c r="O126" s="207"/>
    </row>
    <row r="127" spans="1:15">
      <c r="A127" s="201"/>
      <c r="B127" s="202"/>
      <c r="C127" s="203"/>
      <c r="D127" s="203"/>
      <c r="E127" s="204"/>
      <c r="F127" s="232"/>
      <c r="G127" s="233"/>
      <c r="H127" s="233"/>
      <c r="I127" s="233"/>
      <c r="J127" s="233"/>
      <c r="K127" s="233"/>
      <c r="L127" s="233"/>
      <c r="M127" s="233"/>
      <c r="N127" s="206"/>
      <c r="O127" s="207"/>
    </row>
    <row r="128" spans="1:15">
      <c r="A128" s="201"/>
      <c r="B128" s="202"/>
      <c r="C128" s="203"/>
      <c r="D128" s="203"/>
      <c r="E128" s="204"/>
      <c r="F128" s="232"/>
      <c r="G128" s="233"/>
      <c r="H128" s="233"/>
      <c r="I128" s="233"/>
      <c r="J128" s="233"/>
      <c r="K128" s="233"/>
      <c r="L128" s="233"/>
      <c r="M128" s="233"/>
      <c r="N128" s="206"/>
      <c r="O128" s="207"/>
    </row>
    <row r="129" spans="1:15">
      <c r="A129" s="201"/>
      <c r="B129" s="202"/>
      <c r="C129" s="203"/>
      <c r="D129" s="203"/>
      <c r="E129" s="204"/>
      <c r="F129" s="232"/>
      <c r="G129" s="233"/>
      <c r="H129" s="233"/>
      <c r="I129" s="233"/>
      <c r="J129" s="233"/>
      <c r="K129" s="233"/>
      <c r="L129" s="233"/>
      <c r="M129" s="233"/>
      <c r="N129" s="206"/>
      <c r="O129" s="207"/>
    </row>
    <row r="130" spans="1:15">
      <c r="A130" s="201"/>
      <c r="B130" s="202"/>
      <c r="C130" s="203"/>
      <c r="D130" s="203"/>
      <c r="E130" s="204"/>
      <c r="F130" s="232"/>
      <c r="G130" s="233"/>
      <c r="H130" s="233"/>
      <c r="I130" s="233"/>
      <c r="J130" s="233"/>
      <c r="K130" s="233"/>
      <c r="L130" s="233"/>
      <c r="M130" s="233"/>
      <c r="N130" s="206"/>
      <c r="O130" s="207"/>
    </row>
    <row r="131" spans="1:15">
      <c r="A131" s="201"/>
      <c r="B131" s="202"/>
      <c r="C131" s="203"/>
      <c r="D131" s="203"/>
      <c r="E131" s="204"/>
      <c r="F131" s="232"/>
      <c r="G131" s="233"/>
      <c r="H131" s="233"/>
      <c r="I131" s="233"/>
      <c r="J131" s="233"/>
      <c r="K131" s="233"/>
      <c r="L131" s="233"/>
      <c r="M131" s="233"/>
      <c r="N131" s="206"/>
      <c r="O131" s="207"/>
    </row>
    <row r="132" spans="1:15">
      <c r="A132" s="201"/>
      <c r="B132" s="202"/>
      <c r="C132" s="203"/>
      <c r="D132" s="203"/>
      <c r="E132" s="204"/>
      <c r="F132" s="232"/>
      <c r="G132" s="233"/>
      <c r="H132" s="233"/>
      <c r="I132" s="233"/>
      <c r="J132" s="233"/>
      <c r="K132" s="233"/>
      <c r="L132" s="233"/>
      <c r="M132" s="233"/>
      <c r="N132" s="206"/>
      <c r="O132" s="207"/>
    </row>
    <row r="133" spans="1:15">
      <c r="A133" s="201"/>
      <c r="B133" s="202"/>
      <c r="C133" s="203"/>
      <c r="D133" s="203"/>
      <c r="E133" s="204"/>
      <c r="F133" s="232"/>
      <c r="G133" s="233"/>
      <c r="H133" s="233"/>
      <c r="I133" s="233"/>
      <c r="J133" s="233"/>
      <c r="K133" s="233"/>
      <c r="L133" s="233"/>
      <c r="M133" s="233"/>
      <c r="N133" s="206"/>
      <c r="O133" s="207"/>
    </row>
    <row r="134" spans="1:15">
      <c r="A134" s="201"/>
      <c r="B134" s="202"/>
      <c r="C134" s="203"/>
      <c r="D134" s="203"/>
      <c r="E134" s="204"/>
      <c r="F134" s="232"/>
      <c r="G134" s="233"/>
      <c r="H134" s="233"/>
      <c r="I134" s="233"/>
      <c r="J134" s="233"/>
      <c r="K134" s="233"/>
      <c r="L134" s="233"/>
      <c r="M134" s="233"/>
      <c r="N134" s="206"/>
      <c r="O134" s="207"/>
    </row>
    <row r="135" spans="1:15">
      <c r="A135" s="201"/>
      <c r="B135" s="202"/>
      <c r="C135" s="203"/>
      <c r="D135" s="203"/>
      <c r="E135" s="204"/>
      <c r="F135" s="232"/>
      <c r="G135" s="233"/>
      <c r="H135" s="233"/>
      <c r="I135" s="233"/>
      <c r="J135" s="233"/>
      <c r="K135" s="233"/>
      <c r="L135" s="233"/>
      <c r="M135" s="233"/>
      <c r="N135" s="206"/>
      <c r="O135" s="207"/>
    </row>
    <row r="136" spans="1:15">
      <c r="A136" s="201"/>
      <c r="B136" s="202"/>
      <c r="C136" s="203"/>
      <c r="D136" s="203"/>
      <c r="E136" s="204"/>
      <c r="F136" s="232"/>
      <c r="G136" s="233"/>
      <c r="H136" s="233"/>
      <c r="I136" s="233"/>
      <c r="J136" s="233"/>
      <c r="K136" s="233"/>
      <c r="L136" s="233"/>
      <c r="M136" s="233"/>
      <c r="N136" s="206"/>
      <c r="O136" s="207"/>
    </row>
    <row r="137" spans="1:15">
      <c r="A137" s="201"/>
      <c r="B137" s="202"/>
      <c r="C137" s="203"/>
      <c r="D137" s="203"/>
      <c r="E137" s="204"/>
      <c r="F137" s="232"/>
      <c r="G137" s="233"/>
      <c r="H137" s="233"/>
      <c r="I137" s="233"/>
      <c r="J137" s="233"/>
      <c r="K137" s="233"/>
      <c r="L137" s="233"/>
      <c r="M137" s="233"/>
      <c r="N137" s="206"/>
      <c r="O137" s="207"/>
    </row>
    <row r="138" spans="1:15">
      <c r="A138" s="201"/>
      <c r="B138" s="202"/>
      <c r="C138" s="242" t="s">
        <v>175</v>
      </c>
      <c r="D138" s="243"/>
      <c r="E138" s="244"/>
      <c r="F138" s="205"/>
      <c r="G138" s="205"/>
      <c r="H138" s="205"/>
      <c r="I138" s="205"/>
      <c r="J138" s="205"/>
      <c r="K138" s="205"/>
      <c r="L138" s="205"/>
      <c r="M138" s="205"/>
      <c r="N138" s="205"/>
      <c r="O138" s="245"/>
    </row>
    <row r="139" spans="1:15">
      <c r="A139" s="201"/>
      <c r="B139" s="202"/>
      <c r="C139" s="246" t="s">
        <v>176</v>
      </c>
      <c r="D139" s="243"/>
      <c r="E139" s="244"/>
      <c r="F139" s="205">
        <f>F146*1.05</f>
        <v>1.26</v>
      </c>
      <c r="G139" s="205"/>
      <c r="H139" s="205"/>
      <c r="I139" s="205">
        <f>J146</f>
        <v>5</v>
      </c>
      <c r="J139" s="205">
        <f>ROUNDUP((G146)/0.4,0)</f>
        <v>2</v>
      </c>
      <c r="K139" s="205">
        <f t="shared" ref="K139:K144" si="6">0.006165*13*13*1</f>
        <v>1.0418850000000002</v>
      </c>
      <c r="L139" s="205"/>
      <c r="M139" s="205"/>
      <c r="N139" s="205" t="s">
        <v>96</v>
      </c>
      <c r="O139" s="245">
        <f t="shared" ref="O139:O144" si="7">F139*J139*K139*I139</f>
        <v>13.127751000000004</v>
      </c>
    </row>
    <row r="140" spans="1:15">
      <c r="A140" s="201"/>
      <c r="B140" s="202"/>
      <c r="C140" s="246" t="s">
        <v>177</v>
      </c>
      <c r="D140" s="243"/>
      <c r="E140" s="244"/>
      <c r="F140" s="205">
        <f>G146*1.1</f>
        <v>0.66</v>
      </c>
      <c r="G140" s="205"/>
      <c r="H140" s="205"/>
      <c r="I140" s="205">
        <f>J147</f>
        <v>5</v>
      </c>
      <c r="J140" s="205">
        <f>ROUNDUP((F146)/0.4,0)</f>
        <v>3</v>
      </c>
      <c r="K140" s="205">
        <f t="shared" si="6"/>
        <v>1.0418850000000002</v>
      </c>
      <c r="L140" s="205"/>
      <c r="M140" s="205"/>
      <c r="N140" s="205" t="s">
        <v>96</v>
      </c>
      <c r="O140" s="245">
        <f t="shared" si="7"/>
        <v>10.314661500000001</v>
      </c>
    </row>
    <row r="141" spans="1:15">
      <c r="A141" s="201"/>
      <c r="B141" s="202"/>
      <c r="C141" s="246" t="s">
        <v>178</v>
      </c>
      <c r="D141" s="243"/>
      <c r="E141" s="244"/>
      <c r="F141" s="205">
        <f>F146*1.1</f>
        <v>1.32</v>
      </c>
      <c r="G141" s="205"/>
      <c r="H141" s="205"/>
      <c r="I141" s="205">
        <f>I139</f>
        <v>5</v>
      </c>
      <c r="J141" s="205">
        <f>ROUNDUP((G146)/0.25,0)</f>
        <v>3</v>
      </c>
      <c r="K141" s="205">
        <f t="shared" si="6"/>
        <v>1.0418850000000002</v>
      </c>
      <c r="L141" s="205"/>
      <c r="M141" s="205"/>
      <c r="N141" s="205" t="s">
        <v>96</v>
      </c>
      <c r="O141" s="245">
        <f t="shared" si="7"/>
        <v>20.629323000000003</v>
      </c>
    </row>
    <row r="142" spans="1:15">
      <c r="A142" s="201"/>
      <c r="B142" s="202"/>
      <c r="C142" s="246" t="s">
        <v>179</v>
      </c>
      <c r="D142" s="243"/>
      <c r="E142" s="244"/>
      <c r="F142" s="205">
        <f>G146*1.1</f>
        <v>0.66</v>
      </c>
      <c r="G142" s="205"/>
      <c r="H142" s="205"/>
      <c r="I142" s="205">
        <f>I140</f>
        <v>5</v>
      </c>
      <c r="J142" s="205">
        <f>ROUNDUP((F146)/0.25,0)</f>
        <v>5</v>
      </c>
      <c r="K142" s="205">
        <f t="shared" si="6"/>
        <v>1.0418850000000002</v>
      </c>
      <c r="L142" s="205"/>
      <c r="M142" s="205"/>
      <c r="N142" s="205" t="s">
        <v>96</v>
      </c>
      <c r="O142" s="245">
        <f t="shared" si="7"/>
        <v>17.191102500000003</v>
      </c>
    </row>
    <row r="143" spans="1:15">
      <c r="A143" s="201"/>
      <c r="B143" s="202"/>
      <c r="C143" s="246" t="s">
        <v>180</v>
      </c>
      <c r="D143" s="243"/>
      <c r="E143" s="244"/>
      <c r="F143" s="205">
        <f>((F146-0.04)+(G146-0.04)+0.05)*2</f>
        <v>3.5399999999999996</v>
      </c>
      <c r="G143" s="205"/>
      <c r="H143" s="205"/>
      <c r="I143" s="205">
        <f>I141</f>
        <v>5</v>
      </c>
      <c r="J143" s="205">
        <f>ROUNDUP((H146)/0.15,0)</f>
        <v>4</v>
      </c>
      <c r="K143" s="205">
        <f t="shared" si="6"/>
        <v>1.0418850000000002</v>
      </c>
      <c r="L143" s="205"/>
      <c r="M143" s="205"/>
      <c r="N143" s="205" t="s">
        <v>96</v>
      </c>
      <c r="O143" s="245">
        <f t="shared" si="7"/>
        <v>73.76545800000001</v>
      </c>
    </row>
    <row r="144" spans="1:15">
      <c r="A144" s="201"/>
      <c r="B144" s="202"/>
      <c r="C144" s="246" t="s">
        <v>181</v>
      </c>
      <c r="D144" s="243"/>
      <c r="E144" s="244"/>
      <c r="F144" s="205">
        <f>F143</f>
        <v>3.5399999999999996</v>
      </c>
      <c r="G144" s="205"/>
      <c r="H144" s="205"/>
      <c r="I144" s="205">
        <f>J146</f>
        <v>5</v>
      </c>
      <c r="J144" s="205">
        <f>ROUNDUP(((F146+G146)*2)/H146,0)</f>
        <v>8</v>
      </c>
      <c r="K144" s="205">
        <f t="shared" si="6"/>
        <v>1.0418850000000002</v>
      </c>
      <c r="L144" s="205"/>
      <c r="M144" s="205"/>
      <c r="N144" s="205" t="s">
        <v>96</v>
      </c>
      <c r="O144" s="245">
        <f t="shared" si="7"/>
        <v>147.53091600000002</v>
      </c>
    </row>
    <row r="145" spans="1:15">
      <c r="A145" s="201"/>
      <c r="B145" s="202"/>
      <c r="C145" s="246"/>
      <c r="D145" s="243"/>
      <c r="E145" s="244"/>
      <c r="F145" s="205"/>
      <c r="G145" s="205"/>
      <c r="H145" s="205"/>
      <c r="I145" s="205"/>
      <c r="J145" s="205"/>
      <c r="K145" s="205"/>
      <c r="L145" s="205"/>
      <c r="M145" s="205" t="s">
        <v>165</v>
      </c>
      <c r="N145" s="205" t="s">
        <v>96</v>
      </c>
      <c r="O145" s="245">
        <f>SUM(O139:O144)</f>
        <v>282.559212</v>
      </c>
    </row>
    <row r="146" spans="1:15">
      <c r="A146" s="201"/>
      <c r="B146" s="202"/>
      <c r="C146" s="242" t="s">
        <v>182</v>
      </c>
      <c r="D146" s="243"/>
      <c r="E146" s="244"/>
      <c r="F146" s="205">
        <v>1.2</v>
      </c>
      <c r="G146" s="205">
        <v>0.6</v>
      </c>
      <c r="H146" s="205">
        <v>0.5</v>
      </c>
      <c r="I146" s="205"/>
      <c r="J146" s="205">
        <f>J67</f>
        <v>5</v>
      </c>
      <c r="K146" s="205"/>
      <c r="L146" s="205"/>
      <c r="M146" s="205"/>
      <c r="N146" s="205" t="s">
        <v>78</v>
      </c>
      <c r="O146" s="245">
        <f>F146*G146*H146*J146</f>
        <v>1.7999999999999998</v>
      </c>
    </row>
    <row r="147" spans="1:15">
      <c r="A147" s="201"/>
      <c r="B147" s="202"/>
      <c r="C147" s="242" t="s">
        <v>99</v>
      </c>
      <c r="D147" s="243"/>
      <c r="E147" s="244"/>
      <c r="F147" s="205">
        <f>(F146+G146)*2</f>
        <v>3.5999999999999996</v>
      </c>
      <c r="G147" s="205"/>
      <c r="H147" s="205">
        <f>H146</f>
        <v>0.5</v>
      </c>
      <c r="I147" s="205"/>
      <c r="J147" s="205">
        <f>J146</f>
        <v>5</v>
      </c>
      <c r="K147" s="205"/>
      <c r="L147" s="205"/>
      <c r="M147" s="205"/>
      <c r="N147" s="205" t="s">
        <v>76</v>
      </c>
      <c r="O147" s="245">
        <f>F147*H147*J147</f>
        <v>9</v>
      </c>
    </row>
    <row r="148" spans="1:15">
      <c r="A148" s="213"/>
      <c r="B148" s="214"/>
      <c r="C148" s="215"/>
      <c r="D148" s="215"/>
      <c r="E148" s="216"/>
      <c r="F148" s="230"/>
      <c r="G148" s="217"/>
      <c r="H148" s="217"/>
      <c r="I148" s="217"/>
      <c r="J148" s="217"/>
      <c r="K148" s="217"/>
      <c r="L148" s="217"/>
      <c r="M148" s="217"/>
      <c r="N148" s="218"/>
      <c r="O148" s="219"/>
    </row>
    <row r="149" spans="1:15">
      <c r="A149" s="226">
        <v>5</v>
      </c>
      <c r="B149" s="227"/>
      <c r="C149" s="228" t="s">
        <v>184</v>
      </c>
      <c r="D149" s="228"/>
      <c r="E149" s="229"/>
      <c r="F149" s="231"/>
      <c r="G149" s="205"/>
      <c r="H149" s="205"/>
      <c r="I149" s="205"/>
      <c r="J149" s="205"/>
      <c r="K149" s="205"/>
      <c r="L149" s="205"/>
      <c r="M149" s="205"/>
      <c r="N149" s="224"/>
      <c r="O149" s="225"/>
    </row>
    <row r="150" spans="1:15">
      <c r="A150" s="201"/>
      <c r="B150" s="202"/>
      <c r="C150" s="203"/>
      <c r="D150" s="203"/>
      <c r="E150" s="204"/>
      <c r="F150" s="232"/>
      <c r="G150" s="233"/>
      <c r="H150" s="233"/>
      <c r="I150" s="233"/>
      <c r="J150" s="233"/>
      <c r="K150" s="233"/>
      <c r="L150" s="233"/>
      <c r="M150" s="233"/>
      <c r="N150" s="206"/>
      <c r="O150" s="207"/>
    </row>
    <row r="151" spans="1:15">
      <c r="A151" s="201"/>
      <c r="B151" s="202"/>
      <c r="C151" s="203"/>
      <c r="D151" s="203"/>
      <c r="E151" s="204"/>
      <c r="F151" s="232"/>
      <c r="G151" s="233"/>
      <c r="H151" s="233"/>
      <c r="I151" s="233"/>
      <c r="J151" s="233"/>
      <c r="K151" s="233"/>
      <c r="L151" s="233"/>
      <c r="M151" s="233"/>
      <c r="N151" s="206"/>
      <c r="O151" s="207"/>
    </row>
    <row r="152" spans="1:15">
      <c r="A152" s="201"/>
      <c r="B152" s="202"/>
      <c r="C152" s="203"/>
      <c r="D152" s="203"/>
      <c r="E152" s="204"/>
      <c r="F152" s="232"/>
      <c r="G152" s="233"/>
      <c r="H152" s="233"/>
      <c r="I152" s="233"/>
      <c r="J152" s="233"/>
      <c r="K152" s="233"/>
      <c r="L152" s="233"/>
      <c r="M152" s="233"/>
      <c r="N152" s="206"/>
      <c r="O152" s="207"/>
    </row>
    <row r="153" spans="1:15">
      <c r="A153" s="201"/>
      <c r="B153" s="202"/>
      <c r="C153" s="203"/>
      <c r="D153" s="203"/>
      <c r="E153" s="204"/>
      <c r="F153" s="232"/>
      <c r="G153" s="233"/>
      <c r="H153" s="233"/>
      <c r="I153" s="233"/>
      <c r="J153" s="233"/>
      <c r="K153" s="233"/>
      <c r="L153" s="233"/>
      <c r="M153" s="233"/>
      <c r="N153" s="206"/>
      <c r="O153" s="207"/>
    </row>
    <row r="154" spans="1:15">
      <c r="A154" s="201"/>
      <c r="B154" s="202"/>
      <c r="C154" s="203"/>
      <c r="D154" s="203"/>
      <c r="E154" s="204"/>
      <c r="F154" s="232"/>
      <c r="G154" s="233"/>
      <c r="H154" s="233"/>
      <c r="I154" s="233"/>
      <c r="J154" s="233"/>
      <c r="K154" s="233"/>
      <c r="L154" s="233"/>
      <c r="M154" s="233"/>
      <c r="N154" s="206"/>
      <c r="O154" s="207"/>
    </row>
    <row r="155" spans="1:15">
      <c r="A155" s="201"/>
      <c r="B155" s="202"/>
      <c r="C155" s="203"/>
      <c r="D155" s="203"/>
      <c r="E155" s="204"/>
      <c r="F155" s="232"/>
      <c r="G155" s="233"/>
      <c r="H155" s="233"/>
      <c r="I155" s="233"/>
      <c r="J155" s="233"/>
      <c r="K155" s="233"/>
      <c r="L155" s="233"/>
      <c r="M155" s="233"/>
      <c r="N155" s="206"/>
      <c r="O155" s="207"/>
    </row>
    <row r="156" spans="1:15">
      <c r="A156" s="201"/>
      <c r="B156" s="202"/>
      <c r="C156" s="203"/>
      <c r="D156" s="203"/>
      <c r="E156" s="204"/>
      <c r="F156" s="232"/>
      <c r="G156" s="233"/>
      <c r="H156" s="233"/>
      <c r="I156" s="233"/>
      <c r="J156" s="233"/>
      <c r="K156" s="233"/>
      <c r="L156" s="233"/>
      <c r="M156" s="233"/>
      <c r="N156" s="206"/>
      <c r="O156" s="207"/>
    </row>
    <row r="157" spans="1:15">
      <c r="A157" s="201"/>
      <c r="B157" s="202"/>
      <c r="C157" s="203"/>
      <c r="D157" s="203"/>
      <c r="E157" s="204"/>
      <c r="F157" s="232"/>
      <c r="G157" s="233"/>
      <c r="H157" s="233"/>
      <c r="I157" s="233"/>
      <c r="J157" s="233"/>
      <c r="K157" s="233"/>
      <c r="L157" s="233"/>
      <c r="M157" s="233"/>
      <c r="N157" s="206"/>
      <c r="O157" s="207"/>
    </row>
    <row r="158" spans="1:15">
      <c r="A158" s="201"/>
      <c r="B158" s="202"/>
      <c r="C158" s="203"/>
      <c r="D158" s="203"/>
      <c r="E158" s="204"/>
      <c r="F158" s="232"/>
      <c r="G158" s="233"/>
      <c r="H158" s="233"/>
      <c r="I158" s="233"/>
      <c r="J158" s="233"/>
      <c r="K158" s="233"/>
      <c r="L158" s="233"/>
      <c r="M158" s="233"/>
      <c r="N158" s="206"/>
      <c r="O158" s="207"/>
    </row>
    <row r="159" spans="1:15">
      <c r="A159" s="201"/>
      <c r="B159" s="202"/>
      <c r="C159" s="203"/>
      <c r="D159" s="203"/>
      <c r="E159" s="204"/>
      <c r="F159" s="232"/>
      <c r="G159" s="233"/>
      <c r="H159" s="233"/>
      <c r="I159" s="233"/>
      <c r="J159" s="233"/>
      <c r="K159" s="233"/>
      <c r="L159" s="233"/>
      <c r="M159" s="233"/>
      <c r="N159" s="206"/>
      <c r="O159" s="207"/>
    </row>
    <row r="160" spans="1:15">
      <c r="A160" s="201"/>
      <c r="B160" s="202"/>
      <c r="C160" s="203"/>
      <c r="D160" s="203"/>
      <c r="E160" s="204"/>
      <c r="F160" s="232"/>
      <c r="G160" s="233"/>
      <c r="H160" s="233"/>
      <c r="I160" s="233"/>
      <c r="J160" s="233"/>
      <c r="K160" s="233"/>
      <c r="L160" s="233"/>
      <c r="M160" s="233"/>
      <c r="N160" s="206"/>
      <c r="O160" s="207"/>
    </row>
    <row r="161" spans="1:15">
      <c r="A161" s="201"/>
      <c r="B161" s="202"/>
      <c r="C161" s="203"/>
      <c r="D161" s="203"/>
      <c r="E161" s="204"/>
      <c r="F161" s="232"/>
      <c r="G161" s="233"/>
      <c r="H161" s="233"/>
      <c r="I161" s="233"/>
      <c r="J161" s="233"/>
      <c r="K161" s="233"/>
      <c r="L161" s="233"/>
      <c r="M161" s="233"/>
      <c r="N161" s="206"/>
      <c r="O161" s="207"/>
    </row>
    <row r="162" spans="1:15">
      <c r="A162" s="201"/>
      <c r="B162" s="202"/>
      <c r="C162" s="203"/>
      <c r="D162" s="203"/>
      <c r="E162" s="204"/>
      <c r="F162" s="232"/>
      <c r="G162" s="233"/>
      <c r="H162" s="233"/>
      <c r="I162" s="233"/>
      <c r="J162" s="233"/>
      <c r="K162" s="233"/>
      <c r="L162" s="233"/>
      <c r="M162" s="233"/>
      <c r="N162" s="206"/>
      <c r="O162" s="207"/>
    </row>
    <row r="163" spans="1:15">
      <c r="A163" s="201"/>
      <c r="B163" s="202"/>
      <c r="C163" s="203"/>
      <c r="D163" s="203"/>
      <c r="E163" s="204"/>
      <c r="F163" s="232"/>
      <c r="G163" s="233"/>
      <c r="H163" s="233"/>
      <c r="I163" s="233"/>
      <c r="J163" s="233"/>
      <c r="K163" s="233"/>
      <c r="L163" s="233"/>
      <c r="M163" s="233"/>
      <c r="N163" s="206"/>
      <c r="O163" s="207"/>
    </row>
    <row r="164" spans="1:15">
      <c r="A164" s="201"/>
      <c r="B164" s="202"/>
      <c r="C164" s="203"/>
      <c r="D164" s="203"/>
      <c r="E164" s="204"/>
      <c r="F164" s="232"/>
      <c r="G164" s="233"/>
      <c r="H164" s="233"/>
      <c r="I164" s="233"/>
      <c r="J164" s="233"/>
      <c r="K164" s="233"/>
      <c r="L164" s="233"/>
      <c r="M164" s="233"/>
      <c r="N164" s="206"/>
      <c r="O164" s="207"/>
    </row>
    <row r="165" spans="1:15">
      <c r="A165" s="201"/>
      <c r="B165" s="202"/>
      <c r="C165" s="203"/>
      <c r="D165" s="203"/>
      <c r="E165" s="204"/>
      <c r="F165" s="232"/>
      <c r="G165" s="233"/>
      <c r="H165" s="233"/>
      <c r="I165" s="233"/>
      <c r="J165" s="233"/>
      <c r="K165" s="233"/>
      <c r="L165" s="233"/>
      <c r="M165" s="233"/>
      <c r="N165" s="206"/>
      <c r="O165" s="207"/>
    </row>
    <row r="166" spans="1:15">
      <c r="A166" s="201"/>
      <c r="B166" s="202"/>
      <c r="C166" s="203"/>
      <c r="D166" s="203"/>
      <c r="E166" s="204"/>
      <c r="F166" s="232"/>
      <c r="G166" s="233"/>
      <c r="H166" s="233"/>
      <c r="I166" s="233"/>
      <c r="J166" s="233"/>
      <c r="K166" s="233"/>
      <c r="L166" s="233"/>
      <c r="M166" s="233"/>
      <c r="N166" s="206"/>
      <c r="O166" s="207"/>
    </row>
    <row r="167" spans="1:15">
      <c r="A167" s="201"/>
      <c r="B167" s="202"/>
      <c r="C167" s="203"/>
      <c r="D167" s="203"/>
      <c r="E167" s="204"/>
      <c r="F167" s="232"/>
      <c r="G167" s="233"/>
      <c r="H167" s="233"/>
      <c r="I167" s="233"/>
      <c r="J167" s="233"/>
      <c r="K167" s="233"/>
      <c r="L167" s="233"/>
      <c r="M167" s="233"/>
      <c r="N167" s="206"/>
      <c r="O167" s="207"/>
    </row>
    <row r="168" spans="1:15">
      <c r="A168" s="201"/>
      <c r="B168" s="202"/>
      <c r="C168" s="242" t="s">
        <v>175</v>
      </c>
      <c r="D168" s="243"/>
      <c r="E168" s="244"/>
      <c r="F168" s="205"/>
      <c r="G168" s="205"/>
      <c r="H168" s="205"/>
      <c r="I168" s="205"/>
      <c r="J168" s="205"/>
      <c r="K168" s="205"/>
      <c r="L168" s="205"/>
      <c r="M168" s="205"/>
      <c r="N168" s="205"/>
      <c r="O168" s="245"/>
    </row>
    <row r="169" spans="1:15">
      <c r="A169" s="201"/>
      <c r="B169" s="202"/>
      <c r="C169" s="246" t="s">
        <v>176</v>
      </c>
      <c r="D169" s="243"/>
      <c r="E169" s="244"/>
      <c r="F169" s="205">
        <f>F176*1.05</f>
        <v>1.26</v>
      </c>
      <c r="G169" s="205"/>
      <c r="H169" s="205"/>
      <c r="I169" s="205">
        <f>J176</f>
        <v>9</v>
      </c>
      <c r="J169" s="205">
        <f>(ROUNDUP((G176)/0.4,0))*3</f>
        <v>9</v>
      </c>
      <c r="K169" s="205">
        <f t="shared" ref="K169:K174" si="8">0.006165*13*13*1</f>
        <v>1.0418850000000002</v>
      </c>
      <c r="L169" s="205"/>
      <c r="M169" s="205"/>
      <c r="N169" s="205" t="s">
        <v>96</v>
      </c>
      <c r="O169" s="245">
        <f t="shared" ref="O169:O174" si="9">F169*J169*K169*I169</f>
        <v>106.33478310000002</v>
      </c>
    </row>
    <row r="170" spans="1:15">
      <c r="A170" s="201"/>
      <c r="B170" s="202"/>
      <c r="C170" s="246" t="s">
        <v>177</v>
      </c>
      <c r="D170" s="243"/>
      <c r="E170" s="244"/>
      <c r="F170" s="205">
        <f>G176*1.1</f>
        <v>1.32</v>
      </c>
      <c r="G170" s="205"/>
      <c r="H170" s="205"/>
      <c r="I170" s="205">
        <f>J177</f>
        <v>9</v>
      </c>
      <c r="J170" s="205">
        <f>(ROUNDUP((F176)/0.4,0))*3</f>
        <v>9</v>
      </c>
      <c r="K170" s="205">
        <f t="shared" si="8"/>
        <v>1.0418850000000002</v>
      </c>
      <c r="L170" s="205"/>
      <c r="M170" s="205"/>
      <c r="N170" s="205" t="s">
        <v>96</v>
      </c>
      <c r="O170" s="245">
        <f t="shared" si="9"/>
        <v>111.39834420000003</v>
      </c>
    </row>
    <row r="171" spans="1:15">
      <c r="A171" s="201"/>
      <c r="B171" s="202"/>
      <c r="C171" s="246" t="s">
        <v>178</v>
      </c>
      <c r="D171" s="243"/>
      <c r="E171" s="244"/>
      <c r="F171" s="205">
        <f>F176*1.1</f>
        <v>1.32</v>
      </c>
      <c r="G171" s="205"/>
      <c r="H171" s="205"/>
      <c r="I171" s="205">
        <f>I169</f>
        <v>9</v>
      </c>
      <c r="J171" s="205">
        <f>(ROUNDUP((G176)/0.25,0))*3</f>
        <v>15</v>
      </c>
      <c r="K171" s="205">
        <f t="shared" si="8"/>
        <v>1.0418850000000002</v>
      </c>
      <c r="L171" s="205"/>
      <c r="M171" s="205"/>
      <c r="N171" s="205" t="s">
        <v>96</v>
      </c>
      <c r="O171" s="245">
        <f t="shared" si="9"/>
        <v>185.66390700000002</v>
      </c>
    </row>
    <row r="172" spans="1:15">
      <c r="A172" s="201"/>
      <c r="B172" s="202"/>
      <c r="C172" s="246" t="s">
        <v>179</v>
      </c>
      <c r="D172" s="243"/>
      <c r="E172" s="244"/>
      <c r="F172" s="205">
        <f>G176*1.1</f>
        <v>1.32</v>
      </c>
      <c r="G172" s="205"/>
      <c r="H172" s="205"/>
      <c r="I172" s="205">
        <f>I170</f>
        <v>9</v>
      </c>
      <c r="J172" s="205">
        <f>(ROUNDUP((F176)/0.25,0))*3</f>
        <v>15</v>
      </c>
      <c r="K172" s="205">
        <f t="shared" si="8"/>
        <v>1.0418850000000002</v>
      </c>
      <c r="L172" s="205"/>
      <c r="M172" s="205"/>
      <c r="N172" s="205" t="s">
        <v>96</v>
      </c>
      <c r="O172" s="245">
        <f t="shared" si="9"/>
        <v>185.66390700000002</v>
      </c>
    </row>
    <row r="173" spans="1:15">
      <c r="A173" s="201"/>
      <c r="B173" s="202"/>
      <c r="C173" s="246" t="s">
        <v>180</v>
      </c>
      <c r="D173" s="243"/>
      <c r="E173" s="244"/>
      <c r="F173" s="205">
        <f>((F176-0.04)+(G176-0.04)+0.05)*2</f>
        <v>4.7399999999999993</v>
      </c>
      <c r="G173" s="205"/>
      <c r="H173" s="205"/>
      <c r="I173" s="205">
        <f>I171</f>
        <v>9</v>
      </c>
      <c r="J173" s="205">
        <f>ROUNDUP((H176)/0.15,0)</f>
        <v>4</v>
      </c>
      <c r="K173" s="205">
        <f t="shared" si="8"/>
        <v>1.0418850000000002</v>
      </c>
      <c r="L173" s="205"/>
      <c r="M173" s="205"/>
      <c r="N173" s="205" t="s">
        <v>96</v>
      </c>
      <c r="O173" s="245">
        <f t="shared" si="9"/>
        <v>177.78725640000002</v>
      </c>
    </row>
    <row r="174" spans="1:15">
      <c r="A174" s="201"/>
      <c r="B174" s="202"/>
      <c r="C174" s="246" t="s">
        <v>181</v>
      </c>
      <c r="D174" s="243"/>
      <c r="E174" s="244"/>
      <c r="F174" s="205">
        <f>F173</f>
        <v>4.7399999999999993</v>
      </c>
      <c r="G174" s="205"/>
      <c r="H174" s="205"/>
      <c r="I174" s="205">
        <f>J176</f>
        <v>9</v>
      </c>
      <c r="J174" s="205">
        <f>ROUNDUP(((F176+G176)*2)/H176,0)</f>
        <v>10</v>
      </c>
      <c r="K174" s="205">
        <f t="shared" si="8"/>
        <v>1.0418850000000002</v>
      </c>
      <c r="L174" s="205"/>
      <c r="M174" s="205"/>
      <c r="N174" s="205" t="s">
        <v>96</v>
      </c>
      <c r="O174" s="245">
        <f t="shared" si="9"/>
        <v>444.468141</v>
      </c>
    </row>
    <row r="175" spans="1:15">
      <c r="A175" s="201"/>
      <c r="B175" s="202"/>
      <c r="C175" s="246"/>
      <c r="D175" s="243"/>
      <c r="E175" s="244"/>
      <c r="F175" s="205"/>
      <c r="G175" s="205"/>
      <c r="H175" s="205"/>
      <c r="I175" s="205"/>
      <c r="J175" s="205"/>
      <c r="K175" s="205"/>
      <c r="L175" s="205"/>
      <c r="M175" s="205" t="s">
        <v>165</v>
      </c>
      <c r="N175" s="205" t="s">
        <v>96</v>
      </c>
      <c r="O175" s="245">
        <f>SUM(O169:O174)</f>
        <v>1211.3163387000002</v>
      </c>
    </row>
    <row r="176" spans="1:15">
      <c r="A176" s="201"/>
      <c r="B176" s="202"/>
      <c r="C176" s="242" t="s">
        <v>182</v>
      </c>
      <c r="D176" s="243"/>
      <c r="E176" s="244"/>
      <c r="F176" s="205">
        <v>1.2</v>
      </c>
      <c r="G176" s="205">
        <v>1.2</v>
      </c>
      <c r="H176" s="205">
        <v>0.5</v>
      </c>
      <c r="I176" s="205"/>
      <c r="J176" s="205">
        <f>J68</f>
        <v>9</v>
      </c>
      <c r="K176" s="205"/>
      <c r="L176" s="205"/>
      <c r="M176" s="205"/>
      <c r="N176" s="205" t="s">
        <v>78</v>
      </c>
      <c r="O176" s="245">
        <f>F176*G176*H176*J176</f>
        <v>6.4799999999999995</v>
      </c>
    </row>
    <row r="177" spans="1:15">
      <c r="A177" s="201"/>
      <c r="B177" s="202"/>
      <c r="C177" s="242" t="s">
        <v>99</v>
      </c>
      <c r="D177" s="243"/>
      <c r="E177" s="244"/>
      <c r="F177" s="205">
        <f>(F176+G176)*2</f>
        <v>4.8</v>
      </c>
      <c r="G177" s="205"/>
      <c r="H177" s="205">
        <f>H176</f>
        <v>0.5</v>
      </c>
      <c r="I177" s="205"/>
      <c r="J177" s="205">
        <f>J176</f>
        <v>9</v>
      </c>
      <c r="K177" s="205"/>
      <c r="L177" s="205"/>
      <c r="M177" s="205"/>
      <c r="N177" s="205" t="s">
        <v>76</v>
      </c>
      <c r="O177" s="245">
        <f>F177*H177*J177</f>
        <v>21.599999999999998</v>
      </c>
    </row>
    <row r="178" spans="1:15">
      <c r="A178" s="213"/>
      <c r="B178" s="214"/>
      <c r="C178" s="215"/>
      <c r="D178" s="215"/>
      <c r="E178" s="216"/>
      <c r="F178" s="230"/>
      <c r="G178" s="217"/>
      <c r="H178" s="217"/>
      <c r="I178" s="217"/>
      <c r="J178" s="217"/>
      <c r="K178" s="217"/>
      <c r="L178" s="217"/>
      <c r="M178" s="217"/>
      <c r="N178" s="218"/>
      <c r="O178" s="219"/>
    </row>
    <row r="179" spans="1:15">
      <c r="A179" s="226">
        <v>6</v>
      </c>
      <c r="B179" s="227"/>
      <c r="C179" s="228" t="s">
        <v>185</v>
      </c>
      <c r="D179" s="228"/>
      <c r="E179" s="229"/>
      <c r="F179" s="231"/>
      <c r="G179" s="205"/>
      <c r="H179" s="205"/>
      <c r="I179" s="205"/>
      <c r="J179" s="205"/>
      <c r="K179" s="205"/>
      <c r="L179" s="205"/>
      <c r="M179" s="205"/>
      <c r="N179" s="224"/>
      <c r="O179" s="225"/>
    </row>
    <row r="180" spans="1:15">
      <c r="A180" s="201"/>
      <c r="B180" s="202"/>
      <c r="C180" s="203"/>
      <c r="D180" s="203"/>
      <c r="E180" s="204"/>
      <c r="F180" s="232"/>
      <c r="G180" s="233"/>
      <c r="H180" s="233"/>
      <c r="I180" s="233"/>
      <c r="J180" s="233"/>
      <c r="K180" s="233"/>
      <c r="L180" s="233"/>
      <c r="M180" s="233"/>
      <c r="N180" s="206"/>
      <c r="O180" s="207"/>
    </row>
    <row r="181" spans="1:15">
      <c r="A181" s="201"/>
      <c r="B181" s="202"/>
      <c r="C181" s="203"/>
      <c r="D181" s="203"/>
      <c r="E181" s="204"/>
      <c r="F181" s="232"/>
      <c r="G181" s="233"/>
      <c r="H181" s="233"/>
      <c r="I181" s="233"/>
      <c r="J181" s="233"/>
      <c r="K181" s="233"/>
      <c r="L181" s="233"/>
      <c r="M181" s="233"/>
      <c r="N181" s="206"/>
      <c r="O181" s="207"/>
    </row>
    <row r="182" spans="1:15">
      <c r="A182" s="201"/>
      <c r="B182" s="202"/>
      <c r="C182" s="203"/>
      <c r="D182" s="203"/>
      <c r="E182" s="204"/>
      <c r="F182" s="232"/>
      <c r="G182" s="233"/>
      <c r="H182" s="233"/>
      <c r="I182" s="233"/>
      <c r="J182" s="233"/>
      <c r="K182" s="233"/>
      <c r="L182" s="233"/>
      <c r="M182" s="233"/>
      <c r="N182" s="206"/>
      <c r="O182" s="207"/>
    </row>
    <row r="183" spans="1:15">
      <c r="A183" s="201"/>
      <c r="B183" s="202"/>
      <c r="C183" s="203"/>
      <c r="D183" s="203"/>
      <c r="E183" s="204"/>
      <c r="F183" s="232"/>
      <c r="G183" s="233"/>
      <c r="H183" s="233"/>
      <c r="I183" s="233"/>
      <c r="J183" s="233"/>
      <c r="K183" s="233"/>
      <c r="L183" s="233"/>
      <c r="M183" s="233"/>
      <c r="N183" s="206"/>
      <c r="O183" s="207"/>
    </row>
    <row r="184" spans="1:15">
      <c r="A184" s="201"/>
      <c r="B184" s="202"/>
      <c r="C184" s="203"/>
      <c r="D184" s="203"/>
      <c r="E184" s="204"/>
      <c r="F184" s="232"/>
      <c r="G184" s="233"/>
      <c r="H184" s="233"/>
      <c r="I184" s="233"/>
      <c r="J184" s="233"/>
      <c r="K184" s="233"/>
      <c r="L184" s="233"/>
      <c r="M184" s="233"/>
      <c r="N184" s="206"/>
      <c r="O184" s="207"/>
    </row>
    <row r="185" spans="1:15">
      <c r="A185" s="201"/>
      <c r="B185" s="202"/>
      <c r="C185" s="203"/>
      <c r="D185" s="203"/>
      <c r="E185" s="204"/>
      <c r="F185" s="232"/>
      <c r="G185" s="233"/>
      <c r="H185" s="233"/>
      <c r="I185" s="233"/>
      <c r="J185" s="233"/>
      <c r="K185" s="233"/>
      <c r="L185" s="233"/>
      <c r="M185" s="233"/>
      <c r="N185" s="206"/>
      <c r="O185" s="207"/>
    </row>
    <row r="186" spans="1:15">
      <c r="A186" s="201"/>
      <c r="B186" s="202"/>
      <c r="C186" s="203"/>
      <c r="D186" s="203"/>
      <c r="E186" s="204"/>
      <c r="F186" s="232"/>
      <c r="G186" s="233"/>
      <c r="H186" s="233"/>
      <c r="I186" s="233"/>
      <c r="J186" s="233"/>
      <c r="K186" s="233"/>
      <c r="L186" s="233"/>
      <c r="M186" s="233"/>
      <c r="N186" s="206"/>
      <c r="O186" s="207"/>
    </row>
    <row r="187" spans="1:15">
      <c r="A187" s="201"/>
      <c r="B187" s="202"/>
      <c r="C187" s="203"/>
      <c r="D187" s="203"/>
      <c r="E187" s="204"/>
      <c r="F187" s="232"/>
      <c r="G187" s="233"/>
      <c r="H187" s="233"/>
      <c r="I187" s="233"/>
      <c r="J187" s="233"/>
      <c r="K187" s="233"/>
      <c r="L187" s="233"/>
      <c r="M187" s="233"/>
      <c r="N187" s="206"/>
      <c r="O187" s="207"/>
    </row>
    <row r="188" spans="1:15">
      <c r="A188" s="201"/>
      <c r="B188" s="202"/>
      <c r="C188" s="203"/>
      <c r="D188" s="203"/>
      <c r="E188" s="204"/>
      <c r="F188" s="232"/>
      <c r="G188" s="233"/>
      <c r="H188" s="233"/>
      <c r="I188" s="233"/>
      <c r="J188" s="233"/>
      <c r="K188" s="233"/>
      <c r="L188" s="233"/>
      <c r="M188" s="233"/>
      <c r="N188" s="206"/>
      <c r="O188" s="207"/>
    </row>
    <row r="189" spans="1:15">
      <c r="A189" s="201"/>
      <c r="B189" s="202"/>
      <c r="C189" s="203"/>
      <c r="D189" s="203"/>
      <c r="E189" s="204"/>
      <c r="F189" s="232"/>
      <c r="G189" s="233"/>
      <c r="H189" s="233"/>
      <c r="I189" s="233"/>
      <c r="J189" s="233"/>
      <c r="K189" s="233"/>
      <c r="L189" s="233"/>
      <c r="M189" s="233"/>
      <c r="N189" s="206"/>
      <c r="O189" s="207"/>
    </row>
    <row r="190" spans="1:15">
      <c r="A190" s="201"/>
      <c r="B190" s="202"/>
      <c r="C190" s="203"/>
      <c r="D190" s="203"/>
      <c r="E190" s="204"/>
      <c r="F190" s="232"/>
      <c r="G190" s="233"/>
      <c r="H190" s="233"/>
      <c r="I190" s="233"/>
      <c r="J190" s="233"/>
      <c r="K190" s="233"/>
      <c r="L190" s="233"/>
      <c r="M190" s="233"/>
      <c r="N190" s="206"/>
      <c r="O190" s="207"/>
    </row>
    <row r="191" spans="1:15">
      <c r="A191" s="201"/>
      <c r="B191" s="202"/>
      <c r="C191" s="203"/>
      <c r="D191" s="203"/>
      <c r="E191" s="204"/>
      <c r="F191" s="232"/>
      <c r="G191" s="233"/>
      <c r="H191" s="233"/>
      <c r="I191" s="233"/>
      <c r="J191" s="233"/>
      <c r="K191" s="233"/>
      <c r="L191" s="233"/>
      <c r="M191" s="233"/>
      <c r="N191" s="206"/>
      <c r="O191" s="207"/>
    </row>
    <row r="192" spans="1:15">
      <c r="A192" s="201"/>
      <c r="B192" s="202"/>
      <c r="C192" s="203"/>
      <c r="D192" s="203"/>
      <c r="E192" s="204"/>
      <c r="F192" s="232"/>
      <c r="G192" s="233"/>
      <c r="H192" s="233"/>
      <c r="I192" s="233"/>
      <c r="J192" s="233"/>
      <c r="K192" s="233"/>
      <c r="L192" s="233"/>
      <c r="M192" s="233"/>
      <c r="N192" s="206"/>
      <c r="O192" s="207"/>
    </row>
    <row r="193" spans="1:15">
      <c r="A193" s="201"/>
      <c r="B193" s="202"/>
      <c r="C193" s="203"/>
      <c r="D193" s="203"/>
      <c r="E193" s="204"/>
      <c r="F193" s="232"/>
      <c r="G193" s="233"/>
      <c r="H193" s="233"/>
      <c r="I193" s="233"/>
      <c r="J193" s="233"/>
      <c r="K193" s="233"/>
      <c r="L193" s="233"/>
      <c r="M193" s="233"/>
      <c r="N193" s="206"/>
      <c r="O193" s="207"/>
    </row>
    <row r="194" spans="1:15">
      <c r="A194" s="201"/>
      <c r="B194" s="202"/>
      <c r="C194" s="203"/>
      <c r="D194" s="203"/>
      <c r="E194" s="204"/>
      <c r="F194" s="232"/>
      <c r="G194" s="233"/>
      <c r="H194" s="233"/>
      <c r="I194" s="233"/>
      <c r="J194" s="233"/>
      <c r="K194" s="233"/>
      <c r="L194" s="233"/>
      <c r="M194" s="233"/>
      <c r="N194" s="206"/>
      <c r="O194" s="207"/>
    </row>
    <row r="195" spans="1:15">
      <c r="A195" s="201"/>
      <c r="B195" s="202"/>
      <c r="C195" s="203"/>
      <c r="D195" s="203"/>
      <c r="E195" s="204"/>
      <c r="F195" s="232"/>
      <c r="G195" s="233"/>
      <c r="H195" s="233"/>
      <c r="I195" s="233"/>
      <c r="J195" s="233"/>
      <c r="K195" s="233"/>
      <c r="L195" s="233"/>
      <c r="M195" s="233"/>
      <c r="N195" s="206"/>
      <c r="O195" s="207"/>
    </row>
    <row r="196" spans="1:15">
      <c r="A196" s="201"/>
      <c r="B196" s="202"/>
      <c r="C196" s="203"/>
      <c r="D196" s="203"/>
      <c r="E196" s="204"/>
      <c r="F196" s="232"/>
      <c r="G196" s="233"/>
      <c r="H196" s="233"/>
      <c r="I196" s="233"/>
      <c r="J196" s="233"/>
      <c r="K196" s="233"/>
      <c r="L196" s="233"/>
      <c r="M196" s="233"/>
      <c r="N196" s="206"/>
      <c r="O196" s="207"/>
    </row>
    <row r="197" spans="1:15">
      <c r="A197" s="201"/>
      <c r="B197" s="202"/>
      <c r="C197" s="203"/>
      <c r="D197" s="203"/>
      <c r="E197" s="204"/>
      <c r="F197" s="232"/>
      <c r="G197" s="233"/>
      <c r="H197" s="233"/>
      <c r="I197" s="233"/>
      <c r="J197" s="233"/>
      <c r="K197" s="233"/>
      <c r="L197" s="233"/>
      <c r="M197" s="233"/>
      <c r="N197" s="206"/>
      <c r="O197" s="207"/>
    </row>
    <row r="198" spans="1:15">
      <c r="A198" s="201"/>
      <c r="B198" s="202"/>
      <c r="C198" s="242" t="s">
        <v>175</v>
      </c>
      <c r="D198" s="243"/>
      <c r="E198" s="244"/>
      <c r="F198" s="205"/>
      <c r="G198" s="205"/>
      <c r="H198" s="205"/>
      <c r="I198" s="205"/>
      <c r="J198" s="205"/>
      <c r="K198" s="205"/>
      <c r="L198" s="205"/>
      <c r="M198" s="205"/>
      <c r="N198" s="205"/>
      <c r="O198" s="245"/>
    </row>
    <row r="199" spans="1:15">
      <c r="A199" s="201"/>
      <c r="B199" s="202"/>
      <c r="C199" s="246" t="s">
        <v>176</v>
      </c>
      <c r="D199" s="243"/>
      <c r="E199" s="244"/>
      <c r="F199" s="205">
        <f>F206*1.05</f>
        <v>1.26</v>
      </c>
      <c r="G199" s="205"/>
      <c r="H199" s="205"/>
      <c r="I199" s="205">
        <f>J206</f>
        <v>7</v>
      </c>
      <c r="J199" s="205">
        <f>ROUNDUP((G206)/0.4,0)</f>
        <v>3</v>
      </c>
      <c r="K199" s="205">
        <f t="shared" ref="K199:K204" si="10">0.006165*13*13*1</f>
        <v>1.0418850000000002</v>
      </c>
      <c r="L199" s="205"/>
      <c r="M199" s="205"/>
      <c r="N199" s="205" t="s">
        <v>96</v>
      </c>
      <c r="O199" s="245">
        <f t="shared" ref="O199:O204" si="11">F199*J199*K199*I199</f>
        <v>27.568277100000003</v>
      </c>
    </row>
    <row r="200" spans="1:15">
      <c r="A200" s="201"/>
      <c r="B200" s="202"/>
      <c r="C200" s="246" t="s">
        <v>177</v>
      </c>
      <c r="D200" s="243"/>
      <c r="E200" s="244"/>
      <c r="F200" s="205">
        <f>G206*1.1</f>
        <v>1.32</v>
      </c>
      <c r="G200" s="205"/>
      <c r="H200" s="205"/>
      <c r="I200" s="205">
        <f>J207</f>
        <v>7</v>
      </c>
      <c r="J200" s="205">
        <f>ROUNDUP((F206)/0.4,0)</f>
        <v>3</v>
      </c>
      <c r="K200" s="205">
        <f t="shared" si="10"/>
        <v>1.0418850000000002</v>
      </c>
      <c r="L200" s="205"/>
      <c r="M200" s="205"/>
      <c r="N200" s="205" t="s">
        <v>96</v>
      </c>
      <c r="O200" s="245">
        <f t="shared" si="11"/>
        <v>28.881052200000006</v>
      </c>
    </row>
    <row r="201" spans="1:15">
      <c r="A201" s="201"/>
      <c r="B201" s="202"/>
      <c r="C201" s="246" t="s">
        <v>178</v>
      </c>
      <c r="D201" s="243"/>
      <c r="E201" s="244"/>
      <c r="F201" s="205">
        <f>F206*1.1</f>
        <v>1.32</v>
      </c>
      <c r="G201" s="205"/>
      <c r="H201" s="205"/>
      <c r="I201" s="205">
        <f>I199</f>
        <v>7</v>
      </c>
      <c r="J201" s="205">
        <f>ROUNDUP((G206)/0.25,0)</f>
        <v>5</v>
      </c>
      <c r="K201" s="205">
        <f t="shared" si="10"/>
        <v>1.0418850000000002</v>
      </c>
      <c r="L201" s="205"/>
      <c r="M201" s="205"/>
      <c r="N201" s="205" t="s">
        <v>96</v>
      </c>
      <c r="O201" s="245">
        <f t="shared" si="11"/>
        <v>48.135087000000013</v>
      </c>
    </row>
    <row r="202" spans="1:15">
      <c r="A202" s="201"/>
      <c r="B202" s="202"/>
      <c r="C202" s="246" t="s">
        <v>179</v>
      </c>
      <c r="D202" s="243"/>
      <c r="E202" s="244"/>
      <c r="F202" s="205">
        <f>G206*1.1</f>
        <v>1.32</v>
      </c>
      <c r="G202" s="205"/>
      <c r="H202" s="205"/>
      <c r="I202" s="205">
        <f>I200</f>
        <v>7</v>
      </c>
      <c r="J202" s="205">
        <f>ROUNDUP((F206)/0.25,0)</f>
        <v>5</v>
      </c>
      <c r="K202" s="205">
        <f t="shared" si="10"/>
        <v>1.0418850000000002</v>
      </c>
      <c r="L202" s="205"/>
      <c r="M202" s="205"/>
      <c r="N202" s="205" t="s">
        <v>96</v>
      </c>
      <c r="O202" s="245">
        <f t="shared" si="11"/>
        <v>48.135087000000013</v>
      </c>
    </row>
    <row r="203" spans="1:15">
      <c r="A203" s="201"/>
      <c r="B203" s="202"/>
      <c r="C203" s="246" t="s">
        <v>180</v>
      </c>
      <c r="D203" s="243"/>
      <c r="E203" s="244"/>
      <c r="F203" s="205">
        <f>((F206-0.04)+(G206-0.04)+0.05)*2</f>
        <v>4.7399999999999993</v>
      </c>
      <c r="G203" s="205"/>
      <c r="H203" s="205"/>
      <c r="I203" s="205">
        <f>I201</f>
        <v>7</v>
      </c>
      <c r="J203" s="205">
        <f>ROUNDUP((H206)/0.15,0)</f>
        <v>4</v>
      </c>
      <c r="K203" s="205">
        <f t="shared" si="10"/>
        <v>1.0418850000000002</v>
      </c>
      <c r="L203" s="205"/>
      <c r="M203" s="205"/>
      <c r="N203" s="205" t="s">
        <v>96</v>
      </c>
      <c r="O203" s="245">
        <f t="shared" si="11"/>
        <v>138.27897720000001</v>
      </c>
    </row>
    <row r="204" spans="1:15">
      <c r="A204" s="201"/>
      <c r="B204" s="202"/>
      <c r="C204" s="246" t="s">
        <v>181</v>
      </c>
      <c r="D204" s="243"/>
      <c r="E204" s="244"/>
      <c r="F204" s="205">
        <f>F203</f>
        <v>4.7399999999999993</v>
      </c>
      <c r="G204" s="205"/>
      <c r="H204" s="205"/>
      <c r="I204" s="205">
        <f>J206</f>
        <v>7</v>
      </c>
      <c r="J204" s="205">
        <f>ROUNDUP(((F206+G206)*2)/H206,0)</f>
        <v>10</v>
      </c>
      <c r="K204" s="205">
        <f t="shared" si="10"/>
        <v>1.0418850000000002</v>
      </c>
      <c r="L204" s="205"/>
      <c r="M204" s="205"/>
      <c r="N204" s="205" t="s">
        <v>96</v>
      </c>
      <c r="O204" s="245">
        <f t="shared" si="11"/>
        <v>345.69744299999996</v>
      </c>
    </row>
    <row r="205" spans="1:15">
      <c r="A205" s="201"/>
      <c r="B205" s="202"/>
      <c r="C205" s="246"/>
      <c r="D205" s="243"/>
      <c r="E205" s="244"/>
      <c r="F205" s="205"/>
      <c r="G205" s="205"/>
      <c r="H205" s="205"/>
      <c r="I205" s="205"/>
      <c r="J205" s="205"/>
      <c r="K205" s="205"/>
      <c r="L205" s="205"/>
      <c r="M205" s="205" t="s">
        <v>165</v>
      </c>
      <c r="N205" s="205" t="s">
        <v>96</v>
      </c>
      <c r="O205" s="245">
        <f>SUM(O199:O204)</f>
        <v>636.69592349999994</v>
      </c>
    </row>
    <row r="206" spans="1:15">
      <c r="A206" s="201"/>
      <c r="B206" s="202"/>
      <c r="C206" s="242" t="s">
        <v>182</v>
      </c>
      <c r="D206" s="243"/>
      <c r="E206" s="244"/>
      <c r="F206" s="205">
        <v>1.2</v>
      </c>
      <c r="G206" s="205">
        <v>1.2</v>
      </c>
      <c r="H206" s="205">
        <v>0.5</v>
      </c>
      <c r="I206" s="205"/>
      <c r="J206" s="205">
        <f>J69</f>
        <v>7</v>
      </c>
      <c r="K206" s="205"/>
      <c r="L206" s="205"/>
      <c r="M206" s="205"/>
      <c r="N206" s="205" t="s">
        <v>78</v>
      </c>
      <c r="O206" s="245">
        <f>F206*G206*H206*J206</f>
        <v>5.04</v>
      </c>
    </row>
    <row r="207" spans="1:15">
      <c r="A207" s="201"/>
      <c r="B207" s="202"/>
      <c r="C207" s="242" t="s">
        <v>99</v>
      </c>
      <c r="D207" s="243"/>
      <c r="E207" s="244"/>
      <c r="F207" s="205">
        <f>(F206+G206)*2</f>
        <v>4.8</v>
      </c>
      <c r="G207" s="205"/>
      <c r="H207" s="205">
        <f>H206</f>
        <v>0.5</v>
      </c>
      <c r="I207" s="205"/>
      <c r="J207" s="205">
        <f>J206</f>
        <v>7</v>
      </c>
      <c r="K207" s="205"/>
      <c r="L207" s="205"/>
      <c r="M207" s="205"/>
      <c r="N207" s="205" t="s">
        <v>76</v>
      </c>
      <c r="O207" s="245">
        <f>F207*H207*J207</f>
        <v>16.8</v>
      </c>
    </row>
    <row r="208" spans="1:15">
      <c r="A208" s="213"/>
      <c r="B208" s="214"/>
      <c r="C208" s="215"/>
      <c r="D208" s="215"/>
      <c r="E208" s="216"/>
      <c r="F208" s="230"/>
      <c r="G208" s="217"/>
      <c r="H208" s="217"/>
      <c r="I208" s="217"/>
      <c r="J208" s="217"/>
      <c r="K208" s="217"/>
      <c r="L208" s="217"/>
      <c r="M208" s="217"/>
      <c r="N208" s="218"/>
      <c r="O208" s="219"/>
    </row>
    <row r="209" spans="1:15">
      <c r="A209" s="226">
        <v>7</v>
      </c>
      <c r="B209" s="227"/>
      <c r="C209" s="228" t="s">
        <v>186</v>
      </c>
      <c r="D209" s="228"/>
      <c r="E209" s="229"/>
      <c r="F209" s="231"/>
      <c r="G209" s="205"/>
      <c r="H209" s="205"/>
      <c r="I209" s="205"/>
      <c r="J209" s="205"/>
      <c r="K209" s="205"/>
      <c r="L209" s="205"/>
      <c r="M209" s="205"/>
      <c r="N209" s="224"/>
      <c r="O209" s="225"/>
    </row>
    <row r="210" spans="1:15">
      <c r="A210" s="201"/>
      <c r="B210" s="202"/>
      <c r="C210" s="203"/>
      <c r="D210" s="203"/>
      <c r="E210" s="204"/>
      <c r="F210" s="232"/>
      <c r="G210" s="233"/>
      <c r="H210" s="233"/>
      <c r="I210" s="233"/>
      <c r="J210" s="233"/>
      <c r="K210" s="233"/>
      <c r="L210" s="233"/>
      <c r="M210" s="233"/>
      <c r="N210" s="206"/>
      <c r="O210" s="207"/>
    </row>
    <row r="211" spans="1:15">
      <c r="A211" s="201"/>
      <c r="B211" s="202"/>
      <c r="C211" s="203"/>
      <c r="D211" s="203"/>
      <c r="E211" s="204"/>
      <c r="F211" s="232"/>
      <c r="G211" s="233"/>
      <c r="H211" s="233"/>
      <c r="I211" s="233"/>
      <c r="J211" s="233"/>
      <c r="K211" s="233"/>
      <c r="L211" s="233"/>
      <c r="M211" s="233"/>
      <c r="N211" s="206"/>
      <c r="O211" s="207"/>
    </row>
    <row r="212" spans="1:15">
      <c r="A212" s="201"/>
      <c r="B212" s="202"/>
      <c r="C212" s="203"/>
      <c r="D212" s="203"/>
      <c r="E212" s="204"/>
      <c r="F212" s="232"/>
      <c r="G212" s="233"/>
      <c r="H212" s="233"/>
      <c r="I212" s="233"/>
      <c r="J212" s="233"/>
      <c r="K212" s="233"/>
      <c r="L212" s="233"/>
      <c r="M212" s="233"/>
      <c r="N212" s="206"/>
      <c r="O212" s="207"/>
    </row>
    <row r="213" spans="1:15">
      <c r="A213" s="201"/>
      <c r="B213" s="202"/>
      <c r="C213" s="203"/>
      <c r="D213" s="203"/>
      <c r="E213" s="204"/>
      <c r="F213" s="232"/>
      <c r="G213" s="233"/>
      <c r="H213" s="233"/>
      <c r="I213" s="233"/>
      <c r="J213" s="233"/>
      <c r="K213" s="233"/>
      <c r="L213" s="233"/>
      <c r="M213" s="233"/>
      <c r="N213" s="206"/>
      <c r="O213" s="207"/>
    </row>
    <row r="214" spans="1:15">
      <c r="A214" s="201"/>
      <c r="B214" s="202"/>
      <c r="C214" s="203"/>
      <c r="D214" s="203"/>
      <c r="E214" s="204"/>
      <c r="F214" s="232"/>
      <c r="G214" s="233"/>
      <c r="H214" s="233"/>
      <c r="I214" s="233"/>
      <c r="J214" s="233"/>
      <c r="K214" s="233"/>
      <c r="L214" s="233"/>
      <c r="M214" s="233"/>
      <c r="N214" s="206"/>
      <c r="O214" s="207"/>
    </row>
    <row r="215" spans="1:15">
      <c r="A215" s="201"/>
      <c r="B215" s="202"/>
      <c r="C215" s="203"/>
      <c r="D215" s="203"/>
      <c r="E215" s="204"/>
      <c r="F215" s="232"/>
      <c r="G215" s="233"/>
      <c r="H215" s="233"/>
      <c r="I215" s="233"/>
      <c r="J215" s="233"/>
      <c r="K215" s="233"/>
      <c r="L215" s="233"/>
      <c r="M215" s="233"/>
      <c r="N215" s="206"/>
      <c r="O215" s="207"/>
    </row>
    <row r="216" spans="1:15">
      <c r="A216" s="201"/>
      <c r="B216" s="202"/>
      <c r="C216" s="203"/>
      <c r="D216" s="203"/>
      <c r="E216" s="204"/>
      <c r="F216" s="232"/>
      <c r="G216" s="233"/>
      <c r="H216" s="233"/>
      <c r="I216" s="233"/>
      <c r="J216" s="233"/>
      <c r="K216" s="233"/>
      <c r="L216" s="233"/>
      <c r="M216" s="233"/>
      <c r="N216" s="206"/>
      <c r="O216" s="207"/>
    </row>
    <row r="217" spans="1:15">
      <c r="A217" s="201"/>
      <c r="B217" s="202"/>
      <c r="C217" s="203"/>
      <c r="D217" s="203"/>
      <c r="E217" s="204"/>
      <c r="F217" s="232"/>
      <c r="G217" s="233"/>
      <c r="H217" s="233"/>
      <c r="I217" s="233"/>
      <c r="J217" s="233"/>
      <c r="K217" s="233"/>
      <c r="L217" s="233"/>
      <c r="M217" s="233"/>
      <c r="N217" s="206"/>
      <c r="O217" s="207"/>
    </row>
    <row r="218" spans="1:15">
      <c r="A218" s="201"/>
      <c r="B218" s="202"/>
      <c r="C218" s="203"/>
      <c r="D218" s="203"/>
      <c r="E218" s="204"/>
      <c r="F218" s="232"/>
      <c r="G218" s="233"/>
      <c r="H218" s="233"/>
      <c r="I218" s="233"/>
      <c r="J218" s="233"/>
      <c r="K218" s="233"/>
      <c r="L218" s="233"/>
      <c r="M218" s="233"/>
      <c r="N218" s="206"/>
      <c r="O218" s="207"/>
    </row>
    <row r="219" spans="1:15">
      <c r="A219" s="201"/>
      <c r="B219" s="202"/>
      <c r="C219" s="203"/>
      <c r="D219" s="203"/>
      <c r="E219" s="204"/>
      <c r="F219" s="232"/>
      <c r="G219" s="233"/>
      <c r="H219" s="233"/>
      <c r="I219" s="233"/>
      <c r="J219" s="233"/>
      <c r="K219" s="233"/>
      <c r="L219" s="233"/>
      <c r="M219" s="233"/>
      <c r="N219" s="206"/>
      <c r="O219" s="207"/>
    </row>
    <row r="220" spans="1:15">
      <c r="A220" s="201"/>
      <c r="B220" s="202"/>
      <c r="C220" s="203"/>
      <c r="D220" s="203"/>
      <c r="E220" s="204"/>
      <c r="F220" s="232"/>
      <c r="G220" s="233"/>
      <c r="H220" s="233"/>
      <c r="I220" s="233"/>
      <c r="J220" s="233"/>
      <c r="K220" s="233"/>
      <c r="L220" s="233"/>
      <c r="M220" s="233"/>
      <c r="N220" s="206"/>
      <c r="O220" s="207"/>
    </row>
    <row r="221" spans="1:15">
      <c r="A221" s="201"/>
      <c r="B221" s="202"/>
      <c r="C221" s="203"/>
      <c r="D221" s="203"/>
      <c r="E221" s="204"/>
      <c r="F221" s="232"/>
      <c r="G221" s="233"/>
      <c r="H221" s="233"/>
      <c r="I221" s="233"/>
      <c r="J221" s="233"/>
      <c r="K221" s="233"/>
      <c r="L221" s="233"/>
      <c r="M221" s="233"/>
      <c r="N221" s="206"/>
      <c r="O221" s="207"/>
    </row>
    <row r="222" spans="1:15">
      <c r="A222" s="201"/>
      <c r="B222" s="202"/>
      <c r="C222" s="203"/>
      <c r="D222" s="203"/>
      <c r="E222" s="204"/>
      <c r="F222" s="232"/>
      <c r="G222" s="233"/>
      <c r="H222" s="233"/>
      <c r="I222" s="233"/>
      <c r="J222" s="233"/>
      <c r="K222" s="233"/>
      <c r="L222" s="233"/>
      <c r="M222" s="233"/>
      <c r="N222" s="206"/>
      <c r="O222" s="207"/>
    </row>
    <row r="223" spans="1:15">
      <c r="A223" s="201"/>
      <c r="B223" s="202"/>
      <c r="C223" s="203"/>
      <c r="D223" s="203"/>
      <c r="E223" s="204"/>
      <c r="F223" s="232"/>
      <c r="G223" s="233"/>
      <c r="H223" s="233"/>
      <c r="I223" s="233"/>
      <c r="J223" s="233"/>
      <c r="K223" s="233"/>
      <c r="L223" s="233"/>
      <c r="M223" s="233"/>
      <c r="N223" s="206"/>
      <c r="O223" s="207"/>
    </row>
    <row r="224" spans="1:15">
      <c r="A224" s="201"/>
      <c r="B224" s="202"/>
      <c r="C224" s="203"/>
      <c r="D224" s="203"/>
      <c r="E224" s="204"/>
      <c r="F224" s="232"/>
      <c r="G224" s="233"/>
      <c r="H224" s="233"/>
      <c r="I224" s="233"/>
      <c r="J224" s="233"/>
      <c r="K224" s="233"/>
      <c r="L224" s="233"/>
      <c r="M224" s="233"/>
      <c r="N224" s="206"/>
      <c r="O224" s="207"/>
    </row>
    <row r="225" spans="1:15">
      <c r="A225" s="201"/>
      <c r="B225" s="202"/>
      <c r="C225" s="203"/>
      <c r="D225" s="203"/>
      <c r="E225" s="204"/>
      <c r="F225" s="232"/>
      <c r="G225" s="233"/>
      <c r="H225" s="233"/>
      <c r="I225" s="233"/>
      <c r="J225" s="233"/>
      <c r="K225" s="233"/>
      <c r="L225" s="233"/>
      <c r="M225" s="233"/>
      <c r="N225" s="206"/>
      <c r="O225" s="207"/>
    </row>
    <row r="226" spans="1:15">
      <c r="A226" s="201"/>
      <c r="B226" s="202"/>
      <c r="C226" s="203"/>
      <c r="D226" s="203"/>
      <c r="E226" s="204"/>
      <c r="F226" s="232"/>
      <c r="G226" s="233"/>
      <c r="H226" s="233"/>
      <c r="I226" s="233"/>
      <c r="J226" s="233"/>
      <c r="K226" s="233"/>
      <c r="L226" s="233"/>
      <c r="M226" s="233"/>
      <c r="N226" s="206"/>
      <c r="O226" s="207"/>
    </row>
    <row r="227" spans="1:15">
      <c r="A227" s="201"/>
      <c r="B227" s="202"/>
      <c r="C227" s="203"/>
      <c r="D227" s="203"/>
      <c r="E227" s="204"/>
      <c r="F227" s="232"/>
      <c r="G227" s="233"/>
      <c r="H227" s="233"/>
      <c r="I227" s="233"/>
      <c r="J227" s="233"/>
      <c r="K227" s="233"/>
      <c r="L227" s="233"/>
      <c r="M227" s="233"/>
      <c r="N227" s="206"/>
      <c r="O227" s="207"/>
    </row>
    <row r="228" spans="1:15">
      <c r="A228" s="201"/>
      <c r="B228" s="202"/>
      <c r="C228" s="242" t="s">
        <v>175</v>
      </c>
      <c r="D228" s="243"/>
      <c r="E228" s="244"/>
      <c r="F228" s="205"/>
      <c r="G228" s="205"/>
      <c r="H228" s="205"/>
      <c r="I228" s="205"/>
      <c r="J228" s="205"/>
      <c r="K228" s="205"/>
      <c r="L228" s="205"/>
      <c r="M228" s="205"/>
      <c r="N228" s="205"/>
      <c r="O228" s="245"/>
    </row>
    <row r="229" spans="1:15">
      <c r="A229" s="201"/>
      <c r="B229" s="202"/>
      <c r="C229" s="246" t="s">
        <v>176</v>
      </c>
      <c r="D229" s="243"/>
      <c r="E229" s="244"/>
      <c r="F229" s="205">
        <f>F236*1.05</f>
        <v>1.5225</v>
      </c>
      <c r="G229" s="205"/>
      <c r="H229" s="205"/>
      <c r="I229" s="205">
        <f>J236</f>
        <v>1</v>
      </c>
      <c r="J229" s="205">
        <f>ROUNDUP((G236)/0.375,0)</f>
        <v>4</v>
      </c>
      <c r="K229" s="205">
        <f t="shared" ref="K229:K234" si="12">0.006165*13*13*1</f>
        <v>1.0418850000000002</v>
      </c>
      <c r="L229" s="205"/>
      <c r="M229" s="205"/>
      <c r="N229" s="205" t="s">
        <v>96</v>
      </c>
      <c r="O229" s="245">
        <f t="shared" ref="O229:O234" si="13">F229*J229*K229*I229</f>
        <v>6.3450796500000006</v>
      </c>
    </row>
    <row r="230" spans="1:15">
      <c r="A230" s="201"/>
      <c r="B230" s="202"/>
      <c r="C230" s="246" t="s">
        <v>177</v>
      </c>
      <c r="D230" s="243"/>
      <c r="E230" s="244"/>
      <c r="F230" s="205">
        <f>G236*1.1</f>
        <v>1.595</v>
      </c>
      <c r="G230" s="205"/>
      <c r="H230" s="205"/>
      <c r="I230" s="205">
        <f>J237</f>
        <v>1</v>
      </c>
      <c r="J230" s="205">
        <f>ROUNDUP((F236)/0.375,0)</f>
        <v>4</v>
      </c>
      <c r="K230" s="205">
        <f t="shared" si="12"/>
        <v>1.0418850000000002</v>
      </c>
      <c r="L230" s="205"/>
      <c r="M230" s="205"/>
      <c r="N230" s="205" t="s">
        <v>96</v>
      </c>
      <c r="O230" s="245">
        <f t="shared" si="13"/>
        <v>6.6472263000000007</v>
      </c>
    </row>
    <row r="231" spans="1:15">
      <c r="A231" s="201"/>
      <c r="B231" s="202"/>
      <c r="C231" s="246" t="s">
        <v>178</v>
      </c>
      <c r="D231" s="243"/>
      <c r="E231" s="244"/>
      <c r="F231" s="205">
        <f>F236*1.1</f>
        <v>1.595</v>
      </c>
      <c r="G231" s="205"/>
      <c r="H231" s="205"/>
      <c r="I231" s="205">
        <f>I229</f>
        <v>1</v>
      </c>
      <c r="J231" s="205">
        <f>ROUNDUP((G236)/0.15,0)</f>
        <v>10</v>
      </c>
      <c r="K231" s="205">
        <f t="shared" si="12"/>
        <v>1.0418850000000002</v>
      </c>
      <c r="L231" s="205"/>
      <c r="M231" s="205"/>
      <c r="N231" s="205" t="s">
        <v>96</v>
      </c>
      <c r="O231" s="245">
        <f t="shared" si="13"/>
        <v>16.618065750000003</v>
      </c>
    </row>
    <row r="232" spans="1:15">
      <c r="A232" s="201"/>
      <c r="B232" s="202"/>
      <c r="C232" s="246" t="s">
        <v>179</v>
      </c>
      <c r="D232" s="243"/>
      <c r="E232" s="244"/>
      <c r="F232" s="205">
        <f>G236*1.1</f>
        <v>1.595</v>
      </c>
      <c r="G232" s="205"/>
      <c r="H232" s="205"/>
      <c r="I232" s="205">
        <f>I230</f>
        <v>1</v>
      </c>
      <c r="J232" s="205">
        <f>ROUNDUP((F236)/0.15,0)</f>
        <v>10</v>
      </c>
      <c r="K232" s="205">
        <f t="shared" si="12"/>
        <v>1.0418850000000002</v>
      </c>
      <c r="L232" s="205"/>
      <c r="M232" s="205"/>
      <c r="N232" s="205" t="s">
        <v>96</v>
      </c>
      <c r="O232" s="245">
        <f t="shared" si="13"/>
        <v>16.618065750000003</v>
      </c>
    </row>
    <row r="233" spans="1:15">
      <c r="A233" s="201"/>
      <c r="B233" s="202"/>
      <c r="C233" s="246" t="s">
        <v>180</v>
      </c>
      <c r="D233" s="243"/>
      <c r="E233" s="244"/>
      <c r="F233" s="205">
        <f>((F236-0.04)+(G236-0.04)+0.05)*2</f>
        <v>5.7399999999999993</v>
      </c>
      <c r="G233" s="205"/>
      <c r="H233" s="205"/>
      <c r="I233" s="205">
        <f>I231</f>
        <v>1</v>
      </c>
      <c r="J233" s="205">
        <f>ROUNDUP((H236)/0.15,0)</f>
        <v>4</v>
      </c>
      <c r="K233" s="205">
        <f t="shared" si="12"/>
        <v>1.0418850000000002</v>
      </c>
      <c r="L233" s="205"/>
      <c r="M233" s="205"/>
      <c r="N233" s="205" t="s">
        <v>96</v>
      </c>
      <c r="O233" s="245">
        <f t="shared" si="13"/>
        <v>23.921679600000001</v>
      </c>
    </row>
    <row r="234" spans="1:15">
      <c r="A234" s="201"/>
      <c r="B234" s="202"/>
      <c r="C234" s="246" t="s">
        <v>181</v>
      </c>
      <c r="D234" s="243"/>
      <c r="E234" s="244"/>
      <c r="F234" s="205">
        <f>F233</f>
        <v>5.7399999999999993</v>
      </c>
      <c r="G234" s="205"/>
      <c r="H234" s="205"/>
      <c r="I234" s="205">
        <f>J236</f>
        <v>1</v>
      </c>
      <c r="J234" s="205">
        <f>ROUNDUP(((F236+G236)*2)/H236,0)</f>
        <v>12</v>
      </c>
      <c r="K234" s="205">
        <f t="shared" si="12"/>
        <v>1.0418850000000002</v>
      </c>
      <c r="L234" s="205"/>
      <c r="M234" s="205"/>
      <c r="N234" s="205" t="s">
        <v>96</v>
      </c>
      <c r="O234" s="245">
        <f t="shared" si="13"/>
        <v>71.765038800000013</v>
      </c>
    </row>
    <row r="235" spans="1:15">
      <c r="A235" s="201"/>
      <c r="B235" s="202"/>
      <c r="C235" s="246"/>
      <c r="D235" s="243"/>
      <c r="E235" s="244"/>
      <c r="F235" s="205"/>
      <c r="G235" s="205"/>
      <c r="H235" s="205"/>
      <c r="I235" s="205"/>
      <c r="J235" s="205"/>
      <c r="K235" s="205"/>
      <c r="L235" s="205"/>
      <c r="M235" s="205" t="s">
        <v>165</v>
      </c>
      <c r="N235" s="205" t="s">
        <v>96</v>
      </c>
      <c r="O235" s="245">
        <f>SUM(O229:O234)</f>
        <v>141.91515585000002</v>
      </c>
    </row>
    <row r="236" spans="1:15">
      <c r="A236" s="201"/>
      <c r="B236" s="202"/>
      <c r="C236" s="242" t="s">
        <v>182</v>
      </c>
      <c r="D236" s="243"/>
      <c r="E236" s="244"/>
      <c r="F236" s="205">
        <v>1.45</v>
      </c>
      <c r="G236" s="205">
        <v>1.45</v>
      </c>
      <c r="H236" s="205">
        <v>0.5</v>
      </c>
      <c r="I236" s="205"/>
      <c r="J236" s="205">
        <f>J70</f>
        <v>1</v>
      </c>
      <c r="K236" s="205"/>
      <c r="L236" s="205"/>
      <c r="M236" s="205"/>
      <c r="N236" s="205" t="s">
        <v>78</v>
      </c>
      <c r="O236" s="245">
        <f>F236*G236*H236*J236</f>
        <v>1.05125</v>
      </c>
    </row>
    <row r="237" spans="1:15">
      <c r="A237" s="201"/>
      <c r="B237" s="202"/>
      <c r="C237" s="242" t="s">
        <v>99</v>
      </c>
      <c r="D237" s="243"/>
      <c r="E237" s="244"/>
      <c r="F237" s="205">
        <f>(F236+G236)*2</f>
        <v>5.8</v>
      </c>
      <c r="G237" s="205"/>
      <c r="H237" s="205">
        <f>H236</f>
        <v>0.5</v>
      </c>
      <c r="I237" s="205"/>
      <c r="J237" s="205">
        <f>J236</f>
        <v>1</v>
      </c>
      <c r="K237" s="205"/>
      <c r="L237" s="205"/>
      <c r="M237" s="205"/>
      <c r="N237" s="205" t="s">
        <v>76</v>
      </c>
      <c r="O237" s="245">
        <f>F237*H237*J237</f>
        <v>2.9</v>
      </c>
    </row>
    <row r="238" spans="1:15">
      <c r="A238" s="213"/>
      <c r="B238" s="214"/>
      <c r="C238" s="215"/>
      <c r="D238" s="215"/>
      <c r="E238" s="216"/>
      <c r="F238" s="230"/>
      <c r="G238" s="217"/>
      <c r="H238" s="217"/>
      <c r="I238" s="217"/>
      <c r="J238" s="217"/>
      <c r="K238" s="217"/>
      <c r="L238" s="217"/>
      <c r="M238" s="217"/>
      <c r="N238" s="218"/>
      <c r="O238" s="219"/>
    </row>
    <row r="239" spans="1:15">
      <c r="A239" s="201">
        <v>8</v>
      </c>
      <c r="B239" s="202"/>
      <c r="C239" s="203" t="s">
        <v>187</v>
      </c>
      <c r="D239" s="203"/>
      <c r="E239" s="204"/>
      <c r="F239" s="232"/>
      <c r="G239" s="233"/>
      <c r="H239" s="233"/>
      <c r="I239" s="233"/>
      <c r="J239" s="233"/>
      <c r="K239" s="233"/>
      <c r="L239" s="233"/>
      <c r="M239" s="233"/>
      <c r="N239" s="206"/>
      <c r="O239" s="207"/>
    </row>
    <row r="240" spans="1:15">
      <c r="A240" s="201"/>
      <c r="B240" s="202"/>
      <c r="C240" s="203"/>
      <c r="D240" s="203"/>
      <c r="E240" s="204"/>
      <c r="F240" s="232"/>
      <c r="G240" s="233"/>
      <c r="H240" s="233"/>
      <c r="I240" s="233"/>
      <c r="J240" s="233"/>
      <c r="K240" s="233"/>
      <c r="L240" s="233"/>
      <c r="M240" s="233"/>
      <c r="N240" s="206"/>
      <c r="O240" s="207"/>
    </row>
    <row r="241" spans="1:15">
      <c r="A241" s="201"/>
      <c r="B241" s="202"/>
      <c r="C241" s="203"/>
      <c r="D241" s="203"/>
      <c r="E241" s="204"/>
      <c r="F241" s="232"/>
      <c r="G241" s="233"/>
      <c r="H241" s="233"/>
      <c r="I241" s="233"/>
      <c r="J241" s="233"/>
      <c r="K241" s="233"/>
      <c r="L241" s="233"/>
      <c r="M241" s="233"/>
      <c r="N241" s="206"/>
      <c r="O241" s="207"/>
    </row>
    <row r="242" spans="1:15">
      <c r="A242" s="201"/>
      <c r="B242" s="202"/>
      <c r="C242" s="203"/>
      <c r="D242" s="203"/>
      <c r="E242" s="204"/>
      <c r="F242" s="232"/>
      <c r="G242" s="233"/>
      <c r="H242" s="233"/>
      <c r="I242" s="233"/>
      <c r="J242" s="233"/>
      <c r="K242" s="233"/>
      <c r="L242" s="233"/>
      <c r="M242" s="233"/>
      <c r="N242" s="206"/>
      <c r="O242" s="207"/>
    </row>
    <row r="243" spans="1:15">
      <c r="A243" s="201"/>
      <c r="B243" s="202"/>
      <c r="C243" s="203"/>
      <c r="D243" s="203"/>
      <c r="E243" s="204"/>
      <c r="F243" s="232"/>
      <c r="G243" s="233"/>
      <c r="H243" s="233"/>
      <c r="I243" s="233"/>
      <c r="J243" s="233"/>
      <c r="K243" s="233"/>
      <c r="L243" s="233"/>
      <c r="M243" s="233"/>
      <c r="N243" s="206"/>
      <c r="O243" s="207"/>
    </row>
    <row r="244" spans="1:15">
      <c r="A244" s="201"/>
      <c r="B244" s="202"/>
      <c r="C244" s="203"/>
      <c r="D244" s="203"/>
      <c r="E244" s="204"/>
      <c r="F244" s="232"/>
      <c r="G244" s="233"/>
      <c r="H244" s="233"/>
      <c r="I244" s="233"/>
      <c r="J244" s="233"/>
      <c r="K244" s="233"/>
      <c r="L244" s="233"/>
      <c r="M244" s="233"/>
      <c r="N244" s="206"/>
      <c r="O244" s="207"/>
    </row>
    <row r="245" spans="1:15">
      <c r="A245" s="201"/>
      <c r="B245" s="202"/>
      <c r="C245" s="203"/>
      <c r="D245" s="203"/>
      <c r="E245" s="204"/>
      <c r="F245" s="232"/>
      <c r="G245" s="233"/>
      <c r="H245" s="233"/>
      <c r="I245" s="233"/>
      <c r="J245" s="233"/>
      <c r="K245" s="233"/>
      <c r="L245" s="233"/>
      <c r="M245" s="233"/>
      <c r="N245" s="206"/>
      <c r="O245" s="207"/>
    </row>
    <row r="246" spans="1:15">
      <c r="A246" s="201"/>
      <c r="B246" s="202"/>
      <c r="C246" s="203"/>
      <c r="D246" s="203"/>
      <c r="E246" s="204"/>
      <c r="F246" s="232"/>
      <c r="G246" s="233"/>
      <c r="H246" s="233"/>
      <c r="I246" s="233"/>
      <c r="J246" s="233"/>
      <c r="K246" s="233"/>
      <c r="L246" s="233"/>
      <c r="M246" s="233"/>
      <c r="N246" s="206"/>
      <c r="O246" s="207"/>
    </row>
    <row r="247" spans="1:15">
      <c r="A247" s="201"/>
      <c r="B247" s="202"/>
      <c r="C247" s="203"/>
      <c r="D247" s="203"/>
      <c r="E247" s="204"/>
      <c r="F247" s="232"/>
      <c r="G247" s="233"/>
      <c r="H247" s="233"/>
      <c r="I247" s="233"/>
      <c r="J247" s="233"/>
      <c r="K247" s="233"/>
      <c r="L247" s="233"/>
      <c r="M247" s="233"/>
      <c r="N247" s="206"/>
      <c r="O247" s="207"/>
    </row>
    <row r="248" spans="1:15">
      <c r="A248" s="201"/>
      <c r="B248" s="202"/>
      <c r="C248" s="203"/>
      <c r="D248" s="203"/>
      <c r="E248" s="204"/>
      <c r="F248" s="232"/>
      <c r="G248" s="233"/>
      <c r="H248" s="233"/>
      <c r="I248" s="233"/>
      <c r="J248" s="233"/>
      <c r="K248" s="233"/>
      <c r="L248" s="233"/>
      <c r="M248" s="233"/>
      <c r="N248" s="206"/>
      <c r="O248" s="207"/>
    </row>
    <row r="249" spans="1:15">
      <c r="A249" s="201"/>
      <c r="B249" s="202"/>
      <c r="C249" s="203"/>
      <c r="D249" s="203"/>
      <c r="E249" s="204"/>
      <c r="F249" s="232"/>
      <c r="G249" s="233"/>
      <c r="H249" s="233"/>
      <c r="I249" s="233"/>
      <c r="J249" s="233"/>
      <c r="K249" s="233"/>
      <c r="L249" s="233"/>
      <c r="M249" s="233"/>
      <c r="N249" s="206"/>
      <c r="O249" s="207"/>
    </row>
    <row r="250" spans="1:15">
      <c r="A250" s="201"/>
      <c r="B250" s="202"/>
      <c r="C250" s="203"/>
      <c r="D250" s="203"/>
      <c r="E250" s="204"/>
      <c r="F250" s="232"/>
      <c r="G250" s="233"/>
      <c r="H250" s="233"/>
      <c r="I250" s="233"/>
      <c r="J250" s="233"/>
      <c r="K250" s="233"/>
      <c r="L250" s="233"/>
      <c r="M250" s="233"/>
      <c r="N250" s="206"/>
      <c r="O250" s="207"/>
    </row>
    <row r="251" spans="1:15">
      <c r="A251" s="201"/>
      <c r="B251" s="202"/>
      <c r="C251" s="203"/>
      <c r="D251" s="203"/>
      <c r="E251" s="204"/>
      <c r="F251" s="232"/>
      <c r="G251" s="233"/>
      <c r="H251" s="233"/>
      <c r="I251" s="233"/>
      <c r="J251" s="233"/>
      <c r="K251" s="233"/>
      <c r="L251" s="233"/>
      <c r="M251" s="233"/>
      <c r="N251" s="206"/>
      <c r="O251" s="207"/>
    </row>
    <row r="252" spans="1:15">
      <c r="A252" s="201"/>
      <c r="B252" s="202"/>
      <c r="C252" s="203"/>
      <c r="D252" s="203"/>
      <c r="E252" s="204"/>
      <c r="F252" s="232"/>
      <c r="G252" s="233"/>
      <c r="H252" s="233"/>
      <c r="I252" s="233"/>
      <c r="J252" s="233"/>
      <c r="K252" s="233"/>
      <c r="L252" s="233"/>
      <c r="M252" s="233"/>
      <c r="N252" s="206"/>
      <c r="O252" s="207"/>
    </row>
    <row r="253" spans="1:15">
      <c r="A253" s="201"/>
      <c r="B253" s="202"/>
      <c r="C253" s="203"/>
      <c r="D253" s="203"/>
      <c r="E253" s="204"/>
      <c r="F253" s="232"/>
      <c r="G253" s="233"/>
      <c r="H253" s="233"/>
      <c r="I253" s="233"/>
      <c r="J253" s="233"/>
      <c r="K253" s="233"/>
      <c r="L253" s="233"/>
      <c r="M253" s="233"/>
      <c r="N253" s="206"/>
      <c r="O253" s="207"/>
    </row>
    <row r="254" spans="1:15">
      <c r="A254" s="201"/>
      <c r="B254" s="202"/>
      <c r="C254" s="203"/>
      <c r="D254" s="203"/>
      <c r="E254" s="204"/>
      <c r="F254" s="232"/>
      <c r="G254" s="233"/>
      <c r="H254" s="233"/>
      <c r="I254" s="233"/>
      <c r="J254" s="233"/>
      <c r="K254" s="233"/>
      <c r="L254" s="233"/>
      <c r="M254" s="233"/>
      <c r="N254" s="206"/>
      <c r="O254" s="207"/>
    </row>
    <row r="255" spans="1:15">
      <c r="A255" s="201"/>
      <c r="B255" s="202"/>
      <c r="C255" s="203"/>
      <c r="D255" s="203"/>
      <c r="E255" s="204"/>
      <c r="F255" s="232"/>
      <c r="G255" s="233"/>
      <c r="H255" s="233"/>
      <c r="I255" s="233"/>
      <c r="J255" s="233"/>
      <c r="K255" s="233"/>
      <c r="L255" s="233"/>
      <c r="M255" s="233"/>
      <c r="N255" s="206"/>
      <c r="O255" s="207"/>
    </row>
    <row r="256" spans="1:15">
      <c r="A256" s="201"/>
      <c r="B256" s="202"/>
      <c r="C256" s="203"/>
      <c r="D256" s="203"/>
      <c r="E256" s="204"/>
      <c r="F256" s="232"/>
      <c r="G256" s="233"/>
      <c r="H256" s="233"/>
      <c r="I256" s="233"/>
      <c r="J256" s="233"/>
      <c r="K256" s="233"/>
      <c r="L256" s="233"/>
      <c r="M256" s="233"/>
      <c r="N256" s="206"/>
      <c r="O256" s="207"/>
    </row>
    <row r="257" spans="1:15">
      <c r="A257" s="201"/>
      <c r="B257" s="202"/>
      <c r="C257" s="203"/>
      <c r="D257" s="203"/>
      <c r="E257" s="204"/>
      <c r="F257" s="232"/>
      <c r="G257" s="233"/>
      <c r="H257" s="233"/>
      <c r="I257" s="233"/>
      <c r="J257" s="233"/>
      <c r="K257" s="233"/>
      <c r="L257" s="233"/>
      <c r="M257" s="233"/>
      <c r="N257" s="206"/>
      <c r="O257" s="207"/>
    </row>
    <row r="258" spans="1:15">
      <c r="A258" s="201"/>
      <c r="B258" s="202"/>
      <c r="C258" s="242" t="s">
        <v>175</v>
      </c>
      <c r="D258" s="243"/>
      <c r="E258" s="244"/>
      <c r="F258" s="205"/>
      <c r="G258" s="205"/>
      <c r="H258" s="205"/>
      <c r="I258" s="205"/>
      <c r="J258" s="205"/>
      <c r="K258" s="205"/>
      <c r="L258" s="205"/>
      <c r="M258" s="205"/>
      <c r="N258" s="205"/>
      <c r="O258" s="245"/>
    </row>
    <row r="259" spans="1:15">
      <c r="A259" s="201"/>
      <c r="B259" s="202"/>
      <c r="C259" s="246" t="s">
        <v>176</v>
      </c>
      <c r="D259" s="243"/>
      <c r="E259" s="244"/>
      <c r="F259" s="205">
        <f>F266*1.05</f>
        <v>1.26</v>
      </c>
      <c r="G259" s="205"/>
      <c r="H259" s="205"/>
      <c r="I259" s="205">
        <f>J266</f>
        <v>2</v>
      </c>
      <c r="J259" s="205">
        <f>ROUNDUP((G266)/0.4,0)</f>
        <v>2</v>
      </c>
      <c r="K259" s="205">
        <f t="shared" ref="K259:K264" si="14">0.006165*13*13*1</f>
        <v>1.0418850000000002</v>
      </c>
      <c r="L259" s="205"/>
      <c r="M259" s="205"/>
      <c r="N259" s="205" t="s">
        <v>96</v>
      </c>
      <c r="O259" s="245">
        <f t="shared" ref="O259:O264" si="15">F259*J259*K259*I259</f>
        <v>5.2511004000000012</v>
      </c>
    </row>
    <row r="260" spans="1:15">
      <c r="A260" s="201"/>
      <c r="B260" s="202"/>
      <c r="C260" s="246" t="s">
        <v>177</v>
      </c>
      <c r="D260" s="243"/>
      <c r="E260" s="244"/>
      <c r="F260" s="205">
        <f>G266*1.1</f>
        <v>0.66</v>
      </c>
      <c r="G260" s="205"/>
      <c r="H260" s="205"/>
      <c r="I260" s="205">
        <f>J267</f>
        <v>2</v>
      </c>
      <c r="J260" s="205">
        <f>ROUNDUP((F266)/0.4,0)</f>
        <v>3</v>
      </c>
      <c r="K260" s="205">
        <f t="shared" si="14"/>
        <v>1.0418850000000002</v>
      </c>
      <c r="L260" s="205"/>
      <c r="M260" s="205"/>
      <c r="N260" s="205" t="s">
        <v>96</v>
      </c>
      <c r="O260" s="245">
        <f t="shared" si="15"/>
        <v>4.1258646000000008</v>
      </c>
    </row>
    <row r="261" spans="1:15">
      <c r="A261" s="201"/>
      <c r="B261" s="202"/>
      <c r="C261" s="246" t="s">
        <v>178</v>
      </c>
      <c r="D261" s="243"/>
      <c r="E261" s="244"/>
      <c r="F261" s="205">
        <f>F266*1.1</f>
        <v>1.32</v>
      </c>
      <c r="G261" s="205"/>
      <c r="H261" s="205"/>
      <c r="I261" s="205">
        <f>I259</f>
        <v>2</v>
      </c>
      <c r="J261" s="205">
        <f>ROUNDUP((G266)/0.25,0)</f>
        <v>3</v>
      </c>
      <c r="K261" s="205">
        <f t="shared" si="14"/>
        <v>1.0418850000000002</v>
      </c>
      <c r="L261" s="205"/>
      <c r="M261" s="205"/>
      <c r="N261" s="205" t="s">
        <v>96</v>
      </c>
      <c r="O261" s="245">
        <f t="shared" si="15"/>
        <v>8.2517292000000015</v>
      </c>
    </row>
    <row r="262" spans="1:15">
      <c r="A262" s="201"/>
      <c r="B262" s="202"/>
      <c r="C262" s="246" t="s">
        <v>179</v>
      </c>
      <c r="D262" s="243"/>
      <c r="E262" s="244"/>
      <c r="F262" s="205">
        <f>G266*1.1</f>
        <v>0.66</v>
      </c>
      <c r="G262" s="205"/>
      <c r="H262" s="205"/>
      <c r="I262" s="205">
        <f>I260</f>
        <v>2</v>
      </c>
      <c r="J262" s="205">
        <f>ROUNDUP((F266)/0.25,0)</f>
        <v>5</v>
      </c>
      <c r="K262" s="205">
        <f t="shared" si="14"/>
        <v>1.0418850000000002</v>
      </c>
      <c r="L262" s="205"/>
      <c r="M262" s="205"/>
      <c r="N262" s="205" t="s">
        <v>96</v>
      </c>
      <c r="O262" s="245">
        <f t="shared" si="15"/>
        <v>6.8764410000000016</v>
      </c>
    </row>
    <row r="263" spans="1:15">
      <c r="A263" s="201"/>
      <c r="B263" s="202"/>
      <c r="C263" s="246" t="s">
        <v>180</v>
      </c>
      <c r="D263" s="243"/>
      <c r="E263" s="244"/>
      <c r="F263" s="205">
        <f>((F266-0.04)+(G266-0.04)+0.05)*2</f>
        <v>3.5399999999999996</v>
      </c>
      <c r="G263" s="205"/>
      <c r="H263" s="205"/>
      <c r="I263" s="205">
        <f>I261</f>
        <v>2</v>
      </c>
      <c r="J263" s="205">
        <f>ROUNDUP((H266)/0.15,0)</f>
        <v>4</v>
      </c>
      <c r="K263" s="205">
        <f t="shared" si="14"/>
        <v>1.0418850000000002</v>
      </c>
      <c r="L263" s="205"/>
      <c r="M263" s="205"/>
      <c r="N263" s="205" t="s">
        <v>96</v>
      </c>
      <c r="O263" s="245">
        <f t="shared" si="15"/>
        <v>29.506183200000002</v>
      </c>
    </row>
    <row r="264" spans="1:15">
      <c r="A264" s="201"/>
      <c r="B264" s="202"/>
      <c r="C264" s="246" t="s">
        <v>181</v>
      </c>
      <c r="D264" s="243"/>
      <c r="E264" s="244"/>
      <c r="F264" s="205">
        <f>F263</f>
        <v>3.5399999999999996</v>
      </c>
      <c r="G264" s="205"/>
      <c r="H264" s="205"/>
      <c r="I264" s="205">
        <f>J266</f>
        <v>2</v>
      </c>
      <c r="J264" s="205">
        <f>ROUNDUP(((F266+G266)*2)/H266,0)</f>
        <v>8</v>
      </c>
      <c r="K264" s="205">
        <f t="shared" si="14"/>
        <v>1.0418850000000002</v>
      </c>
      <c r="L264" s="205"/>
      <c r="M264" s="205"/>
      <c r="N264" s="205" t="s">
        <v>96</v>
      </c>
      <c r="O264" s="245">
        <f t="shared" si="15"/>
        <v>59.012366400000005</v>
      </c>
    </row>
    <row r="265" spans="1:15">
      <c r="A265" s="201"/>
      <c r="B265" s="202"/>
      <c r="C265" s="246"/>
      <c r="D265" s="243"/>
      <c r="E265" s="244"/>
      <c r="F265" s="205"/>
      <c r="G265" s="205"/>
      <c r="H265" s="205"/>
      <c r="I265" s="205"/>
      <c r="J265" s="205"/>
      <c r="K265" s="205"/>
      <c r="L265" s="205"/>
      <c r="M265" s="205" t="s">
        <v>165</v>
      </c>
      <c r="N265" s="205" t="s">
        <v>96</v>
      </c>
      <c r="O265" s="245">
        <f>SUM(O259:O264)</f>
        <v>113.02368480000001</v>
      </c>
    </row>
    <row r="266" spans="1:15">
      <c r="A266" s="201"/>
      <c r="B266" s="202"/>
      <c r="C266" s="242" t="s">
        <v>182</v>
      </c>
      <c r="D266" s="243"/>
      <c r="E266" s="244"/>
      <c r="F266" s="205">
        <v>1.2</v>
      </c>
      <c r="G266" s="205">
        <v>0.6</v>
      </c>
      <c r="H266" s="205">
        <v>0.5</v>
      </c>
      <c r="I266" s="205"/>
      <c r="J266" s="205">
        <f>J71</f>
        <v>2</v>
      </c>
      <c r="K266" s="205"/>
      <c r="L266" s="205"/>
      <c r="M266" s="205"/>
      <c r="N266" s="205" t="s">
        <v>78</v>
      </c>
      <c r="O266" s="245">
        <f>F266*G266*H266*J266</f>
        <v>0.72</v>
      </c>
    </row>
    <row r="267" spans="1:15">
      <c r="A267" s="201"/>
      <c r="B267" s="202"/>
      <c r="C267" s="242" t="s">
        <v>99</v>
      </c>
      <c r="D267" s="243"/>
      <c r="E267" s="244"/>
      <c r="F267" s="205">
        <f>(F266+G266)*2</f>
        <v>3.5999999999999996</v>
      </c>
      <c r="G267" s="205"/>
      <c r="H267" s="205">
        <f>H266</f>
        <v>0.5</v>
      </c>
      <c r="I267" s="205"/>
      <c r="J267" s="205">
        <f>J266</f>
        <v>2</v>
      </c>
      <c r="K267" s="205"/>
      <c r="L267" s="205"/>
      <c r="M267" s="205"/>
      <c r="N267" s="205" t="s">
        <v>76</v>
      </c>
      <c r="O267" s="245">
        <f>F267*H267*J267</f>
        <v>3.5999999999999996</v>
      </c>
    </row>
    <row r="268" spans="1:15">
      <c r="A268" s="213"/>
      <c r="B268" s="214"/>
      <c r="C268" s="215"/>
      <c r="D268" s="215"/>
      <c r="E268" s="216"/>
      <c r="F268" s="230"/>
      <c r="G268" s="217"/>
      <c r="H268" s="217"/>
      <c r="I268" s="217"/>
      <c r="J268" s="217"/>
      <c r="K268" s="217"/>
      <c r="L268" s="217"/>
      <c r="M268" s="217"/>
      <c r="N268" s="218"/>
      <c r="O268" s="219"/>
    </row>
    <row r="269" spans="1:15">
      <c r="A269" s="213"/>
      <c r="B269" s="214"/>
      <c r="C269" s="215"/>
      <c r="D269" s="215"/>
      <c r="E269" s="216"/>
      <c r="F269" s="230"/>
      <c r="G269" s="217"/>
      <c r="H269" s="217"/>
      <c r="I269" s="217"/>
      <c r="J269" s="217"/>
      <c r="K269" s="217"/>
      <c r="L269" s="217"/>
      <c r="M269" s="217"/>
      <c r="N269" s="218"/>
      <c r="O269" s="219"/>
    </row>
    <row r="270" spans="1:15">
      <c r="A270" s="226">
        <v>9</v>
      </c>
      <c r="B270" s="227"/>
      <c r="C270" s="228" t="s">
        <v>188</v>
      </c>
      <c r="D270" s="228"/>
      <c r="E270" s="229"/>
      <c r="F270" s="231"/>
      <c r="G270" s="205"/>
      <c r="H270" s="205"/>
      <c r="I270" s="205"/>
      <c r="J270" s="205"/>
      <c r="K270" s="205"/>
      <c r="L270" s="205"/>
      <c r="M270" s="205"/>
      <c r="N270" s="224"/>
      <c r="O270" s="225"/>
    </row>
    <row r="271" spans="1:15">
      <c r="A271" s="201"/>
      <c r="B271" s="202"/>
      <c r="C271" s="203"/>
      <c r="D271" s="203"/>
      <c r="E271" s="204"/>
      <c r="F271" s="232"/>
      <c r="G271" s="233"/>
      <c r="H271" s="233"/>
      <c r="I271" s="233"/>
      <c r="J271" s="233"/>
      <c r="K271" s="233"/>
      <c r="L271" s="233"/>
      <c r="M271" s="233"/>
      <c r="N271" s="206"/>
      <c r="O271" s="207"/>
    </row>
    <row r="272" spans="1:15">
      <c r="A272" s="201"/>
      <c r="B272" s="202"/>
      <c r="C272" s="203"/>
      <c r="D272" s="203"/>
      <c r="E272" s="204"/>
      <c r="F272" s="232"/>
      <c r="G272" s="233"/>
      <c r="H272" s="233"/>
      <c r="I272" s="233"/>
      <c r="J272" s="233"/>
      <c r="K272" s="233"/>
      <c r="L272" s="233"/>
      <c r="M272" s="233"/>
      <c r="N272" s="206"/>
      <c r="O272" s="207"/>
    </row>
    <row r="273" spans="1:15">
      <c r="A273" s="201"/>
      <c r="B273" s="202"/>
      <c r="C273" s="203"/>
      <c r="D273" s="203"/>
      <c r="E273" s="204"/>
      <c r="F273" s="232"/>
      <c r="G273" s="233"/>
      <c r="H273" s="233"/>
      <c r="I273" s="233"/>
      <c r="J273" s="233"/>
      <c r="K273" s="233"/>
      <c r="L273" s="233"/>
      <c r="M273" s="233"/>
      <c r="N273" s="206"/>
      <c r="O273" s="207"/>
    </row>
    <row r="274" spans="1:15">
      <c r="A274" s="201"/>
      <c r="B274" s="202"/>
      <c r="C274" s="203"/>
      <c r="D274" s="203"/>
      <c r="E274" s="204"/>
      <c r="F274" s="232"/>
      <c r="G274" s="233"/>
      <c r="H274" s="233"/>
      <c r="I274" s="233"/>
      <c r="J274" s="233"/>
      <c r="K274" s="233"/>
      <c r="L274" s="233"/>
      <c r="M274" s="233"/>
      <c r="N274" s="206"/>
      <c r="O274" s="207"/>
    </row>
    <row r="275" spans="1:15">
      <c r="A275" s="201"/>
      <c r="B275" s="202"/>
      <c r="C275" s="203"/>
      <c r="D275" s="203"/>
      <c r="E275" s="204"/>
      <c r="F275" s="232"/>
      <c r="G275" s="233"/>
      <c r="H275" s="233"/>
      <c r="I275" s="233"/>
      <c r="J275" s="233"/>
      <c r="K275" s="233"/>
      <c r="L275" s="233"/>
      <c r="M275" s="233"/>
      <c r="N275" s="206"/>
      <c r="O275" s="207"/>
    </row>
    <row r="276" spans="1:15">
      <c r="A276" s="201"/>
      <c r="B276" s="202"/>
      <c r="C276" s="203"/>
      <c r="D276" s="203"/>
      <c r="E276" s="204"/>
      <c r="F276" s="232"/>
      <c r="G276" s="233"/>
      <c r="H276" s="233"/>
      <c r="I276" s="233"/>
      <c r="J276" s="233"/>
      <c r="K276" s="233"/>
      <c r="L276" s="233"/>
      <c r="M276" s="233"/>
      <c r="N276" s="206"/>
      <c r="O276" s="207"/>
    </row>
    <row r="277" spans="1:15">
      <c r="A277" s="201"/>
      <c r="B277" s="202"/>
      <c r="C277" s="203"/>
      <c r="D277" s="203"/>
      <c r="E277" s="204"/>
      <c r="F277" s="232"/>
      <c r="G277" s="233"/>
      <c r="H277" s="233"/>
      <c r="I277" s="233"/>
      <c r="J277" s="233"/>
      <c r="K277" s="233"/>
      <c r="L277" s="233"/>
      <c r="M277" s="233"/>
      <c r="N277" s="206"/>
      <c r="O277" s="207"/>
    </row>
    <row r="278" spans="1:15">
      <c r="A278" s="201"/>
      <c r="B278" s="202"/>
      <c r="C278" s="203"/>
      <c r="D278" s="203"/>
      <c r="E278" s="204"/>
      <c r="F278" s="232"/>
      <c r="G278" s="233"/>
      <c r="H278" s="233"/>
      <c r="I278" s="233"/>
      <c r="J278" s="233"/>
      <c r="K278" s="233"/>
      <c r="L278" s="233"/>
      <c r="M278" s="233"/>
      <c r="N278" s="206"/>
      <c r="O278" s="207"/>
    </row>
    <row r="279" spans="1:15">
      <c r="A279" s="201"/>
      <c r="B279" s="202"/>
      <c r="C279" s="203"/>
      <c r="D279" s="203"/>
      <c r="E279" s="204"/>
      <c r="F279" s="232"/>
      <c r="G279" s="233"/>
      <c r="H279" s="233"/>
      <c r="I279" s="233"/>
      <c r="J279" s="233"/>
      <c r="K279" s="233"/>
      <c r="L279" s="233"/>
      <c r="M279" s="233"/>
      <c r="N279" s="206"/>
      <c r="O279" s="207"/>
    </row>
    <row r="280" spans="1:15">
      <c r="A280" s="201"/>
      <c r="B280" s="202"/>
      <c r="C280" s="203"/>
      <c r="D280" s="203"/>
      <c r="E280" s="204"/>
      <c r="F280" s="232"/>
      <c r="G280" s="233"/>
      <c r="H280" s="233"/>
      <c r="I280" s="233"/>
      <c r="J280" s="233"/>
      <c r="K280" s="233"/>
      <c r="L280" s="233"/>
      <c r="M280" s="233"/>
      <c r="N280" s="206"/>
      <c r="O280" s="207"/>
    </row>
    <row r="281" spans="1:15">
      <c r="A281" s="201"/>
      <c r="B281" s="202"/>
      <c r="C281" s="203"/>
      <c r="D281" s="203"/>
      <c r="E281" s="204"/>
      <c r="F281" s="232"/>
      <c r="G281" s="233"/>
      <c r="H281" s="233"/>
      <c r="I281" s="233"/>
      <c r="J281" s="233"/>
      <c r="K281" s="233"/>
      <c r="L281" s="233"/>
      <c r="M281" s="233"/>
      <c r="N281" s="206"/>
      <c r="O281" s="207"/>
    </row>
    <row r="282" spans="1:15">
      <c r="A282" s="201"/>
      <c r="B282" s="202"/>
      <c r="C282" s="203"/>
      <c r="D282" s="203"/>
      <c r="E282" s="204"/>
      <c r="F282" s="232"/>
      <c r="G282" s="233"/>
      <c r="H282" s="233"/>
      <c r="I282" s="233"/>
      <c r="J282" s="233"/>
      <c r="K282" s="233"/>
      <c r="L282" s="233"/>
      <c r="M282" s="233"/>
      <c r="N282" s="206"/>
      <c r="O282" s="207"/>
    </row>
    <row r="283" spans="1:15">
      <c r="A283" s="201"/>
      <c r="B283" s="202"/>
      <c r="C283" s="203"/>
      <c r="D283" s="203"/>
      <c r="E283" s="204"/>
      <c r="F283" s="232"/>
      <c r="G283" s="233"/>
      <c r="H283" s="233"/>
      <c r="I283" s="233"/>
      <c r="J283" s="233"/>
      <c r="K283" s="233"/>
      <c r="L283" s="233"/>
      <c r="M283" s="233"/>
      <c r="N283" s="206"/>
      <c r="O283" s="207"/>
    </row>
    <row r="284" spans="1:15">
      <c r="A284" s="201"/>
      <c r="B284" s="202"/>
      <c r="C284" s="203"/>
      <c r="D284" s="203"/>
      <c r="E284" s="204"/>
      <c r="F284" s="232"/>
      <c r="G284" s="233"/>
      <c r="H284" s="233"/>
      <c r="I284" s="233"/>
      <c r="J284" s="233"/>
      <c r="K284" s="233"/>
      <c r="L284" s="233"/>
      <c r="M284" s="233"/>
      <c r="N284" s="206"/>
      <c r="O284" s="207"/>
    </row>
    <row r="285" spans="1:15">
      <c r="A285" s="201"/>
      <c r="B285" s="202"/>
      <c r="C285" s="203"/>
      <c r="D285" s="203"/>
      <c r="E285" s="204"/>
      <c r="F285" s="232"/>
      <c r="G285" s="233"/>
      <c r="H285" s="233"/>
      <c r="I285" s="233"/>
      <c r="J285" s="233"/>
      <c r="K285" s="233"/>
      <c r="L285" s="233"/>
      <c r="M285" s="233"/>
      <c r="N285" s="206"/>
      <c r="O285" s="207"/>
    </row>
    <row r="286" spans="1:15">
      <c r="A286" s="201"/>
      <c r="B286" s="202"/>
      <c r="C286" s="203"/>
      <c r="D286" s="203"/>
      <c r="E286" s="204"/>
      <c r="F286" s="232"/>
      <c r="G286" s="233"/>
      <c r="H286" s="233"/>
      <c r="I286" s="233"/>
      <c r="J286" s="233"/>
      <c r="K286" s="233"/>
      <c r="L286" s="233"/>
      <c r="M286" s="233"/>
      <c r="N286" s="206"/>
      <c r="O286" s="207"/>
    </row>
    <row r="287" spans="1:15">
      <c r="A287" s="201"/>
      <c r="B287" s="202"/>
      <c r="C287" s="242" t="s">
        <v>189</v>
      </c>
      <c r="D287" s="243"/>
      <c r="E287" s="244"/>
      <c r="F287" s="205"/>
      <c r="G287" s="205"/>
      <c r="H287" s="205"/>
      <c r="I287" s="205"/>
      <c r="J287" s="205"/>
      <c r="K287" s="205"/>
      <c r="L287" s="205"/>
      <c r="M287" s="205"/>
      <c r="N287" s="205"/>
      <c r="O287" s="245"/>
    </row>
    <row r="288" spans="1:15">
      <c r="A288" s="201"/>
      <c r="B288" s="202"/>
      <c r="C288" s="246" t="s">
        <v>190</v>
      </c>
      <c r="D288" s="243"/>
      <c r="E288" s="244"/>
      <c r="F288" s="205">
        <f>F296*0.25</f>
        <v>45.75</v>
      </c>
      <c r="G288" s="205"/>
      <c r="H288" s="205"/>
      <c r="I288" s="205"/>
      <c r="J288" s="205">
        <v>10</v>
      </c>
      <c r="K288" s="205">
        <f>0.006165*19*19*1</f>
        <v>2.225565</v>
      </c>
      <c r="L288" s="205"/>
      <c r="M288" s="205"/>
      <c r="N288" s="205" t="s">
        <v>96</v>
      </c>
      <c r="O288" s="245">
        <f t="shared" ref="O288:O294" si="16">F288*J288*K288</f>
        <v>1018.1959875</v>
      </c>
    </row>
    <row r="289" spans="1:15">
      <c r="A289" s="201"/>
      <c r="B289" s="202"/>
      <c r="C289" s="246" t="s">
        <v>191</v>
      </c>
      <c r="D289" s="243"/>
      <c r="E289" s="244"/>
      <c r="F289" s="205">
        <f>F297*0.25</f>
        <v>45.75</v>
      </c>
      <c r="G289" s="205"/>
      <c r="H289" s="205"/>
      <c r="I289" s="205"/>
      <c r="J289" s="205">
        <v>10</v>
      </c>
      <c r="K289" s="205">
        <f>0.006165*19*19*1</f>
        <v>2.225565</v>
      </c>
      <c r="L289" s="205"/>
      <c r="M289" s="205"/>
      <c r="N289" s="205" t="s">
        <v>96</v>
      </c>
      <c r="O289" s="245">
        <f t="shared" si="16"/>
        <v>1018.1959875</v>
      </c>
    </row>
    <row r="290" spans="1:15">
      <c r="A290" s="201"/>
      <c r="B290" s="202"/>
      <c r="C290" s="246" t="s">
        <v>192</v>
      </c>
      <c r="D290" s="243"/>
      <c r="E290" s="244"/>
      <c r="F290" s="205">
        <f>F296*0.5</f>
        <v>91.5</v>
      </c>
      <c r="G290" s="205"/>
      <c r="H290" s="205"/>
      <c r="I290" s="205"/>
      <c r="J290" s="205">
        <v>4</v>
      </c>
      <c r="K290" s="205">
        <f>0.006165*19*19*1</f>
        <v>2.225565</v>
      </c>
      <c r="L290" s="205"/>
      <c r="M290" s="205"/>
      <c r="N290" s="205" t="s">
        <v>96</v>
      </c>
      <c r="O290" s="245">
        <f t="shared" si="16"/>
        <v>814.55678999999998</v>
      </c>
    </row>
    <row r="291" spans="1:15">
      <c r="A291" s="201"/>
      <c r="B291" s="202"/>
      <c r="C291" s="246" t="s">
        <v>193</v>
      </c>
      <c r="D291" s="243"/>
      <c r="E291" s="244"/>
      <c r="F291" s="205">
        <f>F296</f>
        <v>183</v>
      </c>
      <c r="G291" s="205"/>
      <c r="H291" s="205"/>
      <c r="I291" s="205"/>
      <c r="J291" s="205">
        <v>2</v>
      </c>
      <c r="K291" s="205">
        <f>0.006165*19*19*1</f>
        <v>2.225565</v>
      </c>
      <c r="L291" s="205"/>
      <c r="M291" s="205"/>
      <c r="N291" s="205" t="s">
        <v>96</v>
      </c>
      <c r="O291" s="245">
        <f>F291*J291*K291</f>
        <v>814.55678999999998</v>
      </c>
    </row>
    <row r="292" spans="1:15">
      <c r="A292" s="201"/>
      <c r="B292" s="202"/>
      <c r="C292" s="246" t="s">
        <v>194</v>
      </c>
      <c r="D292" s="243"/>
      <c r="E292" s="244"/>
      <c r="F292" s="205">
        <f>((G296-0.04)+(H296-0.04)+0.05)*2</f>
        <v>1.3400000000000003</v>
      </c>
      <c r="G292" s="205"/>
      <c r="H292" s="205"/>
      <c r="I292" s="205"/>
      <c r="J292" s="205">
        <f>ROUNDUP((F296*0.25)/0.05,0)</f>
        <v>915</v>
      </c>
      <c r="K292" s="205">
        <f>0.006165*10*10*1</f>
        <v>0.61650000000000005</v>
      </c>
      <c r="L292" s="205"/>
      <c r="M292" s="205"/>
      <c r="N292" s="205" t="s">
        <v>96</v>
      </c>
      <c r="O292" s="245">
        <f t="shared" si="16"/>
        <v>755.89065000000028</v>
      </c>
    </row>
    <row r="293" spans="1:15">
      <c r="A293" s="201"/>
      <c r="B293" s="202"/>
      <c r="C293" s="246" t="s">
        <v>195</v>
      </c>
      <c r="D293" s="243"/>
      <c r="E293" s="244"/>
      <c r="F293" s="205">
        <f>((G297-0.04)+(H297-0.04)+0.05)*2</f>
        <v>1.54</v>
      </c>
      <c r="G293" s="205"/>
      <c r="H293" s="205"/>
      <c r="I293" s="205"/>
      <c r="J293" s="205">
        <f>ROUNDUP((F297*0.25)/0.05,0)</f>
        <v>915</v>
      </c>
      <c r="K293" s="205">
        <f>0.006165*10*10*1</f>
        <v>0.61650000000000005</v>
      </c>
      <c r="L293" s="205"/>
      <c r="M293" s="205"/>
      <c r="N293" s="205" t="s">
        <v>96</v>
      </c>
      <c r="O293" s="245">
        <f t="shared" si="16"/>
        <v>868.71015000000011</v>
      </c>
    </row>
    <row r="294" spans="1:15">
      <c r="A294" s="201"/>
      <c r="B294" s="202"/>
      <c r="C294" s="246" t="s">
        <v>196</v>
      </c>
      <c r="D294" s="243"/>
      <c r="E294" s="244"/>
      <c r="F294" s="205">
        <f>((G296-0.04)+(H296-0.04)+0.05)*2</f>
        <v>1.3400000000000003</v>
      </c>
      <c r="G294" s="205"/>
      <c r="H294" s="205"/>
      <c r="I294" s="205"/>
      <c r="J294" s="205">
        <f>ROUNDUP((F297*0.5)/0.15,0)</f>
        <v>610</v>
      </c>
      <c r="K294" s="205">
        <f>0.006165*10*10*1</f>
        <v>0.61650000000000005</v>
      </c>
      <c r="L294" s="205"/>
      <c r="M294" s="205"/>
      <c r="N294" s="205" t="s">
        <v>96</v>
      </c>
      <c r="O294" s="245">
        <f t="shared" si="16"/>
        <v>503.92710000000017</v>
      </c>
    </row>
    <row r="295" spans="1:15">
      <c r="A295" s="201"/>
      <c r="B295" s="202"/>
      <c r="C295" s="242"/>
      <c r="D295" s="243"/>
      <c r="E295" s="244"/>
      <c r="F295" s="205"/>
      <c r="G295" s="205"/>
      <c r="H295" s="205"/>
      <c r="I295" s="205"/>
      <c r="J295" s="205"/>
      <c r="K295" s="205"/>
      <c r="L295" s="205"/>
      <c r="M295" s="205" t="s">
        <v>165</v>
      </c>
      <c r="N295" s="205" t="s">
        <v>96</v>
      </c>
      <c r="O295" s="245">
        <f>SUM(O288:O294)</f>
        <v>5794.0334550000007</v>
      </c>
    </row>
    <row r="296" spans="1:15">
      <c r="A296" s="201"/>
      <c r="B296" s="202"/>
      <c r="C296" s="242" t="s">
        <v>197</v>
      </c>
      <c r="D296" s="243"/>
      <c r="E296" s="244"/>
      <c r="F296" s="205">
        <f>(22*4)+5+(15*6)</f>
        <v>183</v>
      </c>
      <c r="G296" s="205">
        <v>0.3</v>
      </c>
      <c r="H296" s="205">
        <v>0.4</v>
      </c>
      <c r="I296" s="205"/>
      <c r="J296" s="205"/>
      <c r="K296" s="205"/>
      <c r="L296" s="205"/>
      <c r="M296" s="205"/>
      <c r="N296" s="205" t="s">
        <v>78</v>
      </c>
      <c r="O296" s="245">
        <f>F296*G296*H296</f>
        <v>21.96</v>
      </c>
    </row>
    <row r="297" spans="1:15">
      <c r="A297" s="201"/>
      <c r="B297" s="202"/>
      <c r="C297" s="242" t="s">
        <v>99</v>
      </c>
      <c r="D297" s="243"/>
      <c r="E297" s="244"/>
      <c r="F297" s="205">
        <f>F296</f>
        <v>183</v>
      </c>
      <c r="G297" s="205"/>
      <c r="H297" s="205">
        <f>(H296*2)</f>
        <v>0.8</v>
      </c>
      <c r="I297" s="205"/>
      <c r="J297" s="205"/>
      <c r="K297" s="205"/>
      <c r="L297" s="205"/>
      <c r="M297" s="205"/>
      <c r="N297" s="205" t="s">
        <v>76</v>
      </c>
      <c r="O297" s="245">
        <f>F297*H297</f>
        <v>146.4</v>
      </c>
    </row>
    <row r="298" spans="1:15">
      <c r="A298" s="213"/>
      <c r="B298" s="214"/>
      <c r="C298" s="215"/>
      <c r="D298" s="215"/>
      <c r="E298" s="216"/>
      <c r="F298" s="230"/>
      <c r="G298" s="217"/>
      <c r="H298" s="217"/>
      <c r="I298" s="217"/>
      <c r="J298" s="217"/>
      <c r="K298" s="217"/>
      <c r="L298" s="217"/>
      <c r="M298" s="217"/>
      <c r="N298" s="218"/>
      <c r="O298" s="219"/>
    </row>
    <row r="299" spans="1:15">
      <c r="A299" s="226">
        <v>10</v>
      </c>
      <c r="B299" s="227"/>
      <c r="C299" s="228" t="s">
        <v>198</v>
      </c>
      <c r="D299" s="228"/>
      <c r="E299" s="229"/>
      <c r="F299" s="231"/>
      <c r="G299" s="205"/>
      <c r="H299" s="205"/>
      <c r="I299" s="205"/>
      <c r="J299" s="205"/>
      <c r="K299" s="205"/>
      <c r="L299" s="205"/>
      <c r="M299" s="205"/>
      <c r="N299" s="224"/>
      <c r="O299" s="225"/>
    </row>
    <row r="300" spans="1:15">
      <c r="A300" s="201"/>
      <c r="B300" s="202"/>
      <c r="C300" s="203"/>
      <c r="D300" s="203"/>
      <c r="E300" s="204"/>
      <c r="F300" s="232"/>
      <c r="G300" s="233"/>
      <c r="H300" s="233"/>
      <c r="I300" s="233"/>
      <c r="J300" s="233"/>
      <c r="K300" s="233"/>
      <c r="L300" s="233"/>
      <c r="M300" s="233"/>
      <c r="N300" s="206"/>
      <c r="O300" s="207"/>
    </row>
    <row r="301" spans="1:15">
      <c r="A301" s="201"/>
      <c r="B301" s="202"/>
      <c r="C301" s="203"/>
      <c r="D301" s="203"/>
      <c r="E301" s="204"/>
      <c r="F301" s="232"/>
      <c r="G301" s="233"/>
      <c r="H301" s="233"/>
      <c r="I301" s="233"/>
      <c r="J301" s="233"/>
      <c r="K301" s="233"/>
      <c r="L301" s="233"/>
      <c r="M301" s="233"/>
      <c r="N301" s="206"/>
      <c r="O301" s="207"/>
    </row>
    <row r="302" spans="1:15">
      <c r="A302" s="201"/>
      <c r="B302" s="202"/>
      <c r="C302" s="203"/>
      <c r="D302" s="203"/>
      <c r="E302" s="204"/>
      <c r="F302" s="232"/>
      <c r="G302" s="233"/>
      <c r="H302" s="233"/>
      <c r="I302" s="233"/>
      <c r="J302" s="233"/>
      <c r="K302" s="233"/>
      <c r="L302" s="233"/>
      <c r="M302" s="233"/>
      <c r="N302" s="206"/>
      <c r="O302" s="207"/>
    </row>
    <row r="303" spans="1:15">
      <c r="A303" s="201"/>
      <c r="B303" s="202"/>
      <c r="C303" s="203"/>
      <c r="D303" s="203"/>
      <c r="E303" s="204"/>
      <c r="F303" s="232"/>
      <c r="G303" s="233"/>
      <c r="H303" s="233"/>
      <c r="I303" s="233"/>
      <c r="J303" s="233"/>
      <c r="K303" s="233"/>
      <c r="L303" s="233"/>
      <c r="M303" s="233"/>
      <c r="N303" s="206"/>
      <c r="O303" s="207"/>
    </row>
    <row r="304" spans="1:15">
      <c r="A304" s="201"/>
      <c r="B304" s="202"/>
      <c r="C304" s="203"/>
      <c r="D304" s="203"/>
      <c r="E304" s="204"/>
      <c r="F304" s="232"/>
      <c r="G304" s="233"/>
      <c r="H304" s="233"/>
      <c r="I304" s="233"/>
      <c r="J304" s="233"/>
      <c r="K304" s="233"/>
      <c r="L304" s="233"/>
      <c r="M304" s="233"/>
      <c r="N304" s="206"/>
      <c r="O304" s="207"/>
    </row>
    <row r="305" spans="1:15">
      <c r="A305" s="201"/>
      <c r="B305" s="202"/>
      <c r="C305" s="203"/>
      <c r="D305" s="203"/>
      <c r="E305" s="204"/>
      <c r="F305" s="232"/>
      <c r="G305" s="233"/>
      <c r="H305" s="233"/>
      <c r="I305" s="233"/>
      <c r="J305" s="233"/>
      <c r="K305" s="233"/>
      <c r="L305" s="233"/>
      <c r="M305" s="233"/>
      <c r="N305" s="206"/>
      <c r="O305" s="207"/>
    </row>
    <row r="306" spans="1:15">
      <c r="A306" s="201"/>
      <c r="B306" s="202"/>
      <c r="C306" s="203"/>
      <c r="D306" s="203"/>
      <c r="E306" s="204"/>
      <c r="F306" s="232"/>
      <c r="G306" s="233"/>
      <c r="H306" s="233"/>
      <c r="I306" s="233"/>
      <c r="J306" s="233"/>
      <c r="K306" s="233"/>
      <c r="L306" s="233"/>
      <c r="M306" s="233"/>
      <c r="N306" s="206"/>
      <c r="O306" s="207"/>
    </row>
    <row r="307" spans="1:15">
      <c r="A307" s="201"/>
      <c r="B307" s="202"/>
      <c r="C307" s="203"/>
      <c r="D307" s="203"/>
      <c r="E307" s="204"/>
      <c r="F307" s="232"/>
      <c r="G307" s="233"/>
      <c r="H307" s="233"/>
      <c r="I307" s="233"/>
      <c r="J307" s="233"/>
      <c r="K307" s="233"/>
      <c r="L307" s="233"/>
      <c r="M307" s="233"/>
      <c r="N307" s="206"/>
      <c r="O307" s="207"/>
    </row>
    <row r="308" spans="1:15">
      <c r="A308" s="201"/>
      <c r="B308" s="202"/>
      <c r="C308" s="203"/>
      <c r="D308" s="203"/>
      <c r="E308" s="204"/>
      <c r="F308" s="232"/>
      <c r="G308" s="233"/>
      <c r="H308" s="233"/>
      <c r="I308" s="233"/>
      <c r="J308" s="233"/>
      <c r="K308" s="233"/>
      <c r="L308" s="233"/>
      <c r="M308" s="233"/>
      <c r="N308" s="206"/>
      <c r="O308" s="207"/>
    </row>
    <row r="309" spans="1:15">
      <c r="A309" s="201"/>
      <c r="B309" s="202"/>
      <c r="C309" s="203"/>
      <c r="D309" s="203"/>
      <c r="E309" s="204"/>
      <c r="F309" s="232"/>
      <c r="G309" s="233"/>
      <c r="H309" s="233"/>
      <c r="I309" s="233"/>
      <c r="J309" s="233"/>
      <c r="K309" s="233"/>
      <c r="L309" s="233"/>
      <c r="M309" s="233"/>
      <c r="N309" s="206"/>
      <c r="O309" s="207"/>
    </row>
    <row r="310" spans="1:15">
      <c r="A310" s="201"/>
      <c r="B310" s="202"/>
      <c r="C310" s="203"/>
      <c r="D310" s="203"/>
      <c r="E310" s="204"/>
      <c r="F310" s="232"/>
      <c r="G310" s="233"/>
      <c r="H310" s="233"/>
      <c r="I310" s="233"/>
      <c r="J310" s="233"/>
      <c r="K310" s="233"/>
      <c r="L310" s="233"/>
      <c r="M310" s="233"/>
      <c r="N310" s="206"/>
      <c r="O310" s="207"/>
    </row>
    <row r="311" spans="1:15">
      <c r="A311" s="201"/>
      <c r="B311" s="202"/>
      <c r="C311" s="203"/>
      <c r="D311" s="203"/>
      <c r="E311" s="204"/>
      <c r="F311" s="232"/>
      <c r="G311" s="233"/>
      <c r="H311" s="233"/>
      <c r="I311" s="233"/>
      <c r="J311" s="233"/>
      <c r="K311" s="233"/>
      <c r="L311" s="233"/>
      <c r="M311" s="233"/>
      <c r="N311" s="206"/>
      <c r="O311" s="207"/>
    </row>
    <row r="312" spans="1:15">
      <c r="A312" s="201"/>
      <c r="B312" s="202"/>
      <c r="C312" s="203"/>
      <c r="D312" s="203"/>
      <c r="E312" s="204"/>
      <c r="F312" s="232"/>
      <c r="G312" s="233"/>
      <c r="H312" s="233"/>
      <c r="I312" s="233"/>
      <c r="J312" s="233"/>
      <c r="K312" s="233"/>
      <c r="L312" s="233"/>
      <c r="M312" s="233"/>
      <c r="N312" s="206"/>
      <c r="O312" s="207"/>
    </row>
    <row r="313" spans="1:15">
      <c r="A313" s="201"/>
      <c r="B313" s="202"/>
      <c r="C313" s="203"/>
      <c r="D313" s="203"/>
      <c r="E313" s="204"/>
      <c r="F313" s="232"/>
      <c r="G313" s="233"/>
      <c r="H313" s="233"/>
      <c r="I313" s="233"/>
      <c r="J313" s="233"/>
      <c r="K313" s="233"/>
      <c r="L313" s="233"/>
      <c r="M313" s="233"/>
      <c r="N313" s="206"/>
      <c r="O313" s="207"/>
    </row>
    <row r="314" spans="1:15">
      <c r="A314" s="201"/>
      <c r="B314" s="202"/>
      <c r="C314" s="203"/>
      <c r="D314" s="203"/>
      <c r="E314" s="204"/>
      <c r="F314" s="232"/>
      <c r="G314" s="233"/>
      <c r="H314" s="233"/>
      <c r="I314" s="233"/>
      <c r="J314" s="233"/>
      <c r="K314" s="233"/>
      <c r="L314" s="233"/>
      <c r="M314" s="233"/>
      <c r="N314" s="206"/>
      <c r="O314" s="207"/>
    </row>
    <row r="315" spans="1:15">
      <c r="A315" s="201"/>
      <c r="B315" s="202"/>
      <c r="C315" s="203"/>
      <c r="D315" s="203"/>
      <c r="E315" s="204"/>
      <c r="F315" s="232"/>
      <c r="G315" s="233"/>
      <c r="H315" s="233"/>
      <c r="I315" s="233"/>
      <c r="J315" s="233"/>
      <c r="K315" s="233"/>
      <c r="L315" s="233"/>
      <c r="M315" s="233"/>
      <c r="N315" s="206"/>
      <c r="O315" s="207"/>
    </row>
    <row r="316" spans="1:15">
      <c r="A316" s="201"/>
      <c r="B316" s="202"/>
      <c r="C316" s="203"/>
      <c r="D316" s="203"/>
      <c r="E316" s="204"/>
      <c r="F316" s="232"/>
      <c r="G316" s="233"/>
      <c r="H316" s="233"/>
      <c r="I316" s="233"/>
      <c r="J316" s="233"/>
      <c r="K316" s="233"/>
      <c r="L316" s="233"/>
      <c r="M316" s="233"/>
      <c r="N316" s="206"/>
      <c r="O316" s="207"/>
    </row>
    <row r="317" spans="1:15">
      <c r="A317" s="201"/>
      <c r="B317" s="202"/>
      <c r="C317" s="203"/>
      <c r="D317" s="203"/>
      <c r="E317" s="204"/>
      <c r="F317" s="232"/>
      <c r="G317" s="233"/>
      <c r="H317" s="233"/>
      <c r="I317" s="233"/>
      <c r="J317" s="233"/>
      <c r="K317" s="233"/>
      <c r="L317" s="233"/>
      <c r="M317" s="233"/>
      <c r="N317" s="206"/>
      <c r="O317" s="207"/>
    </row>
    <row r="318" spans="1:15">
      <c r="A318" s="201"/>
      <c r="B318" s="202"/>
      <c r="C318" s="242" t="s">
        <v>95</v>
      </c>
      <c r="D318" s="243"/>
      <c r="E318" s="244"/>
      <c r="F318" s="205"/>
      <c r="G318" s="205"/>
      <c r="H318" s="205"/>
      <c r="I318" s="205"/>
      <c r="J318" s="205"/>
      <c r="K318" s="205"/>
      <c r="L318" s="205"/>
      <c r="M318" s="205"/>
      <c r="N318" s="205"/>
      <c r="O318" s="245"/>
    </row>
    <row r="319" spans="1:15">
      <c r="A319" s="201"/>
      <c r="B319" s="202"/>
      <c r="C319" s="246" t="s">
        <v>190</v>
      </c>
      <c r="D319" s="243"/>
      <c r="E319" s="244"/>
      <c r="F319" s="205">
        <f>F327*0.25</f>
        <v>17.5</v>
      </c>
      <c r="G319" s="205"/>
      <c r="H319" s="205"/>
      <c r="I319" s="205"/>
      <c r="J319" s="205">
        <v>6</v>
      </c>
      <c r="K319" s="205">
        <f>0.006165*19*19*1</f>
        <v>2.225565</v>
      </c>
      <c r="L319" s="205"/>
      <c r="M319" s="205"/>
      <c r="N319" s="205" t="s">
        <v>96</v>
      </c>
      <c r="O319" s="245">
        <f t="shared" ref="O319:O325" si="17">F319*J319*K319</f>
        <v>233.684325</v>
      </c>
    </row>
    <row r="320" spans="1:15">
      <c r="A320" s="201"/>
      <c r="B320" s="202"/>
      <c r="C320" s="246" t="s">
        <v>191</v>
      </c>
      <c r="D320" s="243"/>
      <c r="E320" s="244"/>
      <c r="F320" s="205">
        <f>F328*0.25</f>
        <v>17.5</v>
      </c>
      <c r="G320" s="205"/>
      <c r="H320" s="205"/>
      <c r="I320" s="205"/>
      <c r="J320" s="205">
        <v>6</v>
      </c>
      <c r="K320" s="205">
        <f>0.006165*19*19*1</f>
        <v>2.225565</v>
      </c>
      <c r="L320" s="205"/>
      <c r="M320" s="205"/>
      <c r="N320" s="205" t="s">
        <v>96</v>
      </c>
      <c r="O320" s="245">
        <f t="shared" si="17"/>
        <v>233.684325</v>
      </c>
    </row>
    <row r="321" spans="1:15">
      <c r="A321" s="201"/>
      <c r="B321" s="202"/>
      <c r="C321" s="246" t="s">
        <v>192</v>
      </c>
      <c r="D321" s="243"/>
      <c r="E321" s="244"/>
      <c r="F321" s="205">
        <f>F327*0.5</f>
        <v>35</v>
      </c>
      <c r="G321" s="205"/>
      <c r="H321" s="205"/>
      <c r="I321" s="205"/>
      <c r="J321" s="205">
        <v>6</v>
      </c>
      <c r="K321" s="205">
        <f>0.006165*19*19*1</f>
        <v>2.225565</v>
      </c>
      <c r="L321" s="205"/>
      <c r="M321" s="205"/>
      <c r="N321" s="205" t="s">
        <v>96</v>
      </c>
      <c r="O321" s="245">
        <f t="shared" si="17"/>
        <v>467.36865</v>
      </c>
    </row>
    <row r="322" spans="1:15">
      <c r="A322" s="201"/>
      <c r="B322" s="202"/>
      <c r="C322" s="246" t="s">
        <v>193</v>
      </c>
      <c r="D322" s="243"/>
      <c r="E322" s="244"/>
      <c r="F322" s="205">
        <f>F327</f>
        <v>70</v>
      </c>
      <c r="G322" s="205"/>
      <c r="H322" s="205"/>
      <c r="I322" s="205"/>
      <c r="J322" s="205">
        <v>2</v>
      </c>
      <c r="K322" s="205">
        <f>0.006165*19*19*1</f>
        <v>2.225565</v>
      </c>
      <c r="L322" s="205"/>
      <c r="M322" s="205"/>
      <c r="N322" s="205" t="s">
        <v>96</v>
      </c>
      <c r="O322" s="245">
        <f t="shared" si="17"/>
        <v>311.57909999999998</v>
      </c>
    </row>
    <row r="323" spans="1:15">
      <c r="A323" s="201"/>
      <c r="B323" s="202"/>
      <c r="C323" s="246" t="s">
        <v>194</v>
      </c>
      <c r="D323" s="243"/>
      <c r="E323" s="244"/>
      <c r="F323" s="205">
        <f>((G327-0.04)+(H327-0.04)+0.05)*2</f>
        <v>1.04</v>
      </c>
      <c r="G323" s="205"/>
      <c r="H323" s="205"/>
      <c r="I323" s="205"/>
      <c r="J323" s="205">
        <f>ROUNDUP((F327*0.25)/0.05,0)</f>
        <v>350</v>
      </c>
      <c r="K323" s="205">
        <f>0.006165*10*10*1</f>
        <v>0.61650000000000005</v>
      </c>
      <c r="L323" s="205"/>
      <c r="M323" s="205"/>
      <c r="N323" s="205" t="s">
        <v>96</v>
      </c>
      <c r="O323" s="245">
        <f t="shared" si="17"/>
        <v>224.40600000000001</v>
      </c>
    </row>
    <row r="324" spans="1:15">
      <c r="A324" s="201"/>
      <c r="B324" s="202"/>
      <c r="C324" s="246" t="s">
        <v>195</v>
      </c>
      <c r="D324" s="243"/>
      <c r="E324" s="244"/>
      <c r="F324" s="205">
        <f>((G328-0.04)+(H328-0.04)+0.05)*2</f>
        <v>1.1399999999999999</v>
      </c>
      <c r="G324" s="205"/>
      <c r="H324" s="205"/>
      <c r="I324" s="205"/>
      <c r="J324" s="205">
        <f>ROUNDUP((F328*0.25)/0.05,0)</f>
        <v>350</v>
      </c>
      <c r="K324" s="205">
        <f>0.006165*10*10*1</f>
        <v>0.61650000000000005</v>
      </c>
      <c r="L324" s="205"/>
      <c r="M324" s="205"/>
      <c r="N324" s="205" t="s">
        <v>96</v>
      </c>
      <c r="O324" s="245">
        <f t="shared" si="17"/>
        <v>245.98349999999999</v>
      </c>
    </row>
    <row r="325" spans="1:15">
      <c r="A325" s="201"/>
      <c r="B325" s="202"/>
      <c r="C325" s="246" t="s">
        <v>196</v>
      </c>
      <c r="D325" s="243"/>
      <c r="E325" s="244"/>
      <c r="F325" s="205">
        <f>((G327-0.04)+(H327-0.04)+0.05)*2</f>
        <v>1.04</v>
      </c>
      <c r="G325" s="205"/>
      <c r="H325" s="205"/>
      <c r="I325" s="205"/>
      <c r="J325" s="205">
        <f>ROUNDUP((F328*0.5)/0.15,0)</f>
        <v>234</v>
      </c>
      <c r="K325" s="205">
        <f>0.006165*10*10*1</f>
        <v>0.61650000000000005</v>
      </c>
      <c r="L325" s="205"/>
      <c r="M325" s="205"/>
      <c r="N325" s="205" t="s">
        <v>96</v>
      </c>
      <c r="O325" s="245">
        <f t="shared" si="17"/>
        <v>150.03144000000003</v>
      </c>
    </row>
    <row r="326" spans="1:15">
      <c r="A326" s="201"/>
      <c r="B326" s="202"/>
      <c r="C326" s="242"/>
      <c r="D326" s="243"/>
      <c r="E326" s="244"/>
      <c r="F326" s="205"/>
      <c r="G326" s="205"/>
      <c r="H326" s="205"/>
      <c r="I326" s="205"/>
      <c r="J326" s="205"/>
      <c r="K326" s="205"/>
      <c r="L326" s="205"/>
      <c r="M326" s="205" t="s">
        <v>165</v>
      </c>
      <c r="N326" s="205" t="s">
        <v>96</v>
      </c>
      <c r="O326" s="245">
        <f>SUM(O319:O325)</f>
        <v>1866.7373399999999</v>
      </c>
    </row>
    <row r="327" spans="1:15">
      <c r="A327" s="201"/>
      <c r="B327" s="202"/>
      <c r="C327" s="242" t="s">
        <v>197</v>
      </c>
      <c r="D327" s="243"/>
      <c r="E327" s="244"/>
      <c r="F327" s="205">
        <f>(22*3)+4</f>
        <v>70</v>
      </c>
      <c r="G327" s="205">
        <v>0.25</v>
      </c>
      <c r="H327" s="205">
        <v>0.3</v>
      </c>
      <c r="I327" s="205"/>
      <c r="J327" s="205"/>
      <c r="K327" s="205"/>
      <c r="L327" s="205"/>
      <c r="M327" s="205"/>
      <c r="N327" s="205" t="s">
        <v>78</v>
      </c>
      <c r="O327" s="245">
        <f>F327*G327*H327</f>
        <v>5.25</v>
      </c>
    </row>
    <row r="328" spans="1:15">
      <c r="A328" s="201"/>
      <c r="B328" s="202"/>
      <c r="C328" s="242" t="s">
        <v>99</v>
      </c>
      <c r="D328" s="243"/>
      <c r="E328" s="244"/>
      <c r="F328" s="205">
        <f>F327</f>
        <v>70</v>
      </c>
      <c r="G328" s="205"/>
      <c r="H328" s="205">
        <f>(H327*2)</f>
        <v>0.6</v>
      </c>
      <c r="I328" s="205"/>
      <c r="J328" s="205"/>
      <c r="K328" s="205"/>
      <c r="L328" s="205"/>
      <c r="M328" s="205"/>
      <c r="N328" s="205" t="s">
        <v>76</v>
      </c>
      <c r="O328" s="245">
        <f>F328*H328</f>
        <v>42</v>
      </c>
    </row>
    <row r="329" spans="1:15">
      <c r="A329" s="201"/>
      <c r="B329" s="202"/>
      <c r="C329" s="203"/>
      <c r="D329" s="203"/>
      <c r="E329" s="204"/>
      <c r="F329" s="232"/>
      <c r="G329" s="233"/>
      <c r="H329" s="233"/>
      <c r="I329" s="233"/>
      <c r="J329" s="233"/>
      <c r="K329" s="233"/>
      <c r="L329" s="233"/>
      <c r="M329" s="233"/>
      <c r="N329" s="206"/>
      <c r="O329" s="207"/>
    </row>
    <row r="330" spans="1:15">
      <c r="A330" s="201"/>
      <c r="B330" s="202"/>
      <c r="C330" s="203"/>
      <c r="D330" s="203"/>
      <c r="E330" s="204"/>
      <c r="F330" s="232"/>
      <c r="G330" s="233"/>
      <c r="H330" s="233"/>
      <c r="I330" s="233"/>
      <c r="J330" s="233"/>
      <c r="K330" s="233"/>
      <c r="L330" s="233"/>
      <c r="M330" s="233"/>
      <c r="N330" s="206"/>
      <c r="O330" s="207"/>
    </row>
    <row r="331" spans="1:15">
      <c r="A331" s="201"/>
      <c r="B331" s="202"/>
      <c r="C331" s="203"/>
      <c r="D331" s="203"/>
      <c r="E331" s="204"/>
      <c r="F331" s="232"/>
      <c r="G331" s="233"/>
      <c r="H331" s="233"/>
      <c r="I331" s="233"/>
      <c r="J331" s="233"/>
      <c r="K331" s="233"/>
      <c r="L331" s="233"/>
      <c r="M331" s="233"/>
      <c r="N331" s="206"/>
      <c r="O331" s="207"/>
    </row>
    <row r="332" spans="1:15">
      <c r="A332" s="201">
        <v>11</v>
      </c>
      <c r="B332" s="202"/>
      <c r="C332" s="203" t="s">
        <v>100</v>
      </c>
      <c r="D332" s="203"/>
      <c r="E332" s="204"/>
      <c r="F332" s="232"/>
      <c r="G332" s="233"/>
      <c r="H332" s="233"/>
      <c r="I332" s="233"/>
      <c r="J332" s="233"/>
      <c r="K332" s="233"/>
      <c r="L332" s="233"/>
      <c r="M332" s="233"/>
      <c r="N332" s="206"/>
      <c r="O332" s="207"/>
    </row>
    <row r="333" spans="1:15">
      <c r="A333" s="201"/>
      <c r="B333" s="202"/>
      <c r="C333" s="203"/>
      <c r="D333" s="203"/>
      <c r="E333" s="204"/>
      <c r="F333" s="232"/>
      <c r="G333" s="233"/>
      <c r="H333" s="233"/>
      <c r="I333" s="233"/>
      <c r="J333" s="233"/>
      <c r="K333" s="233"/>
      <c r="L333" s="233"/>
      <c r="M333" s="233"/>
      <c r="N333" s="206"/>
      <c r="O333" s="207"/>
    </row>
    <row r="334" spans="1:15">
      <c r="A334" s="201"/>
      <c r="B334" s="202"/>
      <c r="C334" s="203"/>
      <c r="D334" s="203"/>
      <c r="E334" s="204"/>
      <c r="F334" s="232"/>
      <c r="G334" s="233"/>
      <c r="H334" s="233"/>
      <c r="I334" s="233"/>
      <c r="J334" s="233"/>
      <c r="K334" s="233"/>
      <c r="L334" s="233"/>
      <c r="M334" s="233"/>
      <c r="N334" s="206"/>
      <c r="O334" s="207"/>
    </row>
    <row r="335" spans="1:15">
      <c r="A335" s="201"/>
      <c r="B335" s="202"/>
      <c r="C335" s="203"/>
      <c r="D335" s="203"/>
      <c r="E335" s="204"/>
      <c r="F335" s="232"/>
      <c r="G335" s="233"/>
      <c r="H335" s="233"/>
      <c r="I335" s="233"/>
      <c r="J335" s="233"/>
      <c r="K335" s="233"/>
      <c r="L335" s="233"/>
      <c r="M335" s="233"/>
      <c r="N335" s="206"/>
      <c r="O335" s="207"/>
    </row>
    <row r="336" spans="1:15">
      <c r="A336" s="201"/>
      <c r="B336" s="202"/>
      <c r="C336" s="203"/>
      <c r="D336" s="203"/>
      <c r="E336" s="204"/>
      <c r="F336" s="232"/>
      <c r="G336" s="233"/>
      <c r="H336" s="233"/>
      <c r="I336" s="233"/>
      <c r="J336" s="233"/>
      <c r="K336" s="233"/>
      <c r="L336" s="233"/>
      <c r="M336" s="233"/>
      <c r="N336" s="206"/>
      <c r="O336" s="207"/>
    </row>
    <row r="337" spans="1:15">
      <c r="A337" s="201"/>
      <c r="B337" s="202"/>
      <c r="C337" s="203"/>
      <c r="D337" s="203"/>
      <c r="E337" s="204"/>
      <c r="F337" s="232"/>
      <c r="G337" s="233"/>
      <c r="H337" s="233"/>
      <c r="I337" s="233"/>
      <c r="J337" s="233"/>
      <c r="K337" s="233"/>
      <c r="L337" s="233"/>
      <c r="M337" s="233"/>
      <c r="N337" s="206"/>
      <c r="O337" s="207"/>
    </row>
    <row r="338" spans="1:15">
      <c r="A338" s="201"/>
      <c r="B338" s="202"/>
      <c r="C338" s="203"/>
      <c r="D338" s="203"/>
      <c r="E338" s="204"/>
      <c r="F338" s="232"/>
      <c r="G338" s="233"/>
      <c r="H338" s="233"/>
      <c r="I338" s="233"/>
      <c r="J338" s="233"/>
      <c r="K338" s="233"/>
      <c r="L338" s="233"/>
      <c r="M338" s="233"/>
      <c r="N338" s="206"/>
      <c r="O338" s="207"/>
    </row>
    <row r="339" spans="1:15">
      <c r="A339" s="201"/>
      <c r="B339" s="202"/>
      <c r="C339" s="203"/>
      <c r="D339" s="203"/>
      <c r="E339" s="204"/>
      <c r="F339" s="232"/>
      <c r="G339" s="233"/>
      <c r="H339" s="233"/>
      <c r="I339" s="233"/>
      <c r="J339" s="233"/>
      <c r="K339" s="233"/>
      <c r="L339" s="233"/>
      <c r="M339" s="233"/>
      <c r="N339" s="206"/>
      <c r="O339" s="207"/>
    </row>
    <row r="340" spans="1:15">
      <c r="A340" s="201"/>
      <c r="B340" s="202"/>
      <c r="C340" s="203"/>
      <c r="D340" s="203"/>
      <c r="E340" s="204"/>
      <c r="F340" s="232"/>
      <c r="G340" s="233"/>
      <c r="H340" s="233"/>
      <c r="I340" s="233"/>
      <c r="J340" s="233"/>
      <c r="K340" s="233"/>
      <c r="L340" s="233"/>
      <c r="M340" s="233"/>
      <c r="N340" s="206"/>
      <c r="O340" s="207"/>
    </row>
    <row r="341" spans="1:15">
      <c r="A341" s="201"/>
      <c r="B341" s="202"/>
      <c r="C341" s="203"/>
      <c r="D341" s="203"/>
      <c r="E341" s="204"/>
      <c r="F341" s="232"/>
      <c r="G341" s="233"/>
      <c r="H341" s="233"/>
      <c r="I341" s="233"/>
      <c r="J341" s="233"/>
      <c r="K341" s="233"/>
      <c r="L341" s="233"/>
      <c r="M341" s="233"/>
      <c r="N341" s="206"/>
      <c r="O341" s="207"/>
    </row>
    <row r="342" spans="1:15">
      <c r="A342" s="201"/>
      <c r="B342" s="202"/>
      <c r="C342" s="203"/>
      <c r="D342" s="203"/>
      <c r="E342" s="204"/>
      <c r="F342" s="232"/>
      <c r="G342" s="233"/>
      <c r="H342" s="233"/>
      <c r="I342" s="233"/>
      <c r="J342" s="233"/>
      <c r="K342" s="233"/>
      <c r="L342" s="233"/>
      <c r="M342" s="233"/>
      <c r="N342" s="206"/>
      <c r="O342" s="207"/>
    </row>
    <row r="343" spans="1:15">
      <c r="A343" s="201"/>
      <c r="B343" s="202"/>
      <c r="C343" s="203"/>
      <c r="D343" s="203"/>
      <c r="E343" s="204"/>
      <c r="F343" s="232"/>
      <c r="G343" s="233"/>
      <c r="H343" s="233"/>
      <c r="I343" s="233"/>
      <c r="J343" s="233"/>
      <c r="K343" s="233"/>
      <c r="L343" s="233"/>
      <c r="M343" s="233"/>
      <c r="N343" s="206"/>
      <c r="O343" s="207"/>
    </row>
    <row r="344" spans="1:15">
      <c r="A344" s="201"/>
      <c r="B344" s="202"/>
      <c r="C344" s="203"/>
      <c r="D344" s="203"/>
      <c r="E344" s="204"/>
      <c r="F344" s="232"/>
      <c r="G344" s="233"/>
      <c r="H344" s="233"/>
      <c r="I344" s="233"/>
      <c r="J344" s="233"/>
      <c r="K344" s="233"/>
      <c r="L344" s="233"/>
      <c r="M344" s="233"/>
      <c r="N344" s="206"/>
      <c r="O344" s="207"/>
    </row>
    <row r="345" spans="1:15">
      <c r="A345" s="201"/>
      <c r="B345" s="202"/>
      <c r="C345" s="203"/>
      <c r="D345" s="203"/>
      <c r="E345" s="204"/>
      <c r="F345" s="232"/>
      <c r="G345" s="233"/>
      <c r="H345" s="233"/>
      <c r="I345" s="233"/>
      <c r="J345" s="233"/>
      <c r="K345" s="233"/>
      <c r="L345" s="233"/>
      <c r="M345" s="233"/>
      <c r="N345" s="206"/>
      <c r="O345" s="207"/>
    </row>
    <row r="346" spans="1:15">
      <c r="A346" s="201"/>
      <c r="B346" s="202"/>
      <c r="C346" s="203"/>
      <c r="D346" s="203"/>
      <c r="E346" s="204"/>
      <c r="F346" s="232"/>
      <c r="G346" s="233"/>
      <c r="H346" s="233"/>
      <c r="I346" s="233"/>
      <c r="J346" s="233"/>
      <c r="K346" s="233"/>
      <c r="L346" s="233"/>
      <c r="M346" s="233"/>
      <c r="N346" s="206"/>
      <c r="O346" s="207"/>
    </row>
    <row r="347" spans="1:15">
      <c r="A347" s="201"/>
      <c r="B347" s="202"/>
      <c r="C347" s="203"/>
      <c r="D347" s="203"/>
      <c r="E347" s="204"/>
      <c r="F347" s="232"/>
      <c r="G347" s="233"/>
      <c r="H347" s="233"/>
      <c r="I347" s="233"/>
      <c r="J347" s="233"/>
      <c r="K347" s="233"/>
      <c r="L347" s="233"/>
      <c r="M347" s="233"/>
      <c r="N347" s="206"/>
      <c r="O347" s="207"/>
    </row>
    <row r="348" spans="1:15">
      <c r="A348" s="201"/>
      <c r="B348" s="202"/>
      <c r="C348" s="203"/>
      <c r="D348" s="203"/>
      <c r="E348" s="204"/>
      <c r="F348" s="232"/>
      <c r="G348" s="233"/>
      <c r="H348" s="233"/>
      <c r="I348" s="233"/>
      <c r="J348" s="233"/>
      <c r="K348" s="233"/>
      <c r="L348" s="233"/>
      <c r="M348" s="233"/>
      <c r="N348" s="206"/>
      <c r="O348" s="207"/>
    </row>
    <row r="349" spans="1:15">
      <c r="A349" s="201"/>
      <c r="B349" s="202"/>
      <c r="C349" s="203"/>
      <c r="D349" s="203"/>
      <c r="E349" s="204"/>
      <c r="F349" s="232"/>
      <c r="G349" s="233"/>
      <c r="H349" s="233"/>
      <c r="I349" s="233"/>
      <c r="J349" s="233"/>
      <c r="K349" s="233"/>
      <c r="L349" s="233"/>
      <c r="M349" s="233"/>
      <c r="N349" s="206"/>
      <c r="O349" s="207"/>
    </row>
    <row r="350" spans="1:15">
      <c r="A350" s="201"/>
      <c r="B350" s="202"/>
      <c r="C350" s="203"/>
      <c r="D350" s="203"/>
      <c r="E350" s="204"/>
      <c r="F350" s="232"/>
      <c r="G350" s="233"/>
      <c r="H350" s="233"/>
      <c r="I350" s="233"/>
      <c r="J350" s="233"/>
      <c r="K350" s="233"/>
      <c r="L350" s="233"/>
      <c r="M350" s="233"/>
      <c r="N350" s="206"/>
      <c r="O350" s="207"/>
    </row>
    <row r="351" spans="1:15">
      <c r="A351" s="201"/>
      <c r="B351" s="202"/>
      <c r="C351" s="242" t="s">
        <v>199</v>
      </c>
      <c r="D351" s="243"/>
      <c r="E351" s="244"/>
      <c r="F351" s="205"/>
      <c r="G351" s="205"/>
      <c r="H351" s="205"/>
      <c r="I351" s="205"/>
      <c r="J351" s="205"/>
      <c r="K351" s="205"/>
      <c r="L351" s="205"/>
      <c r="M351" s="205"/>
      <c r="N351" s="205"/>
      <c r="O351" s="245"/>
    </row>
    <row r="352" spans="1:15">
      <c r="A352" s="201"/>
      <c r="B352" s="202"/>
      <c r="C352" s="246" t="s">
        <v>200</v>
      </c>
      <c r="D352" s="243"/>
      <c r="E352" s="244"/>
      <c r="F352" s="205">
        <f>F355*1.05</f>
        <v>23.1</v>
      </c>
      <c r="G352" s="205"/>
      <c r="H352" s="205"/>
      <c r="I352" s="205">
        <v>2</v>
      </c>
      <c r="J352" s="205">
        <f>ROUNDUP(G355/0.225,0)</f>
        <v>67</v>
      </c>
      <c r="K352" s="205">
        <f>0.006165*13*13*1</f>
        <v>1.0418850000000002</v>
      </c>
      <c r="L352" s="205"/>
      <c r="M352" s="205"/>
      <c r="N352" s="205" t="s">
        <v>96</v>
      </c>
      <c r="O352" s="245">
        <f>F352*I352*J352*K352</f>
        <v>3225.0508290000007</v>
      </c>
    </row>
    <row r="353" spans="1:15">
      <c r="A353" s="201"/>
      <c r="B353" s="202"/>
      <c r="C353" s="246" t="s">
        <v>201</v>
      </c>
      <c r="D353" s="243"/>
      <c r="E353" s="244"/>
      <c r="F353" s="205">
        <f>G355*1.05</f>
        <v>15.75</v>
      </c>
      <c r="G353" s="205"/>
      <c r="H353" s="205"/>
      <c r="I353" s="205">
        <v>2</v>
      </c>
      <c r="J353" s="205">
        <f>ROUNDUP(F355/0.225,0)</f>
        <v>98</v>
      </c>
      <c r="K353" s="205">
        <f>0.006165*13*13*1</f>
        <v>1.0418850000000002</v>
      </c>
      <c r="L353" s="205"/>
      <c r="M353" s="205"/>
      <c r="N353" s="205" t="s">
        <v>96</v>
      </c>
      <c r="O353" s="245">
        <f>F353*I353*J353*K353</f>
        <v>3216.2989950000006</v>
      </c>
    </row>
    <row r="354" spans="1:15">
      <c r="A354" s="201"/>
      <c r="B354" s="202"/>
      <c r="C354" s="242"/>
      <c r="D354" s="243"/>
      <c r="E354" s="244"/>
      <c r="F354" s="205"/>
      <c r="G354" s="205"/>
      <c r="H354" s="205"/>
      <c r="I354" s="205"/>
      <c r="J354" s="205"/>
      <c r="K354" s="205"/>
      <c r="L354" s="205"/>
      <c r="M354" s="205" t="s">
        <v>165</v>
      </c>
      <c r="N354" s="205" t="s">
        <v>96</v>
      </c>
      <c r="O354" s="245">
        <f>SUM(O352:O353)</f>
        <v>6441.3498240000008</v>
      </c>
    </row>
    <row r="355" spans="1:15">
      <c r="A355" s="201"/>
      <c r="B355" s="202"/>
      <c r="C355" s="242" t="s">
        <v>182</v>
      </c>
      <c r="D355" s="243"/>
      <c r="E355" s="244"/>
      <c r="F355" s="205">
        <v>22</v>
      </c>
      <c r="G355" s="205">
        <v>15</v>
      </c>
      <c r="H355" s="205">
        <v>0.12</v>
      </c>
      <c r="I355" s="205"/>
      <c r="J355" s="205">
        <v>1</v>
      </c>
      <c r="K355" s="205"/>
      <c r="L355" s="205">
        <f>F355*G355*H355*J355</f>
        <v>39.6</v>
      </c>
      <c r="M355" s="205">
        <v>0</v>
      </c>
      <c r="N355" s="205" t="s">
        <v>78</v>
      </c>
      <c r="O355" s="245">
        <f>L355-M355</f>
        <v>39.6</v>
      </c>
    </row>
    <row r="356" spans="1:15">
      <c r="A356" s="201"/>
      <c r="B356" s="202"/>
      <c r="C356" s="242" t="s">
        <v>202</v>
      </c>
      <c r="D356" s="243"/>
      <c r="E356" s="244"/>
      <c r="F356" s="205">
        <f>(F355*G355)*2</f>
        <v>660</v>
      </c>
      <c r="G356" s="205">
        <v>0.12</v>
      </c>
      <c r="H356" s="205"/>
      <c r="I356" s="205"/>
      <c r="J356" s="205">
        <v>1</v>
      </c>
      <c r="K356" s="205"/>
      <c r="L356" s="205">
        <f>F356*G356*J356</f>
        <v>79.2</v>
      </c>
      <c r="M356" s="205">
        <v>0</v>
      </c>
      <c r="N356" s="205" t="s">
        <v>76</v>
      </c>
      <c r="O356" s="245">
        <f>L356-M356</f>
        <v>79.2</v>
      </c>
    </row>
    <row r="357" spans="1:15">
      <c r="A357" s="213"/>
      <c r="B357" s="214"/>
      <c r="C357" s="215"/>
      <c r="D357" s="215"/>
      <c r="E357" s="216"/>
      <c r="F357" s="230"/>
      <c r="G357" s="217"/>
      <c r="H357" s="217"/>
      <c r="I357" s="217"/>
      <c r="J357" s="217"/>
      <c r="K357" s="217"/>
      <c r="L357" s="217"/>
      <c r="M357" s="217"/>
      <c r="N357" s="218"/>
      <c r="O357" s="219"/>
    </row>
    <row r="358" spans="1:15">
      <c r="A358" s="226">
        <v>12</v>
      </c>
      <c r="B358" s="227"/>
      <c r="C358" s="228" t="s">
        <v>203</v>
      </c>
      <c r="D358" s="228"/>
      <c r="E358" s="229"/>
      <c r="F358" s="231"/>
      <c r="G358" s="205"/>
      <c r="H358" s="205"/>
      <c r="I358" s="205"/>
      <c r="J358" s="205"/>
      <c r="K358" s="205"/>
      <c r="L358" s="205"/>
      <c r="M358" s="205"/>
      <c r="N358" s="224"/>
      <c r="O358" s="225"/>
    </row>
    <row r="359" spans="1:15">
      <c r="A359" s="201"/>
      <c r="B359" s="202"/>
      <c r="C359" s="203"/>
      <c r="D359" s="203"/>
      <c r="E359" s="204"/>
      <c r="F359" s="232"/>
      <c r="G359" s="233"/>
      <c r="H359" s="233"/>
      <c r="I359" s="233"/>
      <c r="J359" s="233"/>
      <c r="K359" s="233"/>
      <c r="L359" s="233"/>
      <c r="M359" s="233"/>
      <c r="N359" s="206"/>
      <c r="O359" s="207"/>
    </row>
    <row r="360" spans="1:15">
      <c r="A360" s="201"/>
      <c r="B360" s="202"/>
      <c r="C360" s="203"/>
      <c r="D360" s="203"/>
      <c r="E360" s="204"/>
      <c r="F360" s="232"/>
      <c r="G360" s="233"/>
      <c r="H360" s="233"/>
      <c r="I360" s="233"/>
      <c r="J360" s="233"/>
      <c r="K360" s="233"/>
      <c r="L360" s="233"/>
      <c r="M360" s="233"/>
      <c r="N360" s="206"/>
      <c r="O360" s="207"/>
    </row>
    <row r="361" spans="1:15">
      <c r="A361" s="201"/>
      <c r="B361" s="202"/>
      <c r="C361" s="203"/>
      <c r="D361" s="203"/>
      <c r="E361" s="204"/>
      <c r="F361" s="232"/>
      <c r="G361" s="233"/>
      <c r="H361" s="233"/>
      <c r="I361" s="233"/>
      <c r="J361" s="233"/>
      <c r="K361" s="233"/>
      <c r="L361" s="233"/>
      <c r="M361" s="233"/>
      <c r="N361" s="206"/>
      <c r="O361" s="207"/>
    </row>
    <row r="362" spans="1:15">
      <c r="A362" s="201"/>
      <c r="B362" s="202"/>
      <c r="C362" s="203"/>
      <c r="D362" s="203"/>
      <c r="E362" s="204"/>
      <c r="F362" s="232"/>
      <c r="G362" s="233"/>
      <c r="H362" s="233"/>
      <c r="I362" s="233"/>
      <c r="J362" s="233"/>
      <c r="K362" s="233"/>
      <c r="L362" s="233"/>
      <c r="M362" s="233"/>
      <c r="N362" s="206"/>
      <c r="O362" s="207"/>
    </row>
    <row r="363" spans="1:15">
      <c r="A363" s="201"/>
      <c r="B363" s="202"/>
      <c r="C363" s="203"/>
      <c r="D363" s="203"/>
      <c r="E363" s="204"/>
      <c r="F363" s="232"/>
      <c r="G363" s="233"/>
      <c r="H363" s="233"/>
      <c r="I363" s="233"/>
      <c r="J363" s="233"/>
      <c r="K363" s="233"/>
      <c r="L363" s="233"/>
      <c r="M363" s="233"/>
      <c r="N363" s="206"/>
      <c r="O363" s="207"/>
    </row>
    <row r="364" spans="1:15">
      <c r="A364" s="201"/>
      <c r="B364" s="202"/>
      <c r="C364" s="203"/>
      <c r="D364" s="203"/>
      <c r="E364" s="204"/>
      <c r="F364" s="232"/>
      <c r="G364" s="233"/>
      <c r="H364" s="233"/>
      <c r="I364" s="233"/>
      <c r="J364" s="233"/>
      <c r="K364" s="233"/>
      <c r="L364" s="233"/>
      <c r="M364" s="233"/>
      <c r="N364" s="206"/>
      <c r="O364" s="207"/>
    </row>
    <row r="365" spans="1:15">
      <c r="A365" s="201"/>
      <c r="B365" s="202"/>
      <c r="C365" s="203"/>
      <c r="D365" s="203"/>
      <c r="E365" s="204"/>
      <c r="F365" s="232"/>
      <c r="G365" s="233"/>
      <c r="H365" s="233"/>
      <c r="I365" s="233"/>
      <c r="J365" s="233"/>
      <c r="K365" s="233"/>
      <c r="L365" s="233"/>
      <c r="M365" s="233"/>
      <c r="N365" s="206"/>
      <c r="O365" s="207"/>
    </row>
    <row r="366" spans="1:15">
      <c r="A366" s="201"/>
      <c r="B366" s="202"/>
      <c r="C366" s="203"/>
      <c r="D366" s="203"/>
      <c r="E366" s="204"/>
      <c r="F366" s="232"/>
      <c r="G366" s="233"/>
      <c r="H366" s="233"/>
      <c r="I366" s="233"/>
      <c r="J366" s="233"/>
      <c r="K366" s="233"/>
      <c r="L366" s="233"/>
      <c r="M366" s="233"/>
      <c r="N366" s="206"/>
      <c r="O366" s="207"/>
    </row>
    <row r="367" spans="1:15">
      <c r="A367" s="201"/>
      <c r="B367" s="202"/>
      <c r="C367" s="203"/>
      <c r="D367" s="203"/>
      <c r="E367" s="204"/>
      <c r="F367" s="232"/>
      <c r="G367" s="233"/>
      <c r="H367" s="233"/>
      <c r="I367" s="233"/>
      <c r="J367" s="233"/>
      <c r="K367" s="233"/>
      <c r="L367" s="233"/>
      <c r="M367" s="233"/>
      <c r="N367" s="206"/>
      <c r="O367" s="207"/>
    </row>
    <row r="368" spans="1:15">
      <c r="A368" s="201"/>
      <c r="B368" s="202"/>
      <c r="C368" s="203"/>
      <c r="D368" s="203"/>
      <c r="E368" s="204"/>
      <c r="F368" s="232"/>
      <c r="G368" s="233"/>
      <c r="H368" s="233"/>
      <c r="I368" s="233"/>
      <c r="J368" s="233"/>
      <c r="K368" s="233"/>
      <c r="L368" s="233"/>
      <c r="M368" s="233"/>
      <c r="N368" s="206"/>
      <c r="O368" s="207"/>
    </row>
    <row r="369" spans="1:15">
      <c r="A369" s="201"/>
      <c r="B369" s="202"/>
      <c r="C369" s="203"/>
      <c r="D369" s="203"/>
      <c r="E369" s="204"/>
      <c r="F369" s="232"/>
      <c r="G369" s="233"/>
      <c r="H369" s="233"/>
      <c r="I369" s="233"/>
      <c r="J369" s="233"/>
      <c r="K369" s="233"/>
      <c r="L369" s="233"/>
      <c r="M369" s="233"/>
      <c r="N369" s="206"/>
      <c r="O369" s="207"/>
    </row>
    <row r="370" spans="1:15">
      <c r="A370" s="201"/>
      <c r="B370" s="202"/>
      <c r="C370" s="203"/>
      <c r="D370" s="203"/>
      <c r="E370" s="204"/>
      <c r="F370" s="232"/>
      <c r="G370" s="233"/>
      <c r="H370" s="233"/>
      <c r="I370" s="233"/>
      <c r="J370" s="233"/>
      <c r="K370" s="233"/>
      <c r="L370" s="233"/>
      <c r="M370" s="233"/>
      <c r="N370" s="206"/>
      <c r="O370" s="207"/>
    </row>
    <row r="371" spans="1:15">
      <c r="A371" s="201"/>
      <c r="B371" s="202"/>
      <c r="C371" s="203"/>
      <c r="D371" s="203"/>
      <c r="E371" s="204"/>
      <c r="F371" s="232"/>
      <c r="G371" s="233"/>
      <c r="H371" s="233"/>
      <c r="I371" s="233"/>
      <c r="J371" s="233"/>
      <c r="K371" s="233"/>
      <c r="L371" s="233"/>
      <c r="M371" s="233"/>
      <c r="N371" s="206"/>
      <c r="O371" s="207"/>
    </row>
    <row r="372" spans="1:15">
      <c r="A372" s="201"/>
      <c r="B372" s="202"/>
      <c r="C372" s="203"/>
      <c r="D372" s="203"/>
      <c r="E372" s="204"/>
      <c r="F372" s="232"/>
      <c r="G372" s="233"/>
      <c r="H372" s="233"/>
      <c r="I372" s="233"/>
      <c r="J372" s="233"/>
      <c r="K372" s="233"/>
      <c r="L372" s="233"/>
      <c r="M372" s="233"/>
      <c r="N372" s="206"/>
      <c r="O372" s="207"/>
    </row>
    <row r="373" spans="1:15">
      <c r="A373" s="201"/>
      <c r="B373" s="202"/>
      <c r="C373" s="203"/>
      <c r="D373" s="203"/>
      <c r="E373" s="204"/>
      <c r="F373" s="232"/>
      <c r="G373" s="233"/>
      <c r="H373" s="233"/>
      <c r="I373" s="233"/>
      <c r="J373" s="233"/>
      <c r="K373" s="233"/>
      <c r="L373" s="233"/>
      <c r="M373" s="233"/>
      <c r="N373" s="206"/>
      <c r="O373" s="207"/>
    </row>
    <row r="374" spans="1:15">
      <c r="A374" s="201"/>
      <c r="B374" s="202"/>
      <c r="C374" s="203"/>
      <c r="D374" s="203"/>
      <c r="E374" s="204"/>
      <c r="F374" s="232"/>
      <c r="G374" s="233"/>
      <c r="H374" s="233"/>
      <c r="I374" s="233"/>
      <c r="J374" s="233"/>
      <c r="K374" s="233"/>
      <c r="L374" s="233"/>
      <c r="M374" s="233"/>
      <c r="N374" s="206"/>
      <c r="O374" s="207"/>
    </row>
    <row r="375" spans="1:15">
      <c r="A375" s="201"/>
      <c r="B375" s="202"/>
      <c r="C375" s="203"/>
      <c r="D375" s="203"/>
      <c r="E375" s="204"/>
      <c r="F375" s="232"/>
      <c r="G375" s="233"/>
      <c r="H375" s="233"/>
      <c r="I375" s="233"/>
      <c r="J375" s="233"/>
      <c r="K375" s="233"/>
      <c r="L375" s="233"/>
      <c r="M375" s="233"/>
      <c r="N375" s="206"/>
      <c r="O375" s="207"/>
    </row>
    <row r="376" spans="1:15">
      <c r="A376" s="201"/>
      <c r="B376" s="202"/>
      <c r="C376" s="242" t="s">
        <v>204</v>
      </c>
      <c r="D376" s="243"/>
      <c r="E376" s="244"/>
      <c r="F376" s="205"/>
      <c r="G376" s="205"/>
      <c r="H376" s="205"/>
      <c r="I376" s="205"/>
      <c r="J376" s="205"/>
      <c r="K376" s="205"/>
      <c r="L376" s="205"/>
      <c r="M376" s="205"/>
      <c r="N376" s="205"/>
      <c r="O376" s="245"/>
    </row>
    <row r="377" spans="1:15">
      <c r="A377" s="201"/>
      <c r="B377" s="202"/>
      <c r="C377" s="246" t="s">
        <v>205</v>
      </c>
      <c r="D377" s="243"/>
      <c r="E377" s="244"/>
      <c r="F377" s="205">
        <f>H382*1.1</f>
        <v>5.5</v>
      </c>
      <c r="G377" s="205"/>
      <c r="H377" s="205"/>
      <c r="I377" s="205">
        <f>J382</f>
        <v>6</v>
      </c>
      <c r="J377" s="205">
        <v>4</v>
      </c>
      <c r="K377" s="205">
        <f>0.006165*22*22*1</f>
        <v>2.98386</v>
      </c>
      <c r="L377" s="205"/>
      <c r="M377" s="205"/>
      <c r="N377" s="205" t="s">
        <v>96</v>
      </c>
      <c r="O377" s="245">
        <f>F377*I377*J377*K377</f>
        <v>393.86951999999997</v>
      </c>
    </row>
    <row r="378" spans="1:15">
      <c r="A378" s="201"/>
      <c r="B378" s="202"/>
      <c r="C378" s="246" t="s">
        <v>206</v>
      </c>
      <c r="D378" s="243"/>
      <c r="E378" s="244"/>
      <c r="F378" s="205">
        <f>((F382-0.04)+(G382-0.04)+0.05)*2</f>
        <v>1.34</v>
      </c>
      <c r="G378" s="205"/>
      <c r="H378" s="205"/>
      <c r="I378" s="205">
        <f>I377</f>
        <v>6</v>
      </c>
      <c r="J378" s="205">
        <f>ROUNDUP((H382*0.5)/0.038,0)</f>
        <v>66</v>
      </c>
      <c r="K378" s="205">
        <f>0.006165*10*10*1</f>
        <v>0.61650000000000005</v>
      </c>
      <c r="L378" s="205"/>
      <c r="M378" s="205"/>
      <c r="N378" s="205" t="s">
        <v>96</v>
      </c>
      <c r="O378" s="245">
        <f>F378*I378*J378*K378</f>
        <v>327.13956000000007</v>
      </c>
    </row>
    <row r="379" spans="1:15">
      <c r="A379" s="201"/>
      <c r="B379" s="202"/>
      <c r="C379" s="246" t="s">
        <v>196</v>
      </c>
      <c r="D379" s="243"/>
      <c r="E379" s="244"/>
      <c r="F379" s="205">
        <f>((F382-0.04)+(G382-0.04)+0.05)*2</f>
        <v>1.34</v>
      </c>
      <c r="G379" s="205"/>
      <c r="H379" s="205"/>
      <c r="I379" s="205">
        <f>I378</f>
        <v>6</v>
      </c>
      <c r="J379" s="205">
        <f>ROUNDUP((H382*0.5)/0.15,0)</f>
        <v>17</v>
      </c>
      <c r="K379" s="205">
        <f>0.006165*10*10*1</f>
        <v>0.61650000000000005</v>
      </c>
      <c r="L379" s="205"/>
      <c r="M379" s="205"/>
      <c r="N379" s="205" t="s">
        <v>96</v>
      </c>
      <c r="O379" s="245">
        <f>F379*I379*J379*K379</f>
        <v>84.263220000000004</v>
      </c>
    </row>
    <row r="380" spans="1:15">
      <c r="A380" s="201"/>
      <c r="B380" s="202"/>
      <c r="C380" s="246" t="s">
        <v>207</v>
      </c>
      <c r="D380" s="243"/>
      <c r="E380" s="244"/>
      <c r="F380" s="205">
        <f>((F382-0.04)+(G382-0.04)+0.05)*2</f>
        <v>1.34</v>
      </c>
      <c r="G380" s="205"/>
      <c r="H380" s="205"/>
      <c r="I380" s="205">
        <f>I379</f>
        <v>6</v>
      </c>
      <c r="J380" s="205">
        <v>0</v>
      </c>
      <c r="K380" s="205">
        <f>0.006165*10*10*1</f>
        <v>0.61650000000000005</v>
      </c>
      <c r="L380" s="205"/>
      <c r="M380" s="205"/>
      <c r="N380" s="205" t="s">
        <v>96</v>
      </c>
      <c r="O380" s="245">
        <f>F380*I380*J380*K380</f>
        <v>0</v>
      </c>
    </row>
    <row r="381" spans="1:15">
      <c r="A381" s="201"/>
      <c r="B381" s="202"/>
      <c r="C381" s="242"/>
      <c r="D381" s="243"/>
      <c r="E381" s="244"/>
      <c r="F381" s="205"/>
      <c r="G381" s="205"/>
      <c r="H381" s="205"/>
      <c r="I381" s="205"/>
      <c r="J381" s="205"/>
      <c r="K381" s="205"/>
      <c r="L381" s="205"/>
      <c r="M381" s="205" t="s">
        <v>165</v>
      </c>
      <c r="N381" s="205" t="s">
        <v>96</v>
      </c>
      <c r="O381" s="245">
        <f>SUM(O377:O380)</f>
        <v>805.27230000000009</v>
      </c>
    </row>
    <row r="382" spans="1:15">
      <c r="A382" s="201"/>
      <c r="B382" s="202"/>
      <c r="C382" s="242" t="s">
        <v>208</v>
      </c>
      <c r="D382" s="243"/>
      <c r="E382" s="244"/>
      <c r="F382" s="205">
        <v>0.35</v>
      </c>
      <c r="G382" s="205">
        <v>0.35</v>
      </c>
      <c r="H382" s="205">
        <v>5</v>
      </c>
      <c r="I382" s="205"/>
      <c r="J382" s="205">
        <v>6</v>
      </c>
      <c r="K382" s="205"/>
      <c r="L382" s="205"/>
      <c r="M382" s="205"/>
      <c r="N382" s="205" t="s">
        <v>78</v>
      </c>
      <c r="O382" s="245">
        <f>F382*G382*H382*J382</f>
        <v>3.6749999999999998</v>
      </c>
    </row>
    <row r="383" spans="1:15">
      <c r="A383" s="201"/>
      <c r="B383" s="202"/>
      <c r="C383" s="242" t="s">
        <v>99</v>
      </c>
      <c r="D383" s="243"/>
      <c r="E383" s="244"/>
      <c r="F383" s="205">
        <f>F382*4</f>
        <v>1.4</v>
      </c>
      <c r="G383" s="205"/>
      <c r="H383" s="205">
        <f>H382</f>
        <v>5</v>
      </c>
      <c r="I383" s="205"/>
      <c r="J383" s="205">
        <f>J382</f>
        <v>6</v>
      </c>
      <c r="K383" s="205"/>
      <c r="L383" s="205"/>
      <c r="M383" s="205"/>
      <c r="N383" s="205" t="s">
        <v>76</v>
      </c>
      <c r="O383" s="245">
        <f>F383*H383*J383</f>
        <v>42</v>
      </c>
    </row>
    <row r="384" spans="1:15">
      <c r="A384" s="213"/>
      <c r="B384" s="214"/>
      <c r="C384" s="215"/>
      <c r="D384" s="215"/>
      <c r="E384" s="216"/>
      <c r="F384" s="230"/>
      <c r="G384" s="217"/>
      <c r="H384" s="217"/>
      <c r="I384" s="217"/>
      <c r="J384" s="217"/>
      <c r="K384" s="217"/>
      <c r="L384" s="217"/>
      <c r="M384" s="217"/>
      <c r="N384" s="218"/>
      <c r="O384" s="219"/>
    </row>
    <row r="385" spans="1:15">
      <c r="A385" s="226">
        <v>13</v>
      </c>
      <c r="B385" s="227"/>
      <c r="C385" s="228" t="s">
        <v>209</v>
      </c>
      <c r="D385" s="228"/>
      <c r="E385" s="229"/>
      <c r="F385" s="231"/>
      <c r="G385" s="205"/>
      <c r="H385" s="205"/>
      <c r="I385" s="205"/>
      <c r="J385" s="205"/>
      <c r="K385" s="205"/>
      <c r="L385" s="205"/>
      <c r="M385" s="205"/>
      <c r="N385" s="224"/>
      <c r="O385" s="225"/>
    </row>
    <row r="386" spans="1:15">
      <c r="A386" s="201"/>
      <c r="B386" s="202"/>
      <c r="C386" s="203"/>
      <c r="D386" s="203"/>
      <c r="E386" s="204"/>
      <c r="F386" s="232"/>
      <c r="G386" s="233"/>
      <c r="H386" s="233"/>
      <c r="I386" s="233"/>
      <c r="J386" s="233"/>
      <c r="K386" s="233"/>
      <c r="L386" s="233"/>
      <c r="M386" s="233"/>
      <c r="N386" s="206"/>
      <c r="O386" s="207"/>
    </row>
    <row r="387" spans="1:15">
      <c r="A387" s="201"/>
      <c r="B387" s="202"/>
      <c r="C387" s="203"/>
      <c r="D387" s="203"/>
      <c r="E387" s="204"/>
      <c r="F387" s="232"/>
      <c r="G387" s="233"/>
      <c r="H387" s="233"/>
      <c r="I387" s="233"/>
      <c r="J387" s="233"/>
      <c r="K387" s="233"/>
      <c r="L387" s="233"/>
      <c r="M387" s="233"/>
      <c r="N387" s="206"/>
      <c r="O387" s="207"/>
    </row>
    <row r="388" spans="1:15">
      <c r="A388" s="201"/>
      <c r="B388" s="202"/>
      <c r="C388" s="203"/>
      <c r="D388" s="203"/>
      <c r="E388" s="204"/>
      <c r="F388" s="232"/>
      <c r="G388" s="233"/>
      <c r="H388" s="233"/>
      <c r="I388" s="233"/>
      <c r="J388" s="233"/>
      <c r="K388" s="233"/>
      <c r="L388" s="233"/>
      <c r="M388" s="233"/>
      <c r="N388" s="206"/>
      <c r="O388" s="207"/>
    </row>
    <row r="389" spans="1:15">
      <c r="A389" s="201"/>
      <c r="B389" s="202"/>
      <c r="C389" s="203"/>
      <c r="D389" s="203"/>
      <c r="E389" s="204"/>
      <c r="F389" s="232"/>
      <c r="G389" s="233"/>
      <c r="H389" s="233"/>
      <c r="I389" s="233"/>
      <c r="J389" s="233"/>
      <c r="K389" s="233"/>
      <c r="L389" s="233"/>
      <c r="M389" s="233"/>
      <c r="N389" s="206"/>
      <c r="O389" s="207"/>
    </row>
    <row r="390" spans="1:15">
      <c r="A390" s="201"/>
      <c r="B390" s="202"/>
      <c r="C390" s="203"/>
      <c r="D390" s="203"/>
      <c r="E390" s="204"/>
      <c r="F390" s="232"/>
      <c r="G390" s="233"/>
      <c r="H390" s="233"/>
      <c r="I390" s="233"/>
      <c r="J390" s="233"/>
      <c r="K390" s="233"/>
      <c r="L390" s="233"/>
      <c r="M390" s="233"/>
      <c r="N390" s="206"/>
      <c r="O390" s="207"/>
    </row>
    <row r="391" spans="1:15">
      <c r="A391" s="201"/>
      <c r="B391" s="202"/>
      <c r="C391" s="203"/>
      <c r="D391" s="203"/>
      <c r="E391" s="204"/>
      <c r="F391" s="232"/>
      <c r="G391" s="233"/>
      <c r="H391" s="233"/>
      <c r="I391" s="233"/>
      <c r="J391" s="233"/>
      <c r="K391" s="233"/>
      <c r="L391" s="233"/>
      <c r="M391" s="233"/>
      <c r="N391" s="206"/>
      <c r="O391" s="207"/>
    </row>
    <row r="392" spans="1:15">
      <c r="A392" s="201"/>
      <c r="B392" s="202"/>
      <c r="C392" s="203"/>
      <c r="D392" s="203"/>
      <c r="E392" s="204"/>
      <c r="F392" s="232"/>
      <c r="G392" s="233"/>
      <c r="H392" s="233"/>
      <c r="I392" s="233"/>
      <c r="J392" s="233"/>
      <c r="K392" s="233"/>
      <c r="L392" s="233"/>
      <c r="M392" s="233"/>
      <c r="N392" s="206"/>
      <c r="O392" s="207"/>
    </row>
    <row r="393" spans="1:15">
      <c r="A393" s="201"/>
      <c r="B393" s="202"/>
      <c r="C393" s="203"/>
      <c r="D393" s="203"/>
      <c r="E393" s="204"/>
      <c r="F393" s="232"/>
      <c r="G393" s="233"/>
      <c r="H393" s="233"/>
      <c r="I393" s="233"/>
      <c r="J393" s="233"/>
      <c r="K393" s="233"/>
      <c r="L393" s="233"/>
      <c r="M393" s="233"/>
      <c r="N393" s="206"/>
      <c r="O393" s="207"/>
    </row>
    <row r="394" spans="1:15">
      <c r="A394" s="201"/>
      <c r="B394" s="202"/>
      <c r="C394" s="203"/>
      <c r="D394" s="203"/>
      <c r="E394" s="204"/>
      <c r="F394" s="232"/>
      <c r="G394" s="233"/>
      <c r="H394" s="233"/>
      <c r="I394" s="233"/>
      <c r="J394" s="233"/>
      <c r="K394" s="233"/>
      <c r="L394" s="233"/>
      <c r="M394" s="233"/>
      <c r="N394" s="206"/>
      <c r="O394" s="207"/>
    </row>
    <row r="395" spans="1:15">
      <c r="A395" s="201"/>
      <c r="B395" s="202"/>
      <c r="C395" s="203"/>
      <c r="D395" s="203"/>
      <c r="E395" s="204"/>
      <c r="F395" s="232"/>
      <c r="G395" s="233"/>
      <c r="H395" s="233"/>
      <c r="I395" s="233"/>
      <c r="J395" s="233"/>
      <c r="K395" s="233"/>
      <c r="L395" s="233"/>
      <c r="M395" s="233"/>
      <c r="N395" s="206"/>
      <c r="O395" s="207"/>
    </row>
    <row r="396" spans="1:15">
      <c r="A396" s="201"/>
      <c r="B396" s="202"/>
      <c r="C396" s="203"/>
      <c r="D396" s="203"/>
      <c r="E396" s="204"/>
      <c r="F396" s="232"/>
      <c r="G396" s="233"/>
      <c r="H396" s="233"/>
      <c r="I396" s="233"/>
      <c r="J396" s="233"/>
      <c r="K396" s="233"/>
      <c r="L396" s="233"/>
      <c r="M396" s="233"/>
      <c r="N396" s="206"/>
      <c r="O396" s="207"/>
    </row>
    <row r="397" spans="1:15">
      <c r="A397" s="201"/>
      <c r="B397" s="202"/>
      <c r="C397" s="203"/>
      <c r="D397" s="203"/>
      <c r="E397" s="204"/>
      <c r="F397" s="232"/>
      <c r="G397" s="233"/>
      <c r="H397" s="233"/>
      <c r="I397" s="233"/>
      <c r="J397" s="233"/>
      <c r="K397" s="233"/>
      <c r="L397" s="233"/>
      <c r="M397" s="233"/>
      <c r="N397" s="206"/>
      <c r="O397" s="207"/>
    </row>
    <row r="398" spans="1:15">
      <c r="A398" s="201"/>
      <c r="B398" s="202"/>
      <c r="C398" s="203"/>
      <c r="D398" s="203"/>
      <c r="E398" s="204"/>
      <c r="F398" s="232"/>
      <c r="G398" s="233"/>
      <c r="H398" s="233"/>
      <c r="I398" s="233"/>
      <c r="J398" s="233"/>
      <c r="K398" s="233"/>
      <c r="L398" s="233"/>
      <c r="M398" s="233"/>
      <c r="N398" s="206"/>
      <c r="O398" s="207"/>
    </row>
    <row r="399" spans="1:15">
      <c r="A399" s="201"/>
      <c r="B399" s="202"/>
      <c r="C399" s="203"/>
      <c r="D399" s="203"/>
      <c r="E399" s="204"/>
      <c r="F399" s="232"/>
      <c r="G399" s="233"/>
      <c r="H399" s="233"/>
      <c r="I399" s="233"/>
      <c r="J399" s="233"/>
      <c r="K399" s="233"/>
      <c r="L399" s="233"/>
      <c r="M399" s="233"/>
      <c r="N399" s="206"/>
      <c r="O399" s="207"/>
    </row>
    <row r="400" spans="1:15">
      <c r="A400" s="201"/>
      <c r="B400" s="202"/>
      <c r="C400" s="203"/>
      <c r="D400" s="203"/>
      <c r="E400" s="204"/>
      <c r="F400" s="232"/>
      <c r="G400" s="233"/>
      <c r="H400" s="233"/>
      <c r="I400" s="233"/>
      <c r="J400" s="233"/>
      <c r="K400" s="233"/>
      <c r="L400" s="233"/>
      <c r="M400" s="233"/>
      <c r="N400" s="206"/>
      <c r="O400" s="207"/>
    </row>
    <row r="401" spans="1:15">
      <c r="A401" s="201"/>
      <c r="B401" s="202"/>
      <c r="C401" s="203"/>
      <c r="D401" s="203"/>
      <c r="E401" s="204"/>
      <c r="F401" s="232"/>
      <c r="G401" s="233"/>
      <c r="H401" s="233"/>
      <c r="I401" s="233"/>
      <c r="J401" s="233"/>
      <c r="K401" s="233"/>
      <c r="L401" s="233"/>
      <c r="M401" s="233"/>
      <c r="N401" s="206"/>
      <c r="O401" s="207"/>
    </row>
    <row r="402" spans="1:15">
      <c r="A402" s="201"/>
      <c r="B402" s="202"/>
      <c r="C402" s="203"/>
      <c r="D402" s="203"/>
      <c r="E402" s="204"/>
      <c r="F402" s="232"/>
      <c r="G402" s="233"/>
      <c r="H402" s="233"/>
      <c r="I402" s="233"/>
      <c r="J402" s="233"/>
      <c r="K402" s="233"/>
      <c r="L402" s="233"/>
      <c r="M402" s="233"/>
      <c r="N402" s="206"/>
      <c r="O402" s="207"/>
    </row>
    <row r="403" spans="1:15">
      <c r="A403" s="201"/>
      <c r="B403" s="202"/>
      <c r="C403" s="242" t="s">
        <v>204</v>
      </c>
      <c r="D403" s="243"/>
      <c r="E403" s="244"/>
      <c r="F403" s="205"/>
      <c r="G403" s="205"/>
      <c r="H403" s="205"/>
      <c r="I403" s="205"/>
      <c r="J403" s="205"/>
      <c r="K403" s="205"/>
      <c r="L403" s="205"/>
      <c r="M403" s="205"/>
      <c r="N403" s="205"/>
      <c r="O403" s="245"/>
    </row>
    <row r="404" spans="1:15">
      <c r="A404" s="201"/>
      <c r="B404" s="202"/>
      <c r="C404" s="246" t="s">
        <v>205</v>
      </c>
      <c r="D404" s="243"/>
      <c r="E404" s="244"/>
      <c r="F404" s="205">
        <f>H409*1.1</f>
        <v>5.5</v>
      </c>
      <c r="G404" s="205"/>
      <c r="H404" s="205"/>
      <c r="I404" s="205">
        <f>J409</f>
        <v>7</v>
      </c>
      <c r="J404" s="205">
        <v>8</v>
      </c>
      <c r="K404" s="205">
        <f>0.006165*22*22*1</f>
        <v>2.98386</v>
      </c>
      <c r="L404" s="205"/>
      <c r="M404" s="205"/>
      <c r="N404" s="205" t="s">
        <v>96</v>
      </c>
      <c r="O404" s="245">
        <f>F404*I404*J404*K404</f>
        <v>919.02887999999996</v>
      </c>
    </row>
    <row r="405" spans="1:15">
      <c r="A405" s="201"/>
      <c r="B405" s="202"/>
      <c r="C405" s="246" t="s">
        <v>206</v>
      </c>
      <c r="D405" s="243"/>
      <c r="E405" s="244"/>
      <c r="F405" s="205">
        <f>((F409-0.04)+(G409-0.04)+0.05)*2</f>
        <v>1.34</v>
      </c>
      <c r="G405" s="205"/>
      <c r="H405" s="205"/>
      <c r="I405" s="205">
        <f>I404</f>
        <v>7</v>
      </c>
      <c r="J405" s="205">
        <f>ROUNDUP((H409*0.5)/0.038,0)</f>
        <v>66</v>
      </c>
      <c r="K405" s="205">
        <f>0.006165*10*10*1</f>
        <v>0.61650000000000005</v>
      </c>
      <c r="L405" s="205"/>
      <c r="M405" s="205"/>
      <c r="N405" s="205" t="s">
        <v>96</v>
      </c>
      <c r="O405" s="245">
        <f>F405*I405*J405*K405</f>
        <v>381.66282000000007</v>
      </c>
    </row>
    <row r="406" spans="1:15">
      <c r="A406" s="201"/>
      <c r="B406" s="202"/>
      <c r="C406" s="246" t="s">
        <v>196</v>
      </c>
      <c r="D406" s="243"/>
      <c r="E406" s="244"/>
      <c r="F406" s="205">
        <f>((F409-0.04)+(G409-0.04)+0.05)*2</f>
        <v>1.34</v>
      </c>
      <c r="G406" s="205"/>
      <c r="H406" s="205"/>
      <c r="I406" s="205">
        <f>I405</f>
        <v>7</v>
      </c>
      <c r="J406" s="205">
        <f>ROUNDUP((H409*0.5)/0.15,0)</f>
        <v>17</v>
      </c>
      <c r="K406" s="205">
        <f>0.006165*10*10*1</f>
        <v>0.61650000000000005</v>
      </c>
      <c r="L406" s="205"/>
      <c r="M406" s="205"/>
      <c r="N406" s="205" t="s">
        <v>96</v>
      </c>
      <c r="O406" s="245">
        <f>F406*I406*J406*K406</f>
        <v>98.307090000000017</v>
      </c>
    </row>
    <row r="407" spans="1:15">
      <c r="A407" s="201"/>
      <c r="B407" s="202"/>
      <c r="C407" s="246" t="s">
        <v>207</v>
      </c>
      <c r="D407" s="243"/>
      <c r="E407" s="244"/>
      <c r="F407" s="205">
        <f>((F409-0.04)+(G409-0.04)+0.05)*2</f>
        <v>1.34</v>
      </c>
      <c r="G407" s="205"/>
      <c r="H407" s="205"/>
      <c r="I407" s="205">
        <f>I406</f>
        <v>7</v>
      </c>
      <c r="J407" s="205">
        <v>15</v>
      </c>
      <c r="K407" s="205">
        <f>0.006165*10*10*1</f>
        <v>0.61650000000000005</v>
      </c>
      <c r="L407" s="205"/>
      <c r="M407" s="205"/>
      <c r="N407" s="205" t="s">
        <v>96</v>
      </c>
      <c r="O407" s="245">
        <f>F407*I407*J407*K407</f>
        <v>86.741550000000018</v>
      </c>
    </row>
    <row r="408" spans="1:15">
      <c r="A408" s="201"/>
      <c r="B408" s="202"/>
      <c r="C408" s="242"/>
      <c r="D408" s="243"/>
      <c r="E408" s="244"/>
      <c r="F408" s="205"/>
      <c r="G408" s="205"/>
      <c r="H408" s="205"/>
      <c r="I408" s="205"/>
      <c r="J408" s="205"/>
      <c r="K408" s="205"/>
      <c r="L408" s="205"/>
      <c r="M408" s="205" t="s">
        <v>165</v>
      </c>
      <c r="N408" s="205" t="s">
        <v>96</v>
      </c>
      <c r="O408" s="245">
        <f>SUM(O404:O407)</f>
        <v>1485.7403400000001</v>
      </c>
    </row>
    <row r="409" spans="1:15">
      <c r="A409" s="201"/>
      <c r="B409" s="202"/>
      <c r="C409" s="242" t="s">
        <v>208</v>
      </c>
      <c r="D409" s="243"/>
      <c r="E409" s="244"/>
      <c r="F409" s="205">
        <v>0.35</v>
      </c>
      <c r="G409" s="205">
        <v>0.35</v>
      </c>
      <c r="H409" s="205">
        <v>5</v>
      </c>
      <c r="I409" s="205"/>
      <c r="J409" s="205">
        <v>7</v>
      </c>
      <c r="K409" s="205"/>
      <c r="L409" s="205"/>
      <c r="M409" s="205"/>
      <c r="N409" s="205" t="s">
        <v>78</v>
      </c>
      <c r="O409" s="245">
        <f>F409*G409*H409*J409</f>
        <v>4.2874999999999996</v>
      </c>
    </row>
    <row r="410" spans="1:15">
      <c r="A410" s="201"/>
      <c r="B410" s="202"/>
      <c r="C410" s="242" t="s">
        <v>99</v>
      </c>
      <c r="D410" s="243"/>
      <c r="E410" s="244"/>
      <c r="F410" s="205">
        <f>F409*4</f>
        <v>1.4</v>
      </c>
      <c r="G410" s="205"/>
      <c r="H410" s="205">
        <f>H409</f>
        <v>5</v>
      </c>
      <c r="I410" s="205"/>
      <c r="J410" s="205">
        <f>J409</f>
        <v>7</v>
      </c>
      <c r="K410" s="205"/>
      <c r="L410" s="205"/>
      <c r="M410" s="205"/>
      <c r="N410" s="205" t="s">
        <v>76</v>
      </c>
      <c r="O410" s="245">
        <f>F410*H410*J410</f>
        <v>49</v>
      </c>
    </row>
    <row r="411" spans="1:15">
      <c r="A411" s="213"/>
      <c r="B411" s="214"/>
      <c r="C411" s="215"/>
      <c r="D411" s="215"/>
      <c r="E411" s="216"/>
      <c r="F411" s="230"/>
      <c r="G411" s="217"/>
      <c r="H411" s="217"/>
      <c r="I411" s="217"/>
      <c r="J411" s="217"/>
      <c r="K411" s="217"/>
      <c r="L411" s="217"/>
      <c r="M411" s="217"/>
      <c r="N411" s="218"/>
      <c r="O411" s="219"/>
    </row>
    <row r="412" spans="1:15">
      <c r="A412" s="226">
        <v>13</v>
      </c>
      <c r="B412" s="227"/>
      <c r="C412" s="228" t="s">
        <v>210</v>
      </c>
      <c r="D412" s="228"/>
      <c r="E412" s="229"/>
      <c r="F412" s="231"/>
      <c r="G412" s="205"/>
      <c r="H412" s="205"/>
      <c r="I412" s="205"/>
      <c r="J412" s="205"/>
      <c r="K412" s="205"/>
      <c r="L412" s="205"/>
      <c r="M412" s="205"/>
      <c r="N412" s="224"/>
      <c r="O412" s="225"/>
    </row>
    <row r="413" spans="1:15">
      <c r="A413" s="201"/>
      <c r="B413" s="202"/>
      <c r="C413" s="203"/>
      <c r="D413" s="203"/>
      <c r="E413" s="204"/>
      <c r="F413" s="232"/>
      <c r="G413" s="233"/>
      <c r="H413" s="233"/>
      <c r="I413" s="233"/>
      <c r="J413" s="233"/>
      <c r="K413" s="233"/>
      <c r="L413" s="233"/>
      <c r="M413" s="233"/>
      <c r="N413" s="206"/>
      <c r="O413" s="207"/>
    </row>
    <row r="414" spans="1:15">
      <c r="A414" s="201"/>
      <c r="B414" s="202"/>
      <c r="C414" s="203"/>
      <c r="D414" s="203"/>
      <c r="E414" s="204"/>
      <c r="F414" s="232"/>
      <c r="G414" s="233"/>
      <c r="H414" s="233"/>
      <c r="I414" s="233"/>
      <c r="J414" s="233"/>
      <c r="K414" s="233"/>
      <c r="L414" s="233"/>
      <c r="M414" s="233"/>
      <c r="N414" s="206"/>
      <c r="O414" s="207"/>
    </row>
    <row r="415" spans="1:15">
      <c r="A415" s="201"/>
      <c r="B415" s="202"/>
      <c r="C415" s="203"/>
      <c r="D415" s="203"/>
      <c r="E415" s="204"/>
      <c r="F415" s="232"/>
      <c r="G415" s="233"/>
      <c r="H415" s="233"/>
      <c r="I415" s="233"/>
      <c r="J415" s="233"/>
      <c r="K415" s="233"/>
      <c r="L415" s="233"/>
      <c r="M415" s="233"/>
      <c r="N415" s="206"/>
      <c r="O415" s="207"/>
    </row>
    <row r="416" spans="1:15">
      <c r="A416" s="201"/>
      <c r="B416" s="202"/>
      <c r="C416" s="203"/>
      <c r="D416" s="203"/>
      <c r="E416" s="204"/>
      <c r="F416" s="232"/>
      <c r="G416" s="233"/>
      <c r="H416" s="233"/>
      <c r="I416" s="233"/>
      <c r="J416" s="233"/>
      <c r="K416" s="233"/>
      <c r="L416" s="233"/>
      <c r="M416" s="233"/>
      <c r="N416" s="206"/>
      <c r="O416" s="207"/>
    </row>
    <row r="417" spans="1:15">
      <c r="A417" s="201"/>
      <c r="B417" s="202"/>
      <c r="C417" s="203"/>
      <c r="D417" s="203"/>
      <c r="E417" s="204"/>
      <c r="F417" s="232"/>
      <c r="G417" s="233"/>
      <c r="H417" s="233"/>
      <c r="I417" s="233"/>
      <c r="J417" s="233"/>
      <c r="K417" s="233"/>
      <c r="L417" s="233"/>
      <c r="M417" s="233"/>
      <c r="N417" s="206"/>
      <c r="O417" s="207"/>
    </row>
    <row r="418" spans="1:15">
      <c r="A418" s="201"/>
      <c r="B418" s="202"/>
      <c r="C418" s="203"/>
      <c r="D418" s="203"/>
      <c r="E418" s="204"/>
      <c r="F418" s="232"/>
      <c r="G418" s="233"/>
      <c r="H418" s="233"/>
      <c r="I418" s="233"/>
      <c r="J418" s="233"/>
      <c r="K418" s="233"/>
      <c r="L418" s="233"/>
      <c r="M418" s="233"/>
      <c r="N418" s="206"/>
      <c r="O418" s="207"/>
    </row>
    <row r="419" spans="1:15">
      <c r="A419" s="201"/>
      <c r="B419" s="202"/>
      <c r="C419" s="203"/>
      <c r="D419" s="203"/>
      <c r="E419" s="204"/>
      <c r="F419" s="232"/>
      <c r="G419" s="233"/>
      <c r="H419" s="233"/>
      <c r="I419" s="233"/>
      <c r="J419" s="233"/>
      <c r="K419" s="233"/>
      <c r="L419" s="233"/>
      <c r="M419" s="233"/>
      <c r="N419" s="206"/>
      <c r="O419" s="207"/>
    </row>
    <row r="420" spans="1:15">
      <c r="A420" s="201"/>
      <c r="B420" s="202"/>
      <c r="C420" s="203"/>
      <c r="D420" s="203"/>
      <c r="E420" s="204"/>
      <c r="F420" s="232"/>
      <c r="G420" s="233"/>
      <c r="H420" s="233"/>
      <c r="I420" s="233"/>
      <c r="J420" s="233"/>
      <c r="K420" s="233"/>
      <c r="L420" s="233"/>
      <c r="M420" s="233"/>
      <c r="N420" s="206"/>
      <c r="O420" s="207"/>
    </row>
    <row r="421" spans="1:15">
      <c r="A421" s="201"/>
      <c r="B421" s="202"/>
      <c r="C421" s="203"/>
      <c r="D421" s="203"/>
      <c r="E421" s="204"/>
      <c r="F421" s="232"/>
      <c r="G421" s="233"/>
      <c r="H421" s="233"/>
      <c r="I421" s="233"/>
      <c r="J421" s="233"/>
      <c r="K421" s="233"/>
      <c r="L421" s="233"/>
      <c r="M421" s="233"/>
      <c r="N421" s="206"/>
      <c r="O421" s="207"/>
    </row>
    <row r="422" spans="1:15">
      <c r="A422" s="201"/>
      <c r="B422" s="202"/>
      <c r="C422" s="203"/>
      <c r="D422" s="203"/>
      <c r="E422" s="204"/>
      <c r="F422" s="232"/>
      <c r="G422" s="233"/>
      <c r="H422" s="233"/>
      <c r="I422" s="233"/>
      <c r="J422" s="233"/>
      <c r="K422" s="233"/>
      <c r="L422" s="233"/>
      <c r="M422" s="233"/>
      <c r="N422" s="206"/>
      <c r="O422" s="207"/>
    </row>
    <row r="423" spans="1:15">
      <c r="A423" s="201"/>
      <c r="B423" s="202"/>
      <c r="C423" s="203"/>
      <c r="D423" s="203"/>
      <c r="E423" s="204"/>
      <c r="F423" s="232"/>
      <c r="G423" s="233"/>
      <c r="H423" s="233"/>
      <c r="I423" s="233"/>
      <c r="J423" s="233"/>
      <c r="K423" s="233"/>
      <c r="L423" s="233"/>
      <c r="M423" s="233"/>
      <c r="N423" s="206"/>
      <c r="O423" s="207"/>
    </row>
    <row r="424" spans="1:15">
      <c r="A424" s="201"/>
      <c r="B424" s="202"/>
      <c r="C424" s="203"/>
      <c r="D424" s="203"/>
      <c r="E424" s="204"/>
      <c r="F424" s="232"/>
      <c r="G424" s="233"/>
      <c r="H424" s="233"/>
      <c r="I424" s="233"/>
      <c r="J424" s="233"/>
      <c r="K424" s="233"/>
      <c r="L424" s="233"/>
      <c r="M424" s="233"/>
      <c r="N424" s="206"/>
      <c r="O424" s="207"/>
    </row>
    <row r="425" spans="1:15">
      <c r="A425" s="201"/>
      <c r="B425" s="202"/>
      <c r="C425" s="203"/>
      <c r="D425" s="203"/>
      <c r="E425" s="204"/>
      <c r="F425" s="232"/>
      <c r="G425" s="233"/>
      <c r="H425" s="233"/>
      <c r="I425" s="233"/>
      <c r="J425" s="233"/>
      <c r="K425" s="233"/>
      <c r="L425" s="233"/>
      <c r="M425" s="233"/>
      <c r="N425" s="206"/>
      <c r="O425" s="207"/>
    </row>
    <row r="426" spans="1:15">
      <c r="A426" s="201"/>
      <c r="B426" s="202"/>
      <c r="C426" s="203"/>
      <c r="D426" s="203"/>
      <c r="E426" s="204"/>
      <c r="F426" s="232"/>
      <c r="G426" s="233"/>
      <c r="H426" s="233"/>
      <c r="I426" s="233"/>
      <c r="J426" s="233"/>
      <c r="K426" s="233"/>
      <c r="L426" s="233"/>
      <c r="M426" s="233"/>
      <c r="N426" s="206"/>
      <c r="O426" s="207"/>
    </row>
    <row r="427" spans="1:15">
      <c r="A427" s="201"/>
      <c r="B427" s="202"/>
      <c r="C427" s="203"/>
      <c r="D427" s="203"/>
      <c r="E427" s="204"/>
      <c r="F427" s="232"/>
      <c r="G427" s="233"/>
      <c r="H427" s="233"/>
      <c r="I427" s="233"/>
      <c r="J427" s="233"/>
      <c r="K427" s="233"/>
      <c r="L427" s="233"/>
      <c r="M427" s="233"/>
      <c r="N427" s="206"/>
      <c r="O427" s="207"/>
    </row>
    <row r="428" spans="1:15">
      <c r="A428" s="201"/>
      <c r="B428" s="202"/>
      <c r="C428" s="203"/>
      <c r="D428" s="203"/>
      <c r="E428" s="204"/>
      <c r="F428" s="232"/>
      <c r="G428" s="233"/>
      <c r="H428" s="233"/>
      <c r="I428" s="233"/>
      <c r="J428" s="233"/>
      <c r="K428" s="233"/>
      <c r="L428" s="233"/>
      <c r="M428" s="233"/>
      <c r="N428" s="206"/>
      <c r="O428" s="207"/>
    </row>
    <row r="429" spans="1:15">
      <c r="A429" s="201"/>
      <c r="B429" s="202"/>
      <c r="C429" s="203"/>
      <c r="D429" s="203"/>
      <c r="E429" s="204"/>
      <c r="F429" s="232"/>
      <c r="G429" s="233"/>
      <c r="H429" s="233"/>
      <c r="I429" s="233"/>
      <c r="J429" s="233"/>
      <c r="K429" s="233"/>
      <c r="L429" s="233"/>
      <c r="M429" s="233"/>
      <c r="N429" s="206"/>
      <c r="O429" s="207"/>
    </row>
    <row r="430" spans="1:15">
      <c r="A430" s="201"/>
      <c r="B430" s="202"/>
      <c r="C430" s="242" t="s">
        <v>204</v>
      </c>
      <c r="D430" s="243"/>
      <c r="E430" s="244"/>
      <c r="F430" s="205"/>
      <c r="G430" s="205"/>
      <c r="H430" s="205"/>
      <c r="I430" s="205"/>
      <c r="J430" s="205"/>
      <c r="K430" s="205"/>
      <c r="L430" s="205"/>
      <c r="M430" s="205"/>
      <c r="N430" s="205"/>
      <c r="O430" s="245"/>
    </row>
    <row r="431" spans="1:15">
      <c r="A431" s="201"/>
      <c r="B431" s="202"/>
      <c r="C431" s="246" t="s">
        <v>205</v>
      </c>
      <c r="D431" s="243"/>
      <c r="E431" s="244"/>
      <c r="F431" s="205">
        <f>H436*1.1</f>
        <v>5.5</v>
      </c>
      <c r="G431" s="205"/>
      <c r="H431" s="205"/>
      <c r="I431" s="205">
        <f>J436</f>
        <v>1</v>
      </c>
      <c r="J431" s="205">
        <v>12</v>
      </c>
      <c r="K431" s="205">
        <f>0.006165*22*22*1</f>
        <v>2.98386</v>
      </c>
      <c r="L431" s="205"/>
      <c r="M431" s="205"/>
      <c r="N431" s="205" t="s">
        <v>96</v>
      </c>
      <c r="O431" s="245">
        <f>F431*I431*J431*K431</f>
        <v>196.93475999999998</v>
      </c>
    </row>
    <row r="432" spans="1:15">
      <c r="A432" s="201"/>
      <c r="B432" s="202"/>
      <c r="C432" s="246" t="s">
        <v>206</v>
      </c>
      <c r="D432" s="243"/>
      <c r="E432" s="244"/>
      <c r="F432" s="205">
        <f>((F436-0.04)+(G436-0.04)+0.05)*2</f>
        <v>1.34</v>
      </c>
      <c r="G432" s="205"/>
      <c r="H432" s="205"/>
      <c r="I432" s="205">
        <f>I431</f>
        <v>1</v>
      </c>
      <c r="J432" s="205">
        <f>ROUNDUP((H436*0.5)/0.038,0)</f>
        <v>66</v>
      </c>
      <c r="K432" s="205">
        <f>0.006165*10*10*1</f>
        <v>0.61650000000000005</v>
      </c>
      <c r="L432" s="205"/>
      <c r="M432" s="205"/>
      <c r="N432" s="205" t="s">
        <v>96</v>
      </c>
      <c r="O432" s="245">
        <f>F432*I432*J432*K432</f>
        <v>54.523260000000015</v>
      </c>
    </row>
    <row r="433" spans="1:15">
      <c r="A433" s="201"/>
      <c r="B433" s="202"/>
      <c r="C433" s="246" t="s">
        <v>196</v>
      </c>
      <c r="D433" s="243"/>
      <c r="E433" s="244"/>
      <c r="F433" s="205">
        <f>((F436-0.04)+(G436-0.04)+0.05)*2</f>
        <v>1.34</v>
      </c>
      <c r="G433" s="205"/>
      <c r="H433" s="205"/>
      <c r="I433" s="205">
        <f>I432</f>
        <v>1</v>
      </c>
      <c r="J433" s="205">
        <f>ROUNDUP((H436*0.5)/0.15,0)</f>
        <v>17</v>
      </c>
      <c r="K433" s="205">
        <f>0.006165*10*10*1</f>
        <v>0.61650000000000005</v>
      </c>
      <c r="L433" s="205"/>
      <c r="M433" s="205"/>
      <c r="N433" s="205" t="s">
        <v>96</v>
      </c>
      <c r="O433" s="245">
        <f>F433*I433*J433*K433</f>
        <v>14.043870000000002</v>
      </c>
    </row>
    <row r="434" spans="1:15">
      <c r="A434" s="201"/>
      <c r="B434" s="202"/>
      <c r="C434" s="246" t="s">
        <v>207</v>
      </c>
      <c r="D434" s="243"/>
      <c r="E434" s="244"/>
      <c r="F434" s="205">
        <f>((F436-0.04)+(G436-0.04)+0.05)*2</f>
        <v>1.34</v>
      </c>
      <c r="G434" s="205"/>
      <c r="H434" s="205"/>
      <c r="I434" s="205">
        <f>I433</f>
        <v>1</v>
      </c>
      <c r="J434" s="205">
        <v>15</v>
      </c>
      <c r="K434" s="205">
        <f>0.006165*10*10*1</f>
        <v>0.61650000000000005</v>
      </c>
      <c r="L434" s="205"/>
      <c r="M434" s="205"/>
      <c r="N434" s="205" t="s">
        <v>96</v>
      </c>
      <c r="O434" s="245">
        <f>F434*I434*J434*K434</f>
        <v>12.391650000000002</v>
      </c>
    </row>
    <row r="435" spans="1:15">
      <c r="A435" s="201"/>
      <c r="B435" s="202"/>
      <c r="C435" s="242"/>
      <c r="D435" s="243"/>
      <c r="E435" s="244"/>
      <c r="F435" s="205"/>
      <c r="G435" s="205"/>
      <c r="H435" s="205"/>
      <c r="I435" s="205"/>
      <c r="J435" s="205"/>
      <c r="K435" s="205"/>
      <c r="L435" s="205"/>
      <c r="M435" s="205" t="s">
        <v>165</v>
      </c>
      <c r="N435" s="205" t="s">
        <v>96</v>
      </c>
      <c r="O435" s="245">
        <f>SUM(O431:O434)</f>
        <v>277.89354000000003</v>
      </c>
    </row>
    <row r="436" spans="1:15">
      <c r="A436" s="201"/>
      <c r="B436" s="202"/>
      <c r="C436" s="242" t="s">
        <v>208</v>
      </c>
      <c r="D436" s="243"/>
      <c r="E436" s="244"/>
      <c r="F436" s="205">
        <v>0.35</v>
      </c>
      <c r="G436" s="205">
        <v>0.35</v>
      </c>
      <c r="H436" s="205">
        <v>5</v>
      </c>
      <c r="I436" s="205"/>
      <c r="J436" s="205">
        <v>1</v>
      </c>
      <c r="K436" s="205"/>
      <c r="L436" s="205"/>
      <c r="M436" s="205"/>
      <c r="N436" s="205" t="s">
        <v>78</v>
      </c>
      <c r="O436" s="245">
        <f>F436*G436*H436*J436</f>
        <v>0.61249999999999993</v>
      </c>
    </row>
    <row r="437" spans="1:15">
      <c r="A437" s="201"/>
      <c r="B437" s="202"/>
      <c r="C437" s="242" t="s">
        <v>99</v>
      </c>
      <c r="D437" s="243"/>
      <c r="E437" s="244"/>
      <c r="F437" s="205">
        <f>F436*4</f>
        <v>1.4</v>
      </c>
      <c r="G437" s="205"/>
      <c r="H437" s="205">
        <f>H436</f>
        <v>5</v>
      </c>
      <c r="I437" s="205"/>
      <c r="J437" s="205">
        <f>J436</f>
        <v>1</v>
      </c>
      <c r="K437" s="205"/>
      <c r="L437" s="205"/>
      <c r="M437" s="205"/>
      <c r="N437" s="205" t="s">
        <v>76</v>
      </c>
      <c r="O437" s="245">
        <f>F437*H437*J437</f>
        <v>7</v>
      </c>
    </row>
    <row r="438" spans="1:15">
      <c r="A438" s="213"/>
      <c r="B438" s="214"/>
      <c r="C438" s="215"/>
      <c r="D438" s="215"/>
      <c r="E438" s="216"/>
      <c r="F438" s="230"/>
      <c r="G438" s="217"/>
      <c r="H438" s="217"/>
      <c r="I438" s="217"/>
      <c r="J438" s="217"/>
      <c r="K438" s="217"/>
      <c r="L438" s="217"/>
      <c r="M438" s="217"/>
      <c r="N438" s="218"/>
      <c r="O438" s="219"/>
    </row>
    <row r="439" spans="1:15">
      <c r="A439" s="226">
        <v>14</v>
      </c>
      <c r="B439" s="227"/>
      <c r="C439" s="228" t="s">
        <v>211</v>
      </c>
      <c r="D439" s="228"/>
      <c r="E439" s="229"/>
      <c r="F439" s="231"/>
      <c r="G439" s="205"/>
      <c r="H439" s="205"/>
      <c r="I439" s="205"/>
      <c r="J439" s="205"/>
      <c r="K439" s="205"/>
      <c r="L439" s="205"/>
      <c r="M439" s="205"/>
      <c r="N439" s="224"/>
      <c r="O439" s="225"/>
    </row>
    <row r="440" spans="1:15">
      <c r="A440" s="201"/>
      <c r="B440" s="202"/>
      <c r="C440" s="203"/>
      <c r="D440" s="203"/>
      <c r="E440" s="204"/>
      <c r="F440" s="232"/>
      <c r="G440" s="233"/>
      <c r="H440" s="233"/>
      <c r="I440" s="233"/>
      <c r="J440" s="233"/>
      <c r="K440" s="233"/>
      <c r="L440" s="233"/>
      <c r="M440" s="233"/>
      <c r="N440" s="206"/>
      <c r="O440" s="207"/>
    </row>
    <row r="441" spans="1:15">
      <c r="A441" s="201"/>
      <c r="B441" s="202"/>
      <c r="C441" s="203"/>
      <c r="D441" s="203"/>
      <c r="E441" s="204"/>
      <c r="F441" s="232"/>
      <c r="G441" s="233"/>
      <c r="H441" s="233"/>
      <c r="I441" s="233"/>
      <c r="J441" s="233"/>
      <c r="K441" s="233"/>
      <c r="L441" s="233"/>
      <c r="M441" s="233"/>
      <c r="N441" s="206"/>
      <c r="O441" s="207"/>
    </row>
    <row r="442" spans="1:15">
      <c r="A442" s="201"/>
      <c r="B442" s="202"/>
      <c r="C442" s="203"/>
      <c r="D442" s="203"/>
      <c r="E442" s="204"/>
      <c r="F442" s="232"/>
      <c r="G442" s="233"/>
      <c r="H442" s="233"/>
      <c r="I442" s="233"/>
      <c r="J442" s="233"/>
      <c r="K442" s="233"/>
      <c r="L442" s="233"/>
      <c r="M442" s="233"/>
      <c r="N442" s="206"/>
      <c r="O442" s="207"/>
    </row>
    <row r="443" spans="1:15">
      <c r="A443" s="201"/>
      <c r="B443" s="202"/>
      <c r="C443" s="203"/>
      <c r="D443" s="203"/>
      <c r="E443" s="204"/>
      <c r="F443" s="232"/>
      <c r="G443" s="233"/>
      <c r="H443" s="233"/>
      <c r="I443" s="233"/>
      <c r="J443" s="233"/>
      <c r="K443" s="233"/>
      <c r="L443" s="233"/>
      <c r="M443" s="233"/>
      <c r="N443" s="206"/>
      <c r="O443" s="207"/>
    </row>
    <row r="444" spans="1:15">
      <c r="A444" s="201"/>
      <c r="B444" s="202"/>
      <c r="C444" s="203"/>
      <c r="D444" s="203"/>
      <c r="E444" s="204"/>
      <c r="F444" s="232"/>
      <c r="G444" s="233"/>
      <c r="H444" s="233"/>
      <c r="I444" s="233"/>
      <c r="J444" s="233"/>
      <c r="K444" s="233"/>
      <c r="L444" s="233"/>
      <c r="M444" s="233"/>
      <c r="N444" s="206"/>
      <c r="O444" s="207"/>
    </row>
    <row r="445" spans="1:15">
      <c r="A445" s="201"/>
      <c r="B445" s="202"/>
      <c r="C445" s="203"/>
      <c r="D445" s="203"/>
      <c r="E445" s="204"/>
      <c r="F445" s="232"/>
      <c r="G445" s="233"/>
      <c r="H445" s="233"/>
      <c r="I445" s="233"/>
      <c r="J445" s="233"/>
      <c r="K445" s="233"/>
      <c r="L445" s="233"/>
      <c r="M445" s="233"/>
      <c r="N445" s="206"/>
      <c r="O445" s="207"/>
    </row>
    <row r="446" spans="1:15">
      <c r="A446" s="201"/>
      <c r="B446" s="202"/>
      <c r="C446" s="203"/>
      <c r="D446" s="203"/>
      <c r="E446" s="204"/>
      <c r="F446" s="232"/>
      <c r="G446" s="233"/>
      <c r="H446" s="233"/>
      <c r="I446" s="233"/>
      <c r="J446" s="233"/>
      <c r="K446" s="233"/>
      <c r="L446" s="233"/>
      <c r="M446" s="233"/>
      <c r="N446" s="206"/>
      <c r="O446" s="207"/>
    </row>
    <row r="447" spans="1:15">
      <c r="A447" s="201"/>
      <c r="B447" s="202"/>
      <c r="C447" s="203"/>
      <c r="D447" s="203"/>
      <c r="E447" s="204"/>
      <c r="F447" s="232"/>
      <c r="G447" s="233"/>
      <c r="H447" s="233"/>
      <c r="I447" s="233"/>
      <c r="J447" s="233"/>
      <c r="K447" s="233"/>
      <c r="L447" s="233"/>
      <c r="M447" s="233"/>
      <c r="N447" s="206"/>
      <c r="O447" s="207"/>
    </row>
    <row r="448" spans="1:15">
      <c r="A448" s="201"/>
      <c r="B448" s="202"/>
      <c r="C448" s="203"/>
      <c r="D448" s="203"/>
      <c r="E448" s="204"/>
      <c r="F448" s="232"/>
      <c r="G448" s="233"/>
      <c r="H448" s="233"/>
      <c r="I448" s="233"/>
      <c r="J448" s="233"/>
      <c r="K448" s="233"/>
      <c r="L448" s="233"/>
      <c r="M448" s="233"/>
      <c r="N448" s="206"/>
      <c r="O448" s="207"/>
    </row>
    <row r="449" spans="1:15">
      <c r="A449" s="201"/>
      <c r="B449" s="202"/>
      <c r="C449" s="203"/>
      <c r="D449" s="203"/>
      <c r="E449" s="204"/>
      <c r="F449" s="232"/>
      <c r="G449" s="233"/>
      <c r="H449" s="233"/>
      <c r="I449" s="233"/>
      <c r="J449" s="233"/>
      <c r="K449" s="233"/>
      <c r="L449" s="233"/>
      <c r="M449" s="233"/>
      <c r="N449" s="206"/>
      <c r="O449" s="207"/>
    </row>
    <row r="450" spans="1:15">
      <c r="A450" s="201"/>
      <c r="B450" s="202"/>
      <c r="C450" s="203"/>
      <c r="D450" s="203"/>
      <c r="E450" s="204"/>
      <c r="F450" s="232"/>
      <c r="G450" s="233"/>
      <c r="H450" s="233"/>
      <c r="I450" s="233"/>
      <c r="J450" s="233"/>
      <c r="K450" s="233"/>
      <c r="L450" s="233"/>
      <c r="M450" s="233"/>
      <c r="N450" s="206"/>
      <c r="O450" s="207"/>
    </row>
    <row r="451" spans="1:15">
      <c r="A451" s="201"/>
      <c r="B451" s="202"/>
      <c r="C451" s="203"/>
      <c r="D451" s="203"/>
      <c r="E451" s="204"/>
      <c r="F451" s="232"/>
      <c r="G451" s="233"/>
      <c r="H451" s="233"/>
      <c r="I451" s="233"/>
      <c r="J451" s="233"/>
      <c r="K451" s="233"/>
      <c r="L451" s="233"/>
      <c r="M451" s="233"/>
      <c r="N451" s="206"/>
      <c r="O451" s="207"/>
    </row>
    <row r="452" spans="1:15">
      <c r="A452" s="201"/>
      <c r="B452" s="202"/>
      <c r="C452" s="203"/>
      <c r="D452" s="203"/>
      <c r="E452" s="204"/>
      <c r="F452" s="232"/>
      <c r="G452" s="233"/>
      <c r="H452" s="233"/>
      <c r="I452" s="233"/>
      <c r="J452" s="233"/>
      <c r="K452" s="233"/>
      <c r="L452" s="233"/>
      <c r="M452" s="233"/>
      <c r="N452" s="206"/>
      <c r="O452" s="207"/>
    </row>
    <row r="453" spans="1:15">
      <c r="A453" s="201"/>
      <c r="B453" s="202"/>
      <c r="C453" s="203"/>
      <c r="D453" s="203"/>
      <c r="E453" s="204"/>
      <c r="F453" s="232"/>
      <c r="G453" s="233"/>
      <c r="H453" s="233"/>
      <c r="I453" s="233"/>
      <c r="J453" s="233"/>
      <c r="K453" s="233"/>
      <c r="L453" s="233"/>
      <c r="M453" s="233"/>
      <c r="N453" s="206"/>
      <c r="O453" s="207"/>
    </row>
    <row r="454" spans="1:15">
      <c r="A454" s="201"/>
      <c r="B454" s="202"/>
      <c r="C454" s="203"/>
      <c r="D454" s="203"/>
      <c r="E454" s="204"/>
      <c r="F454" s="232"/>
      <c r="G454" s="233"/>
      <c r="H454" s="233"/>
      <c r="I454" s="233"/>
      <c r="J454" s="233"/>
      <c r="K454" s="233"/>
      <c r="L454" s="233"/>
      <c r="M454" s="233"/>
      <c r="N454" s="206"/>
      <c r="O454" s="207"/>
    </row>
    <row r="455" spans="1:15">
      <c r="A455" s="201"/>
      <c r="B455" s="202"/>
      <c r="C455" s="203"/>
      <c r="D455" s="203"/>
      <c r="E455" s="204"/>
      <c r="F455" s="232"/>
      <c r="G455" s="233"/>
      <c r="H455" s="233"/>
      <c r="I455" s="233"/>
      <c r="J455" s="233"/>
      <c r="K455" s="233"/>
      <c r="L455" s="233"/>
      <c r="M455" s="233"/>
      <c r="N455" s="206"/>
      <c r="O455" s="207"/>
    </row>
    <row r="456" spans="1:15">
      <c r="A456" s="201"/>
      <c r="B456" s="202"/>
      <c r="C456" s="203"/>
      <c r="D456" s="203"/>
      <c r="E456" s="204"/>
      <c r="F456" s="232"/>
      <c r="G456" s="233"/>
      <c r="H456" s="233"/>
      <c r="I456" s="233"/>
      <c r="J456" s="233"/>
      <c r="K456" s="233"/>
      <c r="L456" s="233"/>
      <c r="M456" s="233"/>
      <c r="N456" s="206"/>
      <c r="O456" s="207"/>
    </row>
    <row r="457" spans="1:15">
      <c r="A457" s="201"/>
      <c r="B457" s="202"/>
      <c r="C457" s="242" t="s">
        <v>204</v>
      </c>
      <c r="D457" s="243"/>
      <c r="E457" s="244"/>
      <c r="F457" s="205"/>
      <c r="G457" s="205"/>
      <c r="H457" s="205"/>
      <c r="I457" s="205"/>
      <c r="J457" s="205"/>
      <c r="K457" s="205"/>
      <c r="L457" s="205"/>
      <c r="M457" s="205"/>
      <c r="N457" s="205"/>
      <c r="O457" s="245"/>
    </row>
    <row r="458" spans="1:15">
      <c r="A458" s="201"/>
      <c r="B458" s="202"/>
      <c r="C458" s="246" t="s">
        <v>205</v>
      </c>
      <c r="D458" s="243"/>
      <c r="E458" s="244"/>
      <c r="F458" s="205">
        <f>H463*1.1</f>
        <v>5.5</v>
      </c>
      <c r="G458" s="205"/>
      <c r="H458" s="205"/>
      <c r="I458" s="205">
        <f>J463</f>
        <v>2</v>
      </c>
      <c r="J458" s="205">
        <v>8</v>
      </c>
      <c r="K458" s="205">
        <f>0.006165*22*22*1</f>
        <v>2.98386</v>
      </c>
      <c r="L458" s="205"/>
      <c r="M458" s="205"/>
      <c r="N458" s="205" t="s">
        <v>96</v>
      </c>
      <c r="O458" s="245">
        <f>F458*I458*J458*K458</f>
        <v>262.57968</v>
      </c>
    </row>
    <row r="459" spans="1:15">
      <c r="A459" s="201"/>
      <c r="B459" s="202"/>
      <c r="C459" s="246" t="s">
        <v>206</v>
      </c>
      <c r="D459" s="243"/>
      <c r="E459" s="244"/>
      <c r="F459" s="205">
        <f>((F463-0.04)+(G463-0.04)+0.05)*2</f>
        <v>1.5400000000000003</v>
      </c>
      <c r="G459" s="205"/>
      <c r="H459" s="205"/>
      <c r="I459" s="205">
        <f>I458</f>
        <v>2</v>
      </c>
      <c r="J459" s="205">
        <f>ROUNDUP((H463*0.5)/0.038,0)</f>
        <v>66</v>
      </c>
      <c r="K459" s="205">
        <f>0.006165*10*10*1</f>
        <v>0.61650000000000005</v>
      </c>
      <c r="L459" s="205"/>
      <c r="M459" s="205"/>
      <c r="N459" s="205" t="s">
        <v>96</v>
      </c>
      <c r="O459" s="245">
        <f>F459*I459*J459*K459</f>
        <v>125.32212000000003</v>
      </c>
    </row>
    <row r="460" spans="1:15">
      <c r="A460" s="201"/>
      <c r="B460" s="202"/>
      <c r="C460" s="246" t="s">
        <v>196</v>
      </c>
      <c r="D460" s="243"/>
      <c r="E460" s="244"/>
      <c r="F460" s="205">
        <f>((F463-0.04)+(G463-0.04)+0.05)*2</f>
        <v>1.5400000000000003</v>
      </c>
      <c r="G460" s="205"/>
      <c r="H460" s="205"/>
      <c r="I460" s="205">
        <f>I459</f>
        <v>2</v>
      </c>
      <c r="J460" s="205">
        <f>ROUNDUP((H463*0.5)/0.15,0)</f>
        <v>17</v>
      </c>
      <c r="K460" s="205">
        <f>0.006165*10*10*1</f>
        <v>0.61650000000000005</v>
      </c>
      <c r="L460" s="205"/>
      <c r="M460" s="205"/>
      <c r="N460" s="205" t="s">
        <v>96</v>
      </c>
      <c r="O460" s="245">
        <f>F460*I460*J460*K460</f>
        <v>32.279940000000003</v>
      </c>
    </row>
    <row r="461" spans="1:15">
      <c r="A461" s="201"/>
      <c r="B461" s="202"/>
      <c r="C461" s="246" t="s">
        <v>207</v>
      </c>
      <c r="D461" s="243"/>
      <c r="E461" s="244"/>
      <c r="F461" s="205">
        <f>((F463-0.04)+(G463-0.04)+0.05)*2</f>
        <v>1.5400000000000003</v>
      </c>
      <c r="G461" s="205"/>
      <c r="H461" s="205"/>
      <c r="I461" s="205">
        <f>I460</f>
        <v>2</v>
      </c>
      <c r="J461" s="205">
        <v>15</v>
      </c>
      <c r="K461" s="205">
        <f>0.006165*10*10*1</f>
        <v>0.61650000000000005</v>
      </c>
      <c r="L461" s="205"/>
      <c r="M461" s="205"/>
      <c r="N461" s="205" t="s">
        <v>96</v>
      </c>
      <c r="O461" s="245">
        <f>F461*I461*J461*K461</f>
        <v>28.482300000000009</v>
      </c>
    </row>
    <row r="462" spans="1:15">
      <c r="A462" s="201"/>
      <c r="B462" s="202"/>
      <c r="C462" s="242"/>
      <c r="D462" s="243"/>
      <c r="E462" s="244"/>
      <c r="F462" s="205"/>
      <c r="G462" s="205"/>
      <c r="H462" s="205"/>
      <c r="I462" s="205"/>
      <c r="J462" s="205"/>
      <c r="K462" s="205"/>
      <c r="L462" s="205"/>
      <c r="M462" s="205" t="s">
        <v>165</v>
      </c>
      <c r="N462" s="205" t="s">
        <v>96</v>
      </c>
      <c r="O462" s="245">
        <f>SUM(O458:O461)</f>
        <v>448.66404000000006</v>
      </c>
    </row>
    <row r="463" spans="1:15">
      <c r="A463" s="201"/>
      <c r="B463" s="202"/>
      <c r="C463" s="242" t="s">
        <v>208</v>
      </c>
      <c r="D463" s="243"/>
      <c r="E463" s="244"/>
      <c r="F463" s="205">
        <v>0.4</v>
      </c>
      <c r="G463" s="205">
        <v>0.4</v>
      </c>
      <c r="H463" s="205">
        <v>5</v>
      </c>
      <c r="I463" s="205"/>
      <c r="J463" s="205">
        <v>2</v>
      </c>
      <c r="K463" s="205"/>
      <c r="L463" s="205"/>
      <c r="M463" s="205"/>
      <c r="N463" s="205" t="s">
        <v>78</v>
      </c>
      <c r="O463" s="245">
        <f>F463*G463*H463*J463</f>
        <v>1.6000000000000003</v>
      </c>
    </row>
    <row r="464" spans="1:15">
      <c r="A464" s="201"/>
      <c r="B464" s="202"/>
      <c r="C464" s="242" t="s">
        <v>99</v>
      </c>
      <c r="D464" s="243"/>
      <c r="E464" s="244"/>
      <c r="F464" s="205">
        <f>F463*4</f>
        <v>1.6</v>
      </c>
      <c r="G464" s="205"/>
      <c r="H464" s="205">
        <f>H463</f>
        <v>5</v>
      </c>
      <c r="I464" s="205"/>
      <c r="J464" s="205">
        <f>J463</f>
        <v>2</v>
      </c>
      <c r="K464" s="205"/>
      <c r="L464" s="205"/>
      <c r="M464" s="205"/>
      <c r="N464" s="205" t="s">
        <v>76</v>
      </c>
      <c r="O464" s="245">
        <f>F464*H464*J464</f>
        <v>16</v>
      </c>
    </row>
    <row r="465" spans="1:15">
      <c r="A465" s="213"/>
      <c r="B465" s="214"/>
      <c r="C465" s="215"/>
      <c r="D465" s="215"/>
      <c r="E465" s="216"/>
      <c r="F465" s="230"/>
      <c r="G465" s="217"/>
      <c r="H465" s="217"/>
      <c r="I465" s="217"/>
      <c r="J465" s="217"/>
      <c r="K465" s="217"/>
      <c r="L465" s="217"/>
      <c r="M465" s="217"/>
      <c r="N465" s="218"/>
      <c r="O465" s="219"/>
    </row>
    <row r="466" spans="1:15">
      <c r="A466" s="226">
        <v>15</v>
      </c>
      <c r="B466" s="227"/>
      <c r="C466" s="228" t="s">
        <v>212</v>
      </c>
      <c r="D466" s="228"/>
      <c r="E466" s="229"/>
      <c r="F466" s="231"/>
      <c r="G466" s="205"/>
      <c r="H466" s="205"/>
      <c r="I466" s="205"/>
      <c r="J466" s="205"/>
      <c r="K466" s="205"/>
      <c r="L466" s="205"/>
      <c r="M466" s="205"/>
      <c r="N466" s="224"/>
      <c r="O466" s="225"/>
    </row>
    <row r="467" spans="1:15">
      <c r="A467" s="201"/>
      <c r="B467" s="202"/>
      <c r="C467" s="203"/>
      <c r="D467" s="203"/>
      <c r="E467" s="204"/>
      <c r="F467" s="232"/>
      <c r="G467" s="233"/>
      <c r="H467" s="233"/>
      <c r="I467" s="233"/>
      <c r="J467" s="233"/>
      <c r="K467" s="233"/>
      <c r="L467" s="233"/>
      <c r="M467" s="233"/>
      <c r="N467" s="206"/>
      <c r="O467" s="207"/>
    </row>
    <row r="468" spans="1:15">
      <c r="A468" s="201"/>
      <c r="B468" s="202"/>
      <c r="C468" s="203"/>
      <c r="D468" s="203"/>
      <c r="E468" s="204"/>
      <c r="F468" s="232"/>
      <c r="G468" s="233"/>
      <c r="H468" s="233"/>
      <c r="I468" s="233"/>
      <c r="J468" s="233"/>
      <c r="K468" s="233"/>
      <c r="L468" s="233"/>
      <c r="M468" s="233"/>
      <c r="N468" s="206"/>
      <c r="O468" s="207"/>
    </row>
    <row r="469" spans="1:15">
      <c r="A469" s="201"/>
      <c r="B469" s="202"/>
      <c r="C469" s="203"/>
      <c r="D469" s="203"/>
      <c r="E469" s="204"/>
      <c r="F469" s="232"/>
      <c r="G469" s="233"/>
      <c r="H469" s="233"/>
      <c r="I469" s="233"/>
      <c r="J469" s="233"/>
      <c r="K469" s="233"/>
      <c r="L469" s="233"/>
      <c r="M469" s="233"/>
      <c r="N469" s="206"/>
      <c r="O469" s="207"/>
    </row>
    <row r="470" spans="1:15">
      <c r="A470" s="201"/>
      <c r="B470" s="202"/>
      <c r="C470" s="203"/>
      <c r="D470" s="203"/>
      <c r="E470" s="204"/>
      <c r="F470" s="232"/>
      <c r="G470" s="233"/>
      <c r="H470" s="233"/>
      <c r="I470" s="233"/>
      <c r="J470" s="233"/>
      <c r="K470" s="233"/>
      <c r="L470" s="233"/>
      <c r="M470" s="233"/>
      <c r="N470" s="206"/>
      <c r="O470" s="207"/>
    </row>
    <row r="471" spans="1:15">
      <c r="A471" s="201"/>
      <c r="B471" s="202"/>
      <c r="C471" s="203"/>
      <c r="D471" s="203"/>
      <c r="E471" s="204"/>
      <c r="F471" s="232"/>
      <c r="G471" s="233"/>
      <c r="H471" s="233"/>
      <c r="I471" s="233"/>
      <c r="J471" s="233"/>
      <c r="K471" s="233"/>
      <c r="L471" s="233"/>
      <c r="M471" s="233"/>
      <c r="N471" s="206"/>
      <c r="O471" s="207"/>
    </row>
    <row r="472" spans="1:15">
      <c r="A472" s="201"/>
      <c r="B472" s="202"/>
      <c r="C472" s="203"/>
      <c r="D472" s="203"/>
      <c r="E472" s="204"/>
      <c r="F472" s="232"/>
      <c r="G472" s="233"/>
      <c r="H472" s="233"/>
      <c r="I472" s="233"/>
      <c r="J472" s="233"/>
      <c r="K472" s="233"/>
      <c r="L472" s="233"/>
      <c r="M472" s="233"/>
      <c r="N472" s="206"/>
      <c r="O472" s="207"/>
    </row>
    <row r="473" spans="1:15">
      <c r="A473" s="201"/>
      <c r="B473" s="202"/>
      <c r="C473" s="203"/>
      <c r="D473" s="203"/>
      <c r="E473" s="204"/>
      <c r="F473" s="232"/>
      <c r="G473" s="233"/>
      <c r="H473" s="233"/>
      <c r="I473" s="233"/>
      <c r="J473" s="233"/>
      <c r="K473" s="233"/>
      <c r="L473" s="233"/>
      <c r="M473" s="233"/>
      <c r="N473" s="206"/>
      <c r="O473" s="207"/>
    </row>
    <row r="474" spans="1:15">
      <c r="A474" s="201"/>
      <c r="B474" s="202"/>
      <c r="C474" s="203"/>
      <c r="D474" s="203"/>
      <c r="E474" s="204"/>
      <c r="F474" s="232"/>
      <c r="G474" s="233"/>
      <c r="H474" s="233"/>
      <c r="I474" s="233"/>
      <c r="J474" s="233"/>
      <c r="K474" s="233"/>
      <c r="L474" s="233"/>
      <c r="M474" s="233"/>
      <c r="N474" s="206"/>
      <c r="O474" s="207"/>
    </row>
    <row r="475" spans="1:15">
      <c r="A475" s="201"/>
      <c r="B475" s="202"/>
      <c r="C475" s="203"/>
      <c r="D475" s="203"/>
      <c r="E475" s="204"/>
      <c r="F475" s="232"/>
      <c r="G475" s="233"/>
      <c r="H475" s="233"/>
      <c r="I475" s="233"/>
      <c r="J475" s="233"/>
      <c r="K475" s="233"/>
      <c r="L475" s="233"/>
      <c r="M475" s="233"/>
      <c r="N475" s="206"/>
      <c r="O475" s="207"/>
    </row>
    <row r="476" spans="1:15">
      <c r="A476" s="201"/>
      <c r="B476" s="202"/>
      <c r="C476" s="203"/>
      <c r="D476" s="203"/>
      <c r="E476" s="204"/>
      <c r="F476" s="232"/>
      <c r="G476" s="233"/>
      <c r="H476" s="233"/>
      <c r="I476" s="233"/>
      <c r="J476" s="233"/>
      <c r="K476" s="233"/>
      <c r="L476" s="233"/>
      <c r="M476" s="233"/>
      <c r="N476" s="206"/>
      <c r="O476" s="207"/>
    </row>
    <row r="477" spans="1:15">
      <c r="A477" s="201"/>
      <c r="B477" s="202"/>
      <c r="C477" s="203"/>
      <c r="D477" s="203"/>
      <c r="E477" s="204"/>
      <c r="F477" s="232"/>
      <c r="G477" s="233"/>
      <c r="H477" s="233"/>
      <c r="I477" s="233"/>
      <c r="J477" s="233"/>
      <c r="K477" s="233"/>
      <c r="L477" s="233"/>
      <c r="M477" s="233"/>
      <c r="N477" s="206"/>
      <c r="O477" s="207"/>
    </row>
    <row r="478" spans="1:15">
      <c r="A478" s="201"/>
      <c r="B478" s="202"/>
      <c r="C478" s="203"/>
      <c r="D478" s="203"/>
      <c r="E478" s="204"/>
      <c r="F478" s="232"/>
      <c r="G478" s="233"/>
      <c r="H478" s="233"/>
      <c r="I478" s="233"/>
      <c r="J478" s="233"/>
      <c r="K478" s="233"/>
      <c r="L478" s="233"/>
      <c r="M478" s="233"/>
      <c r="N478" s="206"/>
      <c r="O478" s="207"/>
    </row>
    <row r="479" spans="1:15">
      <c r="A479" s="201"/>
      <c r="B479" s="202"/>
      <c r="C479" s="203"/>
      <c r="D479" s="203"/>
      <c r="E479" s="204"/>
      <c r="F479" s="232"/>
      <c r="G479" s="233"/>
      <c r="H479" s="233"/>
      <c r="I479" s="233"/>
      <c r="J479" s="233"/>
      <c r="K479" s="233"/>
      <c r="L479" s="233"/>
      <c r="M479" s="233"/>
      <c r="N479" s="206"/>
      <c r="O479" s="207"/>
    </row>
    <row r="480" spans="1:15">
      <c r="A480" s="201"/>
      <c r="B480" s="202"/>
      <c r="C480" s="203"/>
      <c r="D480" s="203"/>
      <c r="E480" s="204"/>
      <c r="F480" s="232"/>
      <c r="G480" s="233"/>
      <c r="H480" s="233"/>
      <c r="I480" s="233"/>
      <c r="J480" s="233"/>
      <c r="K480" s="233"/>
      <c r="L480" s="233"/>
      <c r="M480" s="233"/>
      <c r="N480" s="206"/>
      <c r="O480" s="207"/>
    </row>
    <row r="481" spans="1:15">
      <c r="A481" s="201"/>
      <c r="B481" s="202"/>
      <c r="C481" s="203"/>
      <c r="D481" s="203"/>
      <c r="E481" s="204"/>
      <c r="F481" s="232"/>
      <c r="G481" s="233"/>
      <c r="H481" s="233"/>
      <c r="I481" s="233"/>
      <c r="J481" s="233"/>
      <c r="K481" s="233"/>
      <c r="L481" s="233"/>
      <c r="M481" s="233"/>
      <c r="N481" s="206"/>
      <c r="O481" s="207"/>
    </row>
    <row r="482" spans="1:15">
      <c r="A482" s="201"/>
      <c r="B482" s="202"/>
      <c r="C482" s="203"/>
      <c r="D482" s="203"/>
      <c r="E482" s="204"/>
      <c r="F482" s="232"/>
      <c r="G482" s="233"/>
      <c r="H482" s="233"/>
      <c r="I482" s="233"/>
      <c r="J482" s="233"/>
      <c r="K482" s="233"/>
      <c r="L482" s="233"/>
      <c r="M482" s="233"/>
      <c r="N482" s="206"/>
      <c r="O482" s="207"/>
    </row>
    <row r="483" spans="1:15">
      <c r="A483" s="201"/>
      <c r="B483" s="202"/>
      <c r="C483" s="203"/>
      <c r="D483" s="203"/>
      <c r="E483" s="204"/>
      <c r="F483" s="232"/>
      <c r="G483" s="233"/>
      <c r="H483" s="233"/>
      <c r="I483" s="233"/>
      <c r="J483" s="233"/>
      <c r="K483" s="233"/>
      <c r="L483" s="233"/>
      <c r="M483" s="233"/>
      <c r="N483" s="206"/>
      <c r="O483" s="207"/>
    </row>
    <row r="484" spans="1:15">
      <c r="A484" s="201"/>
      <c r="B484" s="202"/>
      <c r="C484" s="242" t="s">
        <v>204</v>
      </c>
      <c r="D484" s="243"/>
      <c r="E484" s="244"/>
      <c r="F484" s="205"/>
      <c r="G484" s="205"/>
      <c r="H484" s="205"/>
      <c r="I484" s="205"/>
      <c r="J484" s="205"/>
      <c r="K484" s="205"/>
      <c r="L484" s="205"/>
      <c r="M484" s="205"/>
      <c r="N484" s="205"/>
      <c r="O484" s="245"/>
    </row>
    <row r="485" spans="1:15">
      <c r="A485" s="201"/>
      <c r="B485" s="202"/>
      <c r="C485" s="246" t="s">
        <v>205</v>
      </c>
      <c r="D485" s="243"/>
      <c r="E485" s="244"/>
      <c r="F485" s="205">
        <f>H490*1.1</f>
        <v>5.5</v>
      </c>
      <c r="G485" s="205"/>
      <c r="H485" s="205"/>
      <c r="I485" s="205">
        <f>J490</f>
        <v>2</v>
      </c>
      <c r="J485" s="205">
        <v>8</v>
      </c>
      <c r="K485" s="205">
        <f>0.006165*19*19*1</f>
        <v>2.225565</v>
      </c>
      <c r="L485" s="205"/>
      <c r="M485" s="205"/>
      <c r="N485" s="205" t="s">
        <v>96</v>
      </c>
      <c r="O485" s="245">
        <f>F485*I485*J485*K485</f>
        <v>195.84971999999999</v>
      </c>
    </row>
    <row r="486" spans="1:15">
      <c r="A486" s="201"/>
      <c r="B486" s="202"/>
      <c r="C486" s="246" t="s">
        <v>206</v>
      </c>
      <c r="D486" s="243"/>
      <c r="E486" s="244"/>
      <c r="F486" s="205">
        <f>((F490-0.04)+(G490-0.04)+0.05)*2</f>
        <v>0.94</v>
      </c>
      <c r="G486" s="205"/>
      <c r="H486" s="205"/>
      <c r="I486" s="205">
        <f>I485</f>
        <v>2</v>
      </c>
      <c r="J486" s="205">
        <f>ROUNDUP((H490*0.5)/0.038,0)</f>
        <v>66</v>
      </c>
      <c r="K486" s="205">
        <f>0.006165*10*10*1</f>
        <v>0.61650000000000005</v>
      </c>
      <c r="L486" s="205"/>
      <c r="M486" s="205"/>
      <c r="N486" s="205" t="s">
        <v>96</v>
      </c>
      <c r="O486" s="245">
        <f>F486*I486*J486*K486</f>
        <v>76.495320000000007</v>
      </c>
    </row>
    <row r="487" spans="1:15">
      <c r="A487" s="201"/>
      <c r="B487" s="202"/>
      <c r="C487" s="246" t="s">
        <v>196</v>
      </c>
      <c r="D487" s="243"/>
      <c r="E487" s="244"/>
      <c r="F487" s="205">
        <f>((F490-0.04)+(G490-0.04)+0.05)*2</f>
        <v>0.94</v>
      </c>
      <c r="G487" s="205"/>
      <c r="H487" s="205"/>
      <c r="I487" s="205">
        <f>I486</f>
        <v>2</v>
      </c>
      <c r="J487" s="205">
        <f>ROUNDUP((H490*0.5)/0.15,0)</f>
        <v>17</v>
      </c>
      <c r="K487" s="205">
        <f>0.006165*10*10*1</f>
        <v>0.61650000000000005</v>
      </c>
      <c r="L487" s="205"/>
      <c r="M487" s="205"/>
      <c r="N487" s="205" t="s">
        <v>96</v>
      </c>
      <c r="O487" s="245">
        <f>F487*I487*J487*K487</f>
        <v>19.703340000000001</v>
      </c>
    </row>
    <row r="488" spans="1:15">
      <c r="A488" s="201"/>
      <c r="B488" s="202"/>
      <c r="C488" s="246" t="s">
        <v>207</v>
      </c>
      <c r="D488" s="243"/>
      <c r="E488" s="244"/>
      <c r="F488" s="205">
        <f>((F490-0.04)+(G490-0.04)+0.05)*2</f>
        <v>0.94</v>
      </c>
      <c r="G488" s="205"/>
      <c r="H488" s="205"/>
      <c r="I488" s="205">
        <f>I487</f>
        <v>2</v>
      </c>
      <c r="J488" s="205">
        <v>15</v>
      </c>
      <c r="K488" s="205">
        <f>0.006165*10*10*1</f>
        <v>0.61650000000000005</v>
      </c>
      <c r="L488" s="205"/>
      <c r="M488" s="205"/>
      <c r="N488" s="205" t="s">
        <v>96</v>
      </c>
      <c r="O488" s="245">
        <f>F488*I488*J488*K488</f>
        <v>17.385300000000001</v>
      </c>
    </row>
    <row r="489" spans="1:15">
      <c r="A489" s="201"/>
      <c r="B489" s="202"/>
      <c r="C489" s="242"/>
      <c r="D489" s="243"/>
      <c r="E489" s="244"/>
      <c r="F489" s="205"/>
      <c r="G489" s="205"/>
      <c r="H489" s="205"/>
      <c r="I489" s="205"/>
      <c r="J489" s="205"/>
      <c r="K489" s="205"/>
      <c r="L489" s="205"/>
      <c r="M489" s="205" t="s">
        <v>165</v>
      </c>
      <c r="N489" s="205" t="s">
        <v>96</v>
      </c>
      <c r="O489" s="245">
        <f>SUM(O485:O488)</f>
        <v>309.43367999999998</v>
      </c>
    </row>
    <row r="490" spans="1:15">
      <c r="A490" s="201"/>
      <c r="B490" s="202"/>
      <c r="C490" s="242" t="s">
        <v>208</v>
      </c>
      <c r="D490" s="243"/>
      <c r="E490" s="244"/>
      <c r="F490" s="205">
        <v>0.25</v>
      </c>
      <c r="G490" s="205">
        <v>0.25</v>
      </c>
      <c r="H490" s="205">
        <v>5</v>
      </c>
      <c r="I490" s="205"/>
      <c r="J490" s="205">
        <v>2</v>
      </c>
      <c r="K490" s="205"/>
      <c r="L490" s="205"/>
      <c r="M490" s="205"/>
      <c r="N490" s="205" t="s">
        <v>78</v>
      </c>
      <c r="O490" s="245">
        <f>F490*G490*H490*J490</f>
        <v>0.625</v>
      </c>
    </row>
    <row r="491" spans="1:15">
      <c r="A491" s="201"/>
      <c r="B491" s="202"/>
      <c r="C491" s="242" t="s">
        <v>99</v>
      </c>
      <c r="D491" s="243"/>
      <c r="E491" s="244"/>
      <c r="F491" s="205">
        <f>F490*4</f>
        <v>1</v>
      </c>
      <c r="G491" s="205"/>
      <c r="H491" s="205">
        <f>H490</f>
        <v>5</v>
      </c>
      <c r="I491" s="205"/>
      <c r="J491" s="205">
        <f>J490</f>
        <v>2</v>
      </c>
      <c r="K491" s="205"/>
      <c r="L491" s="205"/>
      <c r="M491" s="205"/>
      <c r="N491" s="205" t="s">
        <v>76</v>
      </c>
      <c r="O491" s="245">
        <f>F491*H491*J491</f>
        <v>10</v>
      </c>
    </row>
    <row r="492" spans="1:15">
      <c r="A492" s="213"/>
      <c r="B492" s="214"/>
      <c r="C492" s="215"/>
      <c r="D492" s="215"/>
      <c r="E492" s="216"/>
      <c r="F492" s="230"/>
      <c r="G492" s="217"/>
      <c r="H492" s="217"/>
      <c r="I492" s="217"/>
      <c r="J492" s="217"/>
      <c r="K492" s="217"/>
      <c r="L492" s="217"/>
      <c r="M492" s="217"/>
      <c r="N492" s="218"/>
      <c r="O492" s="219"/>
    </row>
    <row r="493" spans="1:15">
      <c r="A493" s="226">
        <v>16</v>
      </c>
      <c r="B493" s="227"/>
      <c r="C493" s="228" t="s">
        <v>213</v>
      </c>
      <c r="D493" s="228"/>
      <c r="E493" s="229"/>
      <c r="F493" s="231"/>
      <c r="G493" s="205"/>
      <c r="H493" s="205"/>
      <c r="I493" s="205"/>
      <c r="J493" s="205"/>
      <c r="K493" s="205"/>
      <c r="L493" s="205"/>
      <c r="M493" s="205"/>
      <c r="N493" s="224"/>
      <c r="O493" s="225"/>
    </row>
    <row r="494" spans="1:15">
      <c r="A494" s="201"/>
      <c r="B494" s="202"/>
      <c r="C494" s="203"/>
      <c r="D494" s="203"/>
      <c r="E494" s="204"/>
      <c r="F494" s="232"/>
      <c r="G494" s="233"/>
      <c r="H494" s="233"/>
      <c r="I494" s="233"/>
      <c r="J494" s="233"/>
      <c r="K494" s="233"/>
      <c r="L494" s="233"/>
      <c r="M494" s="233"/>
      <c r="N494" s="206"/>
      <c r="O494" s="207"/>
    </row>
    <row r="495" spans="1:15">
      <c r="A495" s="201"/>
      <c r="B495" s="202"/>
      <c r="C495" s="203"/>
      <c r="D495" s="203"/>
      <c r="E495" s="204"/>
      <c r="F495" s="232"/>
      <c r="G495" s="233"/>
      <c r="H495" s="233"/>
      <c r="I495" s="233"/>
      <c r="J495" s="233"/>
      <c r="K495" s="233"/>
      <c r="L495" s="233"/>
      <c r="M495" s="233"/>
      <c r="N495" s="206"/>
      <c r="O495" s="207"/>
    </row>
    <row r="496" spans="1:15">
      <c r="A496" s="201"/>
      <c r="B496" s="202"/>
      <c r="C496" s="203"/>
      <c r="D496" s="203"/>
      <c r="E496" s="204"/>
      <c r="F496" s="232"/>
      <c r="G496" s="233"/>
      <c r="H496" s="233"/>
      <c r="I496" s="233"/>
      <c r="J496" s="233"/>
      <c r="K496" s="233"/>
      <c r="L496" s="233"/>
      <c r="M496" s="233"/>
      <c r="N496" s="206"/>
      <c r="O496" s="207"/>
    </row>
    <row r="497" spans="1:15">
      <c r="A497" s="201"/>
      <c r="B497" s="202"/>
      <c r="C497" s="203"/>
      <c r="D497" s="203"/>
      <c r="E497" s="204"/>
      <c r="F497" s="232"/>
      <c r="G497" s="233"/>
      <c r="H497" s="233"/>
      <c r="I497" s="233"/>
      <c r="J497" s="233"/>
      <c r="K497" s="233"/>
      <c r="L497" s="233"/>
      <c r="M497" s="233"/>
      <c r="N497" s="206"/>
      <c r="O497" s="207"/>
    </row>
    <row r="498" spans="1:15">
      <c r="A498" s="201"/>
      <c r="B498" s="202"/>
      <c r="C498" s="203"/>
      <c r="D498" s="203"/>
      <c r="E498" s="204"/>
      <c r="F498" s="232"/>
      <c r="G498" s="233"/>
      <c r="H498" s="233"/>
      <c r="I498" s="233"/>
      <c r="J498" s="233"/>
      <c r="K498" s="233"/>
      <c r="L498" s="233"/>
      <c r="M498" s="233"/>
      <c r="N498" s="206"/>
      <c r="O498" s="207"/>
    </row>
    <row r="499" spans="1:15">
      <c r="A499" s="201"/>
      <c r="B499" s="202"/>
      <c r="C499" s="203"/>
      <c r="D499" s="203"/>
      <c r="E499" s="204"/>
      <c r="F499" s="232"/>
      <c r="G499" s="233"/>
      <c r="H499" s="233"/>
      <c r="I499" s="233"/>
      <c r="J499" s="233"/>
      <c r="K499" s="233"/>
      <c r="L499" s="233"/>
      <c r="M499" s="233"/>
      <c r="N499" s="206"/>
      <c r="O499" s="207"/>
    </row>
    <row r="500" spans="1:15">
      <c r="A500" s="201"/>
      <c r="B500" s="202"/>
      <c r="C500" s="203"/>
      <c r="D500" s="203"/>
      <c r="E500" s="204"/>
      <c r="F500" s="232"/>
      <c r="G500" s="233"/>
      <c r="H500" s="233"/>
      <c r="I500" s="233"/>
      <c r="J500" s="233"/>
      <c r="K500" s="233"/>
      <c r="L500" s="233"/>
      <c r="M500" s="233"/>
      <c r="N500" s="206"/>
      <c r="O500" s="207"/>
    </row>
    <row r="501" spans="1:15">
      <c r="A501" s="201"/>
      <c r="B501" s="202"/>
      <c r="C501" s="203"/>
      <c r="D501" s="203"/>
      <c r="E501" s="204"/>
      <c r="F501" s="232"/>
      <c r="G501" s="233"/>
      <c r="H501" s="233"/>
      <c r="I501" s="233"/>
      <c r="J501" s="233"/>
      <c r="K501" s="233"/>
      <c r="L501" s="233"/>
      <c r="M501" s="233"/>
      <c r="N501" s="206"/>
      <c r="O501" s="207"/>
    </row>
    <row r="502" spans="1:15">
      <c r="A502" s="201"/>
      <c r="B502" s="202"/>
      <c r="C502" s="203"/>
      <c r="D502" s="203"/>
      <c r="E502" s="204"/>
      <c r="F502" s="232"/>
      <c r="G502" s="233"/>
      <c r="H502" s="233"/>
      <c r="I502" s="233"/>
      <c r="J502" s="233"/>
      <c r="K502" s="233"/>
      <c r="L502" s="233"/>
      <c r="M502" s="233"/>
      <c r="N502" s="206"/>
      <c r="O502" s="207"/>
    </row>
    <row r="503" spans="1:15">
      <c r="A503" s="201"/>
      <c r="B503" s="202"/>
      <c r="C503" s="203"/>
      <c r="D503" s="203"/>
      <c r="E503" s="204"/>
      <c r="F503" s="232"/>
      <c r="G503" s="233"/>
      <c r="H503" s="233"/>
      <c r="I503" s="233"/>
      <c r="J503" s="233"/>
      <c r="K503" s="233"/>
      <c r="L503" s="233"/>
      <c r="M503" s="233"/>
      <c r="N503" s="206"/>
      <c r="O503" s="207"/>
    </row>
    <row r="504" spans="1:15">
      <c r="A504" s="201"/>
      <c r="B504" s="202"/>
      <c r="C504" s="203"/>
      <c r="D504" s="203"/>
      <c r="E504" s="204"/>
      <c r="F504" s="232"/>
      <c r="G504" s="233"/>
      <c r="H504" s="233"/>
      <c r="I504" s="233"/>
      <c r="J504" s="233"/>
      <c r="K504" s="233"/>
      <c r="L504" s="233"/>
      <c r="M504" s="233"/>
      <c r="N504" s="206"/>
      <c r="O504" s="207"/>
    </row>
    <row r="505" spans="1:15">
      <c r="A505" s="201"/>
      <c r="B505" s="202"/>
      <c r="C505" s="203"/>
      <c r="D505" s="203"/>
      <c r="E505" s="204"/>
      <c r="F505" s="232"/>
      <c r="G505" s="233"/>
      <c r="H505" s="233"/>
      <c r="I505" s="233"/>
      <c r="J505" s="233"/>
      <c r="K505" s="233"/>
      <c r="L505" s="233"/>
      <c r="M505" s="233"/>
      <c r="N505" s="206"/>
      <c r="O505" s="207"/>
    </row>
    <row r="506" spans="1:15">
      <c r="A506" s="201"/>
      <c r="B506" s="202"/>
      <c r="C506" s="203"/>
      <c r="D506" s="203"/>
      <c r="E506" s="204"/>
      <c r="F506" s="232"/>
      <c r="G506" s="233"/>
      <c r="H506" s="233"/>
      <c r="I506" s="233"/>
      <c r="J506" s="233"/>
      <c r="K506" s="233"/>
      <c r="L506" s="233"/>
      <c r="M506" s="233"/>
      <c r="N506" s="206"/>
      <c r="O506" s="207"/>
    </row>
    <row r="507" spans="1:15">
      <c r="A507" s="201"/>
      <c r="B507" s="202"/>
      <c r="C507" s="203"/>
      <c r="D507" s="203"/>
      <c r="E507" s="204"/>
      <c r="F507" s="232"/>
      <c r="G507" s="233"/>
      <c r="H507" s="233"/>
      <c r="I507" s="233"/>
      <c r="J507" s="233"/>
      <c r="K507" s="233"/>
      <c r="L507" s="233"/>
      <c r="M507" s="233"/>
      <c r="N507" s="206"/>
      <c r="O507" s="207"/>
    </row>
    <row r="508" spans="1:15">
      <c r="A508" s="201"/>
      <c r="B508" s="202"/>
      <c r="C508" s="203"/>
      <c r="D508" s="203"/>
      <c r="E508" s="204"/>
      <c r="F508" s="232"/>
      <c r="G508" s="233"/>
      <c r="H508" s="233"/>
      <c r="I508" s="233"/>
      <c r="J508" s="233"/>
      <c r="K508" s="233"/>
      <c r="L508" s="233"/>
      <c r="M508" s="233"/>
      <c r="N508" s="206"/>
      <c r="O508" s="207"/>
    </row>
    <row r="509" spans="1:15">
      <c r="A509" s="201"/>
      <c r="B509" s="202"/>
      <c r="C509" s="203"/>
      <c r="D509" s="203"/>
      <c r="E509" s="204"/>
      <c r="F509" s="232"/>
      <c r="G509" s="233"/>
      <c r="H509" s="233"/>
      <c r="I509" s="233"/>
      <c r="J509" s="233"/>
      <c r="K509" s="233"/>
      <c r="L509" s="233"/>
      <c r="M509" s="233"/>
      <c r="N509" s="206"/>
      <c r="O509" s="207"/>
    </row>
    <row r="510" spans="1:15">
      <c r="A510" s="201"/>
      <c r="B510" s="202"/>
      <c r="C510" s="203"/>
      <c r="D510" s="203"/>
      <c r="E510" s="204"/>
      <c r="F510" s="232"/>
      <c r="G510" s="233"/>
      <c r="H510" s="233"/>
      <c r="I510" s="233"/>
      <c r="J510" s="233"/>
      <c r="K510" s="233"/>
      <c r="L510" s="233"/>
      <c r="M510" s="233"/>
      <c r="N510" s="206"/>
      <c r="O510" s="207"/>
    </row>
    <row r="511" spans="1:15">
      <c r="A511" s="201"/>
      <c r="B511" s="202"/>
      <c r="C511" s="242" t="s">
        <v>204</v>
      </c>
      <c r="D511" s="243"/>
      <c r="E511" s="244"/>
      <c r="F511" s="205"/>
      <c r="G511" s="205"/>
      <c r="H511" s="205"/>
      <c r="I511" s="205"/>
      <c r="J511" s="205"/>
      <c r="K511" s="205"/>
      <c r="L511" s="205"/>
      <c r="M511" s="205"/>
      <c r="N511" s="205"/>
      <c r="O511" s="245"/>
    </row>
    <row r="512" spans="1:15">
      <c r="A512" s="201"/>
      <c r="B512" s="202"/>
      <c r="C512" s="246" t="s">
        <v>205</v>
      </c>
      <c r="D512" s="243"/>
      <c r="E512" s="244"/>
      <c r="F512" s="205">
        <f>H517*1.1</f>
        <v>5.5</v>
      </c>
      <c r="G512" s="205"/>
      <c r="H512" s="205"/>
      <c r="I512" s="205">
        <f>J517</f>
        <v>6</v>
      </c>
      <c r="J512" s="205">
        <v>12</v>
      </c>
      <c r="K512" s="205">
        <f>0.006165*19*19*1</f>
        <v>2.225565</v>
      </c>
      <c r="L512" s="205"/>
      <c r="M512" s="205"/>
      <c r="N512" s="205" t="s">
        <v>96</v>
      </c>
      <c r="O512" s="245">
        <f>F512*I512*J512*K512</f>
        <v>881.32374000000004</v>
      </c>
    </row>
    <row r="513" spans="1:15">
      <c r="A513" s="201"/>
      <c r="B513" s="202"/>
      <c r="C513" s="246" t="s">
        <v>206</v>
      </c>
      <c r="D513" s="243"/>
      <c r="E513" s="244"/>
      <c r="F513" s="205">
        <f>((F517-0.04)+(G517-0.04)+0.05)*2</f>
        <v>0.94</v>
      </c>
      <c r="G513" s="205"/>
      <c r="H513" s="205"/>
      <c r="I513" s="205">
        <f>I512</f>
        <v>6</v>
      </c>
      <c r="J513" s="205">
        <f>ROUNDUP((H517*0.5)/0.038,0)</f>
        <v>66</v>
      </c>
      <c r="K513" s="205">
        <f>0.006165*10*10*1</f>
        <v>0.61650000000000005</v>
      </c>
      <c r="L513" s="205"/>
      <c r="M513" s="205"/>
      <c r="N513" s="205" t="s">
        <v>96</v>
      </c>
      <c r="O513" s="245">
        <f>F513*I513*J513*K513</f>
        <v>229.48595999999998</v>
      </c>
    </row>
    <row r="514" spans="1:15">
      <c r="A514" s="201"/>
      <c r="B514" s="202"/>
      <c r="C514" s="246" t="s">
        <v>196</v>
      </c>
      <c r="D514" s="243"/>
      <c r="E514" s="244"/>
      <c r="F514" s="205">
        <f>((F517-0.04)+(G517-0.04)+0.05)*2</f>
        <v>0.94</v>
      </c>
      <c r="G514" s="205"/>
      <c r="H514" s="205"/>
      <c r="I514" s="205">
        <f>I513</f>
        <v>6</v>
      </c>
      <c r="J514" s="205">
        <f>ROUNDUP((H517*0.5)/0.15,0)</f>
        <v>17</v>
      </c>
      <c r="K514" s="205">
        <f>0.006165*10*10*1</f>
        <v>0.61650000000000005</v>
      </c>
      <c r="L514" s="205"/>
      <c r="M514" s="205"/>
      <c r="N514" s="205" t="s">
        <v>96</v>
      </c>
      <c r="O514" s="245">
        <f>F514*I514*J514*K514</f>
        <v>59.110019999999999</v>
      </c>
    </row>
    <row r="515" spans="1:15">
      <c r="A515" s="201"/>
      <c r="B515" s="202"/>
      <c r="C515" s="246" t="s">
        <v>207</v>
      </c>
      <c r="D515" s="243"/>
      <c r="E515" s="244"/>
      <c r="F515" s="205">
        <f>((F517-0.04)+(G517-0.04)+0.05)*2</f>
        <v>0.94</v>
      </c>
      <c r="G515" s="205"/>
      <c r="H515" s="205"/>
      <c r="I515" s="205">
        <f>I514</f>
        <v>6</v>
      </c>
      <c r="J515" s="205">
        <v>15</v>
      </c>
      <c r="K515" s="205">
        <f>0.006165*10*10*1</f>
        <v>0.61650000000000005</v>
      </c>
      <c r="L515" s="205"/>
      <c r="M515" s="205"/>
      <c r="N515" s="205" t="s">
        <v>96</v>
      </c>
      <c r="O515" s="245">
        <f>F515*I515*J515*K515</f>
        <v>52.155900000000003</v>
      </c>
    </row>
    <row r="516" spans="1:15">
      <c r="A516" s="201"/>
      <c r="B516" s="202"/>
      <c r="C516" s="242"/>
      <c r="D516" s="243"/>
      <c r="E516" s="244"/>
      <c r="F516" s="205"/>
      <c r="G516" s="205"/>
      <c r="H516" s="205"/>
      <c r="I516" s="205"/>
      <c r="J516" s="205"/>
      <c r="K516" s="205"/>
      <c r="L516" s="205"/>
      <c r="M516" s="205" t="s">
        <v>165</v>
      </c>
      <c r="N516" s="205" t="s">
        <v>96</v>
      </c>
      <c r="O516" s="245">
        <f>SUM(O512:O515)</f>
        <v>1222.0756200000001</v>
      </c>
    </row>
    <row r="517" spans="1:15">
      <c r="A517" s="201"/>
      <c r="B517" s="202"/>
      <c r="C517" s="242" t="s">
        <v>208</v>
      </c>
      <c r="D517" s="243"/>
      <c r="E517" s="244"/>
      <c r="F517" s="205">
        <v>0.25</v>
      </c>
      <c r="G517" s="205">
        <v>0.25</v>
      </c>
      <c r="H517" s="205">
        <v>5</v>
      </c>
      <c r="I517" s="205"/>
      <c r="J517" s="205">
        <v>6</v>
      </c>
      <c r="K517" s="205"/>
      <c r="L517" s="205"/>
      <c r="M517" s="205"/>
      <c r="N517" s="205" t="s">
        <v>78</v>
      </c>
      <c r="O517" s="245">
        <f>F517*G517*H517*J517</f>
        <v>1.875</v>
      </c>
    </row>
    <row r="518" spans="1:15">
      <c r="A518" s="201"/>
      <c r="B518" s="202"/>
      <c r="C518" s="242" t="s">
        <v>99</v>
      </c>
      <c r="D518" s="243"/>
      <c r="E518" s="244"/>
      <c r="F518" s="205">
        <f>F517*4</f>
        <v>1</v>
      </c>
      <c r="G518" s="205"/>
      <c r="H518" s="205">
        <f>H517</f>
        <v>5</v>
      </c>
      <c r="I518" s="205"/>
      <c r="J518" s="205">
        <f>J517</f>
        <v>6</v>
      </c>
      <c r="K518" s="205"/>
      <c r="L518" s="205"/>
      <c r="M518" s="205"/>
      <c r="N518" s="205" t="s">
        <v>76</v>
      </c>
      <c r="O518" s="245">
        <f>F518*H518*J518</f>
        <v>30</v>
      </c>
    </row>
    <row r="519" spans="1:15">
      <c r="A519" s="213"/>
      <c r="B519" s="214"/>
      <c r="C519" s="215"/>
      <c r="D519" s="215"/>
      <c r="E519" s="216"/>
      <c r="F519" s="230"/>
      <c r="G519" s="217"/>
      <c r="H519" s="217"/>
      <c r="I519" s="217"/>
      <c r="J519" s="217"/>
      <c r="K519" s="217"/>
      <c r="L519" s="217"/>
      <c r="M519" s="217"/>
      <c r="N519" s="218"/>
      <c r="O519" s="219"/>
    </row>
    <row r="520" spans="1:15">
      <c r="A520" s="226">
        <v>17</v>
      </c>
      <c r="B520" s="227"/>
      <c r="C520" s="228" t="s">
        <v>214</v>
      </c>
      <c r="D520" s="228"/>
      <c r="E520" s="229"/>
      <c r="F520" s="231"/>
      <c r="G520" s="205"/>
      <c r="H520" s="205"/>
      <c r="I520" s="205"/>
      <c r="J520" s="205"/>
      <c r="K520" s="205"/>
      <c r="L520" s="205"/>
      <c r="M520" s="205"/>
      <c r="N520" s="224"/>
      <c r="O520" s="225"/>
    </row>
    <row r="521" spans="1:15">
      <c r="A521" s="201"/>
      <c r="B521" s="202"/>
      <c r="C521" s="203"/>
      <c r="D521" s="203"/>
      <c r="E521" s="204"/>
      <c r="F521" s="232"/>
      <c r="G521" s="233"/>
      <c r="H521" s="233"/>
      <c r="I521" s="233"/>
      <c r="J521" s="233"/>
      <c r="K521" s="233"/>
      <c r="L521" s="233"/>
      <c r="M521" s="233"/>
      <c r="N521" s="206"/>
      <c r="O521" s="207"/>
    </row>
    <row r="522" spans="1:15">
      <c r="A522" s="201"/>
      <c r="B522" s="202"/>
      <c r="C522" s="203"/>
      <c r="D522" s="203"/>
      <c r="E522" s="204"/>
      <c r="F522" s="232"/>
      <c r="G522" s="233"/>
      <c r="H522" s="233"/>
      <c r="I522" s="233"/>
      <c r="J522" s="233"/>
      <c r="K522" s="233"/>
      <c r="L522" s="233"/>
      <c r="M522" s="233"/>
      <c r="N522" s="206"/>
      <c r="O522" s="207"/>
    </row>
    <row r="523" spans="1:15">
      <c r="A523" s="201"/>
      <c r="B523" s="202"/>
      <c r="C523" s="203"/>
      <c r="D523" s="203"/>
      <c r="E523" s="204"/>
      <c r="F523" s="232"/>
      <c r="G523" s="233"/>
      <c r="H523" s="233"/>
      <c r="I523" s="233"/>
      <c r="J523" s="233"/>
      <c r="K523" s="233"/>
      <c r="L523" s="233"/>
      <c r="M523" s="233"/>
      <c r="N523" s="206"/>
      <c r="O523" s="207"/>
    </row>
    <row r="524" spans="1:15">
      <c r="A524" s="201"/>
      <c r="B524" s="202"/>
      <c r="C524" s="203"/>
      <c r="D524" s="203"/>
      <c r="E524" s="204"/>
      <c r="F524" s="232"/>
      <c r="G524" s="233"/>
      <c r="H524" s="233"/>
      <c r="I524" s="233"/>
      <c r="J524" s="233"/>
      <c r="K524" s="233"/>
      <c r="L524" s="233"/>
      <c r="M524" s="233"/>
      <c r="N524" s="206"/>
      <c r="O524" s="207"/>
    </row>
    <row r="525" spans="1:15">
      <c r="A525" s="201"/>
      <c r="B525" s="202"/>
      <c r="C525" s="203"/>
      <c r="D525" s="203"/>
      <c r="E525" s="204"/>
      <c r="F525" s="232"/>
      <c r="G525" s="233"/>
      <c r="H525" s="233"/>
      <c r="I525" s="233"/>
      <c r="J525" s="233"/>
      <c r="K525" s="233"/>
      <c r="L525" s="233"/>
      <c r="M525" s="233"/>
      <c r="N525" s="206"/>
      <c r="O525" s="207"/>
    </row>
    <row r="526" spans="1:15">
      <c r="A526" s="201"/>
      <c r="B526" s="202"/>
      <c r="C526" s="203"/>
      <c r="D526" s="203"/>
      <c r="E526" s="204"/>
      <c r="F526" s="232"/>
      <c r="G526" s="233"/>
      <c r="H526" s="233"/>
      <c r="I526" s="233"/>
      <c r="J526" s="233"/>
      <c r="K526" s="233"/>
      <c r="L526" s="233"/>
      <c r="M526" s="233"/>
      <c r="N526" s="206"/>
      <c r="O526" s="207"/>
    </row>
    <row r="527" spans="1:15">
      <c r="A527" s="201"/>
      <c r="B527" s="202"/>
      <c r="C527" s="203"/>
      <c r="D527" s="203"/>
      <c r="E527" s="204"/>
      <c r="F527" s="232"/>
      <c r="G527" s="233"/>
      <c r="H527" s="233"/>
      <c r="I527" s="233"/>
      <c r="J527" s="233"/>
      <c r="K527" s="233"/>
      <c r="L527" s="233"/>
      <c r="M527" s="233"/>
      <c r="N527" s="206"/>
      <c r="O527" s="207"/>
    </row>
    <row r="528" spans="1:15">
      <c r="A528" s="201"/>
      <c r="B528" s="202"/>
      <c r="C528" s="203"/>
      <c r="D528" s="203"/>
      <c r="E528" s="204"/>
      <c r="F528" s="232"/>
      <c r="G528" s="233"/>
      <c r="H528" s="233"/>
      <c r="I528" s="233"/>
      <c r="J528" s="233"/>
      <c r="K528" s="233"/>
      <c r="L528" s="233"/>
      <c r="M528" s="233"/>
      <c r="N528" s="206"/>
      <c r="O528" s="207"/>
    </row>
    <row r="529" spans="1:15">
      <c r="A529" s="201"/>
      <c r="B529" s="202"/>
      <c r="C529" s="203"/>
      <c r="D529" s="203"/>
      <c r="E529" s="204"/>
      <c r="F529" s="232"/>
      <c r="G529" s="233"/>
      <c r="H529" s="233"/>
      <c r="I529" s="233"/>
      <c r="J529" s="233"/>
      <c r="K529" s="233"/>
      <c r="L529" s="233"/>
      <c r="M529" s="233"/>
      <c r="N529" s="206"/>
      <c r="O529" s="207"/>
    </row>
    <row r="530" spans="1:15">
      <c r="A530" s="201"/>
      <c r="B530" s="202"/>
      <c r="C530" s="203"/>
      <c r="D530" s="203"/>
      <c r="E530" s="204"/>
      <c r="F530" s="232"/>
      <c r="G530" s="233"/>
      <c r="H530" s="233"/>
      <c r="I530" s="233"/>
      <c r="J530" s="233"/>
      <c r="K530" s="233"/>
      <c r="L530" s="233"/>
      <c r="M530" s="233"/>
      <c r="N530" s="206"/>
      <c r="O530" s="207"/>
    </row>
    <row r="531" spans="1:15">
      <c r="A531" s="201"/>
      <c r="B531" s="202"/>
      <c r="C531" s="203"/>
      <c r="D531" s="203"/>
      <c r="E531" s="204"/>
      <c r="F531" s="232"/>
      <c r="G531" s="233"/>
      <c r="H531" s="233"/>
      <c r="I531" s="233"/>
      <c r="J531" s="233"/>
      <c r="K531" s="233"/>
      <c r="L531" s="233"/>
      <c r="M531" s="233"/>
      <c r="N531" s="206"/>
      <c r="O531" s="207"/>
    </row>
    <row r="532" spans="1:15">
      <c r="A532" s="201"/>
      <c r="B532" s="202"/>
      <c r="C532" s="203"/>
      <c r="D532" s="203"/>
      <c r="E532" s="204"/>
      <c r="F532" s="232"/>
      <c r="G532" s="233"/>
      <c r="H532" s="233"/>
      <c r="I532" s="233"/>
      <c r="J532" s="233"/>
      <c r="K532" s="233"/>
      <c r="L532" s="233"/>
      <c r="M532" s="233"/>
      <c r="N532" s="206"/>
      <c r="O532" s="207"/>
    </row>
    <row r="533" spans="1:15">
      <c r="A533" s="201"/>
      <c r="B533" s="202"/>
      <c r="C533" s="203"/>
      <c r="D533" s="203"/>
      <c r="E533" s="204"/>
      <c r="F533" s="232"/>
      <c r="G533" s="233"/>
      <c r="H533" s="233"/>
      <c r="I533" s="233"/>
      <c r="J533" s="233"/>
      <c r="K533" s="233"/>
      <c r="L533" s="233"/>
      <c r="M533" s="233"/>
      <c r="N533" s="206"/>
      <c r="O533" s="207"/>
    </row>
    <row r="534" spans="1:15">
      <c r="A534" s="201"/>
      <c r="B534" s="202"/>
      <c r="C534" s="203"/>
      <c r="D534" s="203"/>
      <c r="E534" s="204"/>
      <c r="F534" s="232"/>
      <c r="G534" s="233"/>
      <c r="H534" s="233"/>
      <c r="I534" s="233"/>
      <c r="J534" s="233"/>
      <c r="K534" s="233"/>
      <c r="L534" s="233"/>
      <c r="M534" s="233"/>
      <c r="N534" s="206"/>
      <c r="O534" s="207"/>
    </row>
    <row r="535" spans="1:15">
      <c r="A535" s="201"/>
      <c r="B535" s="202"/>
      <c r="C535" s="203"/>
      <c r="D535" s="203"/>
      <c r="E535" s="204"/>
      <c r="F535" s="232"/>
      <c r="G535" s="233"/>
      <c r="H535" s="233"/>
      <c r="I535" s="233"/>
      <c r="J535" s="233"/>
      <c r="K535" s="233"/>
      <c r="L535" s="233"/>
      <c r="M535" s="233"/>
      <c r="N535" s="206"/>
      <c r="O535" s="207"/>
    </row>
    <row r="536" spans="1:15">
      <c r="A536" s="201"/>
      <c r="B536" s="202"/>
      <c r="C536" s="203"/>
      <c r="D536" s="203"/>
      <c r="E536" s="204"/>
      <c r="F536" s="232"/>
      <c r="G536" s="233"/>
      <c r="H536" s="233"/>
      <c r="I536" s="233"/>
      <c r="J536" s="233"/>
      <c r="K536" s="233"/>
      <c r="L536" s="233"/>
      <c r="M536" s="233"/>
      <c r="N536" s="206"/>
      <c r="O536" s="207"/>
    </row>
    <row r="537" spans="1:15">
      <c r="A537" s="201"/>
      <c r="B537" s="202"/>
      <c r="C537" s="203"/>
      <c r="D537" s="203"/>
      <c r="E537" s="204"/>
      <c r="F537" s="232"/>
      <c r="G537" s="233"/>
      <c r="H537" s="233"/>
      <c r="I537" s="233"/>
      <c r="J537" s="233"/>
      <c r="K537" s="233"/>
      <c r="L537" s="233"/>
      <c r="M537" s="233"/>
      <c r="N537" s="206"/>
      <c r="O537" s="207"/>
    </row>
    <row r="538" spans="1:15">
      <c r="A538" s="201"/>
      <c r="B538" s="202"/>
      <c r="C538" s="203"/>
      <c r="D538" s="203"/>
      <c r="E538" s="204"/>
      <c r="F538" s="232"/>
      <c r="G538" s="233"/>
      <c r="H538" s="233"/>
      <c r="I538" s="233"/>
      <c r="J538" s="233"/>
      <c r="K538" s="233"/>
      <c r="L538" s="233"/>
      <c r="M538" s="233"/>
      <c r="N538" s="206"/>
      <c r="O538" s="207"/>
    </row>
    <row r="539" spans="1:15">
      <c r="A539" s="201"/>
      <c r="B539" s="202"/>
      <c r="C539" s="203"/>
      <c r="D539" s="203"/>
      <c r="E539" s="204"/>
      <c r="F539" s="232"/>
      <c r="G539" s="233"/>
      <c r="H539" s="233"/>
      <c r="I539" s="233"/>
      <c r="J539" s="233"/>
      <c r="K539" s="233"/>
      <c r="L539" s="233"/>
      <c r="M539" s="233"/>
      <c r="N539" s="206"/>
      <c r="O539" s="207"/>
    </row>
    <row r="540" spans="1:15">
      <c r="A540" s="201"/>
      <c r="B540" s="202"/>
      <c r="C540" s="203"/>
      <c r="D540" s="203"/>
      <c r="E540" s="204"/>
      <c r="F540" s="232"/>
      <c r="G540" s="233"/>
      <c r="H540" s="233"/>
      <c r="I540" s="233"/>
      <c r="J540" s="233"/>
      <c r="K540" s="233"/>
      <c r="L540" s="233"/>
      <c r="M540" s="233"/>
      <c r="N540" s="206"/>
      <c r="O540" s="207"/>
    </row>
    <row r="541" spans="1:15">
      <c r="A541" s="201"/>
      <c r="B541" s="202"/>
      <c r="C541" s="242" t="s">
        <v>204</v>
      </c>
      <c r="D541" s="243"/>
      <c r="E541" s="244"/>
      <c r="F541" s="205"/>
      <c r="G541" s="205"/>
      <c r="H541" s="205"/>
      <c r="I541" s="205"/>
      <c r="J541" s="205"/>
      <c r="K541" s="205"/>
      <c r="L541" s="205"/>
      <c r="M541" s="205"/>
      <c r="N541" s="205"/>
      <c r="O541" s="245"/>
    </row>
    <row r="542" spans="1:15">
      <c r="A542" s="201"/>
      <c r="B542" s="202"/>
      <c r="C542" s="246" t="s">
        <v>205</v>
      </c>
      <c r="D542" s="243"/>
      <c r="E542" s="244"/>
      <c r="F542" s="205">
        <f>H546*1.1</f>
        <v>4.4000000000000004</v>
      </c>
      <c r="G542" s="205"/>
      <c r="H542" s="205"/>
      <c r="I542" s="205">
        <f>J546</f>
        <v>45</v>
      </c>
      <c r="J542" s="205">
        <v>4</v>
      </c>
      <c r="K542" s="205">
        <f>0.006165*10*10*1</f>
        <v>0.61650000000000005</v>
      </c>
      <c r="L542" s="205"/>
      <c r="M542" s="205"/>
      <c r="N542" s="205" t="s">
        <v>96</v>
      </c>
      <c r="O542" s="245">
        <f>F542*I542*J542*K542</f>
        <v>488.26800000000009</v>
      </c>
    </row>
    <row r="543" spans="1:15">
      <c r="A543" s="201"/>
      <c r="B543" s="202"/>
      <c r="C543" s="246" t="s">
        <v>206</v>
      </c>
      <c r="D543" s="243"/>
      <c r="E543" s="244"/>
      <c r="F543" s="205">
        <f>((F546-0.04)+(G546-0.04)+0.05)*2</f>
        <v>0.53999999999999992</v>
      </c>
      <c r="G543" s="205"/>
      <c r="H543" s="205"/>
      <c r="I543" s="205">
        <f>I542</f>
        <v>45</v>
      </c>
      <c r="J543" s="205">
        <f>ROUNDUP((H546*0.5)/0.15,0)</f>
        <v>14</v>
      </c>
      <c r="K543" s="205">
        <f>0.006165*8*8*1</f>
        <v>0.39456000000000002</v>
      </c>
      <c r="L543" s="205"/>
      <c r="M543" s="205"/>
      <c r="N543" s="205" t="s">
        <v>96</v>
      </c>
      <c r="O543" s="245">
        <f>F543*I543*J543*K543</f>
        <v>134.22931199999999</v>
      </c>
    </row>
    <row r="544" spans="1:15">
      <c r="A544" s="201"/>
      <c r="B544" s="202"/>
      <c r="C544" s="246" t="s">
        <v>196</v>
      </c>
      <c r="D544" s="243"/>
      <c r="E544" s="244"/>
      <c r="F544" s="205">
        <f>((F546-0.04)+(G546-0.04)+0.05)*2</f>
        <v>0.53999999999999992</v>
      </c>
      <c r="G544" s="205"/>
      <c r="H544" s="205"/>
      <c r="I544" s="205">
        <f>I543</f>
        <v>45</v>
      </c>
      <c r="J544" s="205">
        <f>ROUNDUP((H546*0.5)/0.15,0)</f>
        <v>14</v>
      </c>
      <c r="K544" s="205">
        <f>0.006165*8*8*1</f>
        <v>0.39456000000000002</v>
      </c>
      <c r="L544" s="205"/>
      <c r="M544" s="205"/>
      <c r="N544" s="205" t="s">
        <v>96</v>
      </c>
      <c r="O544" s="245">
        <f>F544*I544*J544*K544</f>
        <v>134.22931199999999</v>
      </c>
    </row>
    <row r="545" spans="1:15">
      <c r="A545" s="201"/>
      <c r="B545" s="202"/>
      <c r="C545" s="242"/>
      <c r="D545" s="243"/>
      <c r="E545" s="244"/>
      <c r="F545" s="205"/>
      <c r="G545" s="205"/>
      <c r="H545" s="205"/>
      <c r="I545" s="205"/>
      <c r="J545" s="205"/>
      <c r="K545" s="205"/>
      <c r="L545" s="205"/>
      <c r="M545" s="205" t="s">
        <v>165</v>
      </c>
      <c r="N545" s="205" t="s">
        <v>96</v>
      </c>
      <c r="O545" s="245">
        <f>SUM(O542:O544)</f>
        <v>756.72662400000013</v>
      </c>
    </row>
    <row r="546" spans="1:15">
      <c r="A546" s="201"/>
      <c r="B546" s="202"/>
      <c r="C546" s="242" t="s">
        <v>208</v>
      </c>
      <c r="D546" s="243"/>
      <c r="E546" s="244"/>
      <c r="F546" s="205">
        <v>0.15</v>
      </c>
      <c r="G546" s="205">
        <v>0.15</v>
      </c>
      <c r="H546" s="205">
        <v>4</v>
      </c>
      <c r="I546" s="205"/>
      <c r="J546" s="205">
        <v>45</v>
      </c>
      <c r="K546" s="205"/>
      <c r="L546" s="205"/>
      <c r="M546" s="205"/>
      <c r="N546" s="205" t="s">
        <v>78</v>
      </c>
      <c r="O546" s="245">
        <f>F546*G546*H546*J546</f>
        <v>4.05</v>
      </c>
    </row>
    <row r="547" spans="1:15">
      <c r="A547" s="201"/>
      <c r="B547" s="202"/>
      <c r="C547" s="242" t="s">
        <v>99</v>
      </c>
      <c r="D547" s="243"/>
      <c r="E547" s="244"/>
      <c r="F547" s="205">
        <f>F546*2</f>
        <v>0.3</v>
      </c>
      <c r="G547" s="205"/>
      <c r="H547" s="205">
        <v>1</v>
      </c>
      <c r="I547" s="205"/>
      <c r="J547" s="205">
        <f>J546</f>
        <v>45</v>
      </c>
      <c r="K547" s="205"/>
      <c r="L547" s="205"/>
      <c r="M547" s="205"/>
      <c r="N547" s="205" t="s">
        <v>76</v>
      </c>
      <c r="O547" s="245">
        <f>F547*H547*J547</f>
        <v>13.5</v>
      </c>
    </row>
    <row r="548" spans="1:15">
      <c r="A548" s="213"/>
      <c r="B548" s="214"/>
      <c r="C548" s="215"/>
      <c r="D548" s="215"/>
      <c r="E548" s="216"/>
      <c r="F548" s="230"/>
      <c r="G548" s="217"/>
      <c r="H548" s="217"/>
      <c r="I548" s="217"/>
      <c r="J548" s="217"/>
      <c r="K548" s="217"/>
      <c r="L548" s="217"/>
      <c r="M548" s="217"/>
      <c r="N548" s="218"/>
      <c r="O548" s="219"/>
    </row>
    <row r="549" spans="1:15">
      <c r="A549" s="226">
        <v>18</v>
      </c>
      <c r="B549" s="227"/>
      <c r="C549" s="228" t="s">
        <v>215</v>
      </c>
      <c r="D549" s="228"/>
      <c r="E549" s="229"/>
      <c r="F549" s="231"/>
      <c r="G549" s="205"/>
      <c r="H549" s="205"/>
      <c r="I549" s="205"/>
      <c r="J549" s="205"/>
      <c r="K549" s="205"/>
      <c r="L549" s="205"/>
      <c r="M549" s="205"/>
      <c r="N549" s="224"/>
      <c r="O549" s="225"/>
    </row>
    <row r="550" spans="1:15">
      <c r="A550" s="201"/>
      <c r="B550" s="202"/>
      <c r="C550" s="203"/>
      <c r="D550" s="203"/>
      <c r="E550" s="204"/>
      <c r="F550" s="232"/>
      <c r="G550" s="233"/>
      <c r="H550" s="233"/>
      <c r="I550" s="233"/>
      <c r="J550" s="233"/>
      <c r="K550" s="233"/>
      <c r="L550" s="233"/>
      <c r="M550" s="233"/>
      <c r="N550" s="206"/>
      <c r="O550" s="207"/>
    </row>
    <row r="551" spans="1:15">
      <c r="A551" s="201"/>
      <c r="B551" s="202"/>
      <c r="C551" s="203"/>
      <c r="D551" s="203"/>
      <c r="E551" s="204"/>
      <c r="F551" s="232"/>
      <c r="G551" s="233"/>
      <c r="H551" s="233"/>
      <c r="I551" s="233"/>
      <c r="J551" s="233"/>
      <c r="K551" s="233"/>
      <c r="L551" s="233"/>
      <c r="M551" s="233"/>
      <c r="N551" s="206"/>
      <c r="O551" s="207"/>
    </row>
    <row r="552" spans="1:15">
      <c r="A552" s="201"/>
      <c r="B552" s="202"/>
      <c r="C552" s="203"/>
      <c r="D552" s="203"/>
      <c r="E552" s="204"/>
      <c r="F552" s="232"/>
      <c r="G552" s="233"/>
      <c r="H552" s="233"/>
      <c r="I552" s="233"/>
      <c r="J552" s="233"/>
      <c r="K552" s="233"/>
      <c r="L552" s="233"/>
      <c r="M552" s="233"/>
      <c r="N552" s="206"/>
      <c r="O552" s="207"/>
    </row>
    <row r="553" spans="1:15">
      <c r="A553" s="201"/>
      <c r="B553" s="202"/>
      <c r="C553" s="203"/>
      <c r="D553" s="203"/>
      <c r="E553" s="204"/>
      <c r="F553" s="232"/>
      <c r="G553" s="233"/>
      <c r="H553" s="233"/>
      <c r="I553" s="233"/>
      <c r="J553" s="233"/>
      <c r="K553" s="233"/>
      <c r="L553" s="233"/>
      <c r="M553" s="233"/>
      <c r="N553" s="206"/>
      <c r="O553" s="207"/>
    </row>
    <row r="554" spans="1:15">
      <c r="A554" s="201"/>
      <c r="B554" s="202"/>
      <c r="C554" s="203"/>
      <c r="D554" s="203"/>
      <c r="E554" s="204"/>
      <c r="F554" s="232"/>
      <c r="G554" s="233"/>
      <c r="H554" s="233"/>
      <c r="I554" s="233"/>
      <c r="J554" s="233"/>
      <c r="K554" s="233"/>
      <c r="L554" s="233"/>
      <c r="M554" s="233"/>
      <c r="N554" s="206"/>
      <c r="O554" s="207"/>
    </row>
    <row r="555" spans="1:15">
      <c r="A555" s="201"/>
      <c r="B555" s="202"/>
      <c r="C555" s="203"/>
      <c r="D555" s="203"/>
      <c r="E555" s="204"/>
      <c r="F555" s="232"/>
      <c r="G555" s="233"/>
      <c r="H555" s="233"/>
      <c r="I555" s="233"/>
      <c r="J555" s="233"/>
      <c r="K555" s="233"/>
      <c r="L555" s="233"/>
      <c r="M555" s="233"/>
      <c r="N555" s="206"/>
      <c r="O555" s="207"/>
    </row>
    <row r="556" spans="1:15">
      <c r="A556" s="201"/>
      <c r="B556" s="202"/>
      <c r="C556" s="203"/>
      <c r="D556" s="203"/>
      <c r="E556" s="204"/>
      <c r="F556" s="232"/>
      <c r="G556" s="233"/>
      <c r="H556" s="233"/>
      <c r="I556" s="233"/>
      <c r="J556" s="233"/>
      <c r="K556" s="233"/>
      <c r="L556" s="233"/>
      <c r="M556" s="233"/>
      <c r="N556" s="206"/>
      <c r="O556" s="207"/>
    </row>
    <row r="557" spans="1:15">
      <c r="A557" s="201"/>
      <c r="B557" s="202"/>
      <c r="C557" s="203"/>
      <c r="D557" s="203"/>
      <c r="E557" s="204"/>
      <c r="F557" s="232"/>
      <c r="G557" s="233"/>
      <c r="H557" s="233"/>
      <c r="I557" s="233"/>
      <c r="J557" s="233"/>
      <c r="K557" s="233"/>
      <c r="L557" s="233"/>
      <c r="M557" s="233"/>
      <c r="N557" s="206"/>
      <c r="O557" s="207"/>
    </row>
    <row r="558" spans="1:15">
      <c r="A558" s="201"/>
      <c r="B558" s="202"/>
      <c r="C558" s="203"/>
      <c r="D558" s="203"/>
      <c r="E558" s="204"/>
      <c r="F558" s="232"/>
      <c r="G558" s="233"/>
      <c r="H558" s="233"/>
      <c r="I558" s="233"/>
      <c r="J558" s="233"/>
      <c r="K558" s="233"/>
      <c r="L558" s="233"/>
      <c r="M558" s="233"/>
      <c r="N558" s="206"/>
      <c r="O558" s="207"/>
    </row>
    <row r="559" spans="1:15">
      <c r="A559" s="201"/>
      <c r="B559" s="202"/>
      <c r="C559" s="203"/>
      <c r="D559" s="203"/>
      <c r="E559" s="204"/>
      <c r="F559" s="232"/>
      <c r="G559" s="233"/>
      <c r="H559" s="233"/>
      <c r="I559" s="233"/>
      <c r="J559" s="233"/>
      <c r="K559" s="233"/>
      <c r="L559" s="233"/>
      <c r="M559" s="233"/>
      <c r="N559" s="206"/>
      <c r="O559" s="207"/>
    </row>
    <row r="560" spans="1:15">
      <c r="A560" s="201"/>
      <c r="B560" s="202"/>
      <c r="C560" s="203"/>
      <c r="D560" s="203"/>
      <c r="E560" s="204"/>
      <c r="F560" s="232"/>
      <c r="G560" s="233"/>
      <c r="H560" s="233"/>
      <c r="I560" s="233"/>
      <c r="J560" s="233"/>
      <c r="K560" s="233"/>
      <c r="L560" s="233"/>
      <c r="M560" s="233"/>
      <c r="N560" s="206"/>
      <c r="O560" s="207"/>
    </row>
    <row r="561" spans="1:15">
      <c r="A561" s="201"/>
      <c r="B561" s="202"/>
      <c r="C561" s="203"/>
      <c r="D561" s="203"/>
      <c r="E561" s="204"/>
      <c r="F561" s="232"/>
      <c r="G561" s="233"/>
      <c r="H561" s="233"/>
      <c r="I561" s="233"/>
      <c r="J561" s="233"/>
      <c r="K561" s="233"/>
      <c r="L561" s="233"/>
      <c r="M561" s="233"/>
      <c r="N561" s="206"/>
      <c r="O561" s="207"/>
    </row>
    <row r="562" spans="1:15">
      <c r="A562" s="201"/>
      <c r="B562" s="202"/>
      <c r="C562" s="203"/>
      <c r="D562" s="203"/>
      <c r="E562" s="204"/>
      <c r="F562" s="232"/>
      <c r="G562" s="233"/>
      <c r="H562" s="233"/>
      <c r="I562" s="233"/>
      <c r="J562" s="233"/>
      <c r="K562" s="233"/>
      <c r="L562" s="233"/>
      <c r="M562" s="233"/>
      <c r="N562" s="206"/>
      <c r="O562" s="207"/>
    </row>
    <row r="563" spans="1:15">
      <c r="A563" s="201"/>
      <c r="B563" s="202"/>
      <c r="C563" s="242" t="s">
        <v>216</v>
      </c>
      <c r="D563" s="243"/>
      <c r="E563" s="244"/>
      <c r="F563" s="205">
        <f>F571*0.25</f>
        <v>45.75</v>
      </c>
      <c r="G563" s="205"/>
      <c r="H563" s="205"/>
      <c r="I563" s="205"/>
      <c r="J563" s="205">
        <v>8</v>
      </c>
      <c r="K563" s="205">
        <f>0.006165*19*19*1</f>
        <v>2.225565</v>
      </c>
      <c r="L563" s="205"/>
      <c r="M563" s="205"/>
      <c r="N563" s="205" t="s">
        <v>96</v>
      </c>
      <c r="O563" s="245">
        <f t="shared" ref="O563:O569" si="18">F563*J563*K563</f>
        <v>814.55678999999998</v>
      </c>
    </row>
    <row r="564" spans="1:15">
      <c r="A564" s="201"/>
      <c r="B564" s="202"/>
      <c r="C564" s="242" t="s">
        <v>217</v>
      </c>
      <c r="D564" s="243"/>
      <c r="E564" s="244"/>
      <c r="F564" s="205">
        <f>F571*0.25</f>
        <v>45.75</v>
      </c>
      <c r="G564" s="205"/>
      <c r="H564" s="205"/>
      <c r="I564" s="205"/>
      <c r="J564" s="205">
        <v>8</v>
      </c>
      <c r="K564" s="205">
        <f>0.006165*19*19*1</f>
        <v>2.225565</v>
      </c>
      <c r="L564" s="205"/>
      <c r="M564" s="205"/>
      <c r="N564" s="205" t="s">
        <v>96</v>
      </c>
      <c r="O564" s="245">
        <f t="shared" si="18"/>
        <v>814.55678999999998</v>
      </c>
    </row>
    <row r="565" spans="1:15">
      <c r="A565" s="201"/>
      <c r="B565" s="202"/>
      <c r="C565" s="242" t="s">
        <v>218</v>
      </c>
      <c r="D565" s="243"/>
      <c r="E565" s="244"/>
      <c r="F565" s="205">
        <f>F571*0.5</f>
        <v>91.5</v>
      </c>
      <c r="G565" s="205"/>
      <c r="H565" s="205"/>
      <c r="I565" s="205"/>
      <c r="J565" s="205">
        <v>8</v>
      </c>
      <c r="K565" s="205">
        <f>0.006165*19*19*1</f>
        <v>2.225565</v>
      </c>
      <c r="L565" s="205"/>
      <c r="M565" s="205"/>
      <c r="N565" s="205" t="s">
        <v>96</v>
      </c>
      <c r="O565" s="245">
        <f t="shared" si="18"/>
        <v>1629.11358</v>
      </c>
    </row>
    <row r="566" spans="1:15">
      <c r="A566" s="201"/>
      <c r="B566" s="202"/>
      <c r="C566" s="242" t="s">
        <v>193</v>
      </c>
      <c r="D566" s="243"/>
      <c r="E566" s="244"/>
      <c r="F566" s="205">
        <f>F571</f>
        <v>183</v>
      </c>
      <c r="G566" s="205"/>
      <c r="H566" s="205"/>
      <c r="I566" s="205"/>
      <c r="J566" s="205">
        <v>4</v>
      </c>
      <c r="K566" s="205">
        <f>0.006165*19*19*1</f>
        <v>2.225565</v>
      </c>
      <c r="L566" s="205"/>
      <c r="M566" s="205"/>
      <c r="N566" s="205" t="s">
        <v>96</v>
      </c>
      <c r="O566" s="245">
        <f t="shared" si="18"/>
        <v>1629.11358</v>
      </c>
    </row>
    <row r="567" spans="1:15">
      <c r="A567" s="201"/>
      <c r="B567" s="202"/>
      <c r="C567" s="242" t="s">
        <v>194</v>
      </c>
      <c r="D567" s="243"/>
      <c r="E567" s="244"/>
      <c r="F567" s="205">
        <f>((G571-0.04)+(H571-0.04)+0.05)*2</f>
        <v>1.3400000000000003</v>
      </c>
      <c r="G567" s="205"/>
      <c r="H567" s="205"/>
      <c r="I567" s="205"/>
      <c r="J567" s="205">
        <f>ROUNDUP((F571*0.25)/0.05,0)</f>
        <v>915</v>
      </c>
      <c r="K567" s="205">
        <f>0.006165*10*10*1</f>
        <v>0.61650000000000005</v>
      </c>
      <c r="L567" s="205"/>
      <c r="M567" s="205"/>
      <c r="N567" s="205" t="s">
        <v>96</v>
      </c>
      <c r="O567" s="245">
        <f t="shared" si="18"/>
        <v>755.89065000000028</v>
      </c>
    </row>
    <row r="568" spans="1:15">
      <c r="A568" s="201"/>
      <c r="B568" s="202"/>
      <c r="C568" s="242" t="s">
        <v>195</v>
      </c>
      <c r="D568" s="243"/>
      <c r="E568" s="244"/>
      <c r="F568" s="205">
        <f>((G571-0.04)+(H571-0.04)+0.05)*2</f>
        <v>1.3400000000000003</v>
      </c>
      <c r="G568" s="205"/>
      <c r="H568" s="205"/>
      <c r="I568" s="205"/>
      <c r="J568" s="205">
        <f>ROUNDUP((F572*0.25)/0.05,0)</f>
        <v>915</v>
      </c>
      <c r="K568" s="205">
        <f>0.006165*10*10*1</f>
        <v>0.61650000000000005</v>
      </c>
      <c r="L568" s="205"/>
      <c r="M568" s="205"/>
      <c r="N568" s="205" t="s">
        <v>96</v>
      </c>
      <c r="O568" s="245">
        <f t="shared" si="18"/>
        <v>755.89065000000028</v>
      </c>
    </row>
    <row r="569" spans="1:15">
      <c r="A569" s="201"/>
      <c r="B569" s="202"/>
      <c r="C569" s="242" t="s">
        <v>196</v>
      </c>
      <c r="D569" s="243"/>
      <c r="E569" s="244"/>
      <c r="F569" s="205">
        <f>((G572-0.04)+(H572-0.04)+0.05)*2</f>
        <v>2.14</v>
      </c>
      <c r="G569" s="205"/>
      <c r="H569" s="205"/>
      <c r="I569" s="205"/>
      <c r="J569" s="205">
        <f>ROUNDUP((F572*0.5)/0.15,0)</f>
        <v>610</v>
      </c>
      <c r="K569" s="205">
        <f>0.006165*10*10*1</f>
        <v>0.61650000000000005</v>
      </c>
      <c r="L569" s="205"/>
      <c r="M569" s="205"/>
      <c r="N569" s="205" t="s">
        <v>96</v>
      </c>
      <c r="O569" s="245">
        <f t="shared" si="18"/>
        <v>804.77910000000008</v>
      </c>
    </row>
    <row r="570" spans="1:15">
      <c r="A570" s="201"/>
      <c r="B570" s="202"/>
      <c r="C570" s="242"/>
      <c r="D570" s="243"/>
      <c r="E570" s="244"/>
      <c r="F570" s="205"/>
      <c r="G570" s="205"/>
      <c r="H570" s="205"/>
      <c r="I570" s="205"/>
      <c r="J570" s="205"/>
      <c r="K570" s="205"/>
      <c r="L570" s="205"/>
      <c r="M570" s="205" t="s">
        <v>165</v>
      </c>
      <c r="N570" s="205" t="s">
        <v>96</v>
      </c>
      <c r="O570" s="245">
        <f>SUM(O563:O567)</f>
        <v>5643.2313899999999</v>
      </c>
    </row>
    <row r="571" spans="1:15">
      <c r="A571" s="201"/>
      <c r="B571" s="202"/>
      <c r="C571" s="242" t="s">
        <v>208</v>
      </c>
      <c r="D571" s="243"/>
      <c r="E571" s="244"/>
      <c r="F571" s="205">
        <f>F296</f>
        <v>183</v>
      </c>
      <c r="G571" s="205">
        <v>0.3</v>
      </c>
      <c r="H571" s="205">
        <v>0.4</v>
      </c>
      <c r="I571" s="205"/>
      <c r="J571" s="205"/>
      <c r="K571" s="205"/>
      <c r="L571" s="205"/>
      <c r="M571" s="205"/>
      <c r="N571" s="205" t="s">
        <v>78</v>
      </c>
      <c r="O571" s="245">
        <f>F571*G571*H571</f>
        <v>21.96</v>
      </c>
    </row>
    <row r="572" spans="1:15">
      <c r="A572" s="201"/>
      <c r="B572" s="202"/>
      <c r="C572" s="242" t="s">
        <v>99</v>
      </c>
      <c r="D572" s="243"/>
      <c r="E572" s="244"/>
      <c r="F572" s="205">
        <f>F571</f>
        <v>183</v>
      </c>
      <c r="G572" s="205"/>
      <c r="H572" s="205">
        <f>(H571*2)+G571</f>
        <v>1.1000000000000001</v>
      </c>
      <c r="I572" s="205"/>
      <c r="J572" s="205"/>
      <c r="K572" s="205"/>
      <c r="L572" s="205"/>
      <c r="M572" s="205"/>
      <c r="N572" s="205" t="s">
        <v>76</v>
      </c>
      <c r="O572" s="245">
        <f>F572*H572</f>
        <v>201.3</v>
      </c>
    </row>
    <row r="573" spans="1:15">
      <c r="A573" s="213"/>
      <c r="B573" s="214"/>
      <c r="C573" s="215"/>
      <c r="D573" s="215"/>
      <c r="E573" s="216"/>
      <c r="F573" s="230"/>
      <c r="G573" s="217"/>
      <c r="H573" s="217"/>
      <c r="I573" s="217"/>
      <c r="J573" s="217"/>
      <c r="K573" s="217"/>
      <c r="L573" s="217"/>
      <c r="M573" s="217"/>
      <c r="N573" s="218"/>
      <c r="O573" s="219"/>
    </row>
    <row r="574" spans="1:15">
      <c r="A574" s="226">
        <v>19</v>
      </c>
      <c r="B574" s="227"/>
      <c r="C574" s="228" t="s">
        <v>219</v>
      </c>
      <c r="D574" s="228"/>
      <c r="E574" s="229"/>
      <c r="F574" s="231"/>
      <c r="G574" s="205"/>
      <c r="H574" s="205"/>
      <c r="I574" s="205"/>
      <c r="J574" s="205"/>
      <c r="K574" s="205"/>
      <c r="L574" s="205"/>
      <c r="M574" s="205"/>
      <c r="N574" s="224"/>
      <c r="O574" s="225"/>
    </row>
    <row r="575" spans="1:15">
      <c r="A575" s="201"/>
      <c r="B575" s="202"/>
      <c r="C575" s="203"/>
      <c r="D575" s="203"/>
      <c r="E575" s="204"/>
      <c r="F575" s="232"/>
      <c r="G575" s="233"/>
      <c r="H575" s="233"/>
      <c r="I575" s="233"/>
      <c r="J575" s="233"/>
      <c r="K575" s="233"/>
      <c r="L575" s="233"/>
      <c r="M575" s="233"/>
      <c r="N575" s="206"/>
      <c r="O575" s="207"/>
    </row>
    <row r="576" spans="1:15">
      <c r="A576" s="201"/>
      <c r="B576" s="202"/>
      <c r="C576" s="203"/>
      <c r="D576" s="203"/>
      <c r="E576" s="204"/>
      <c r="F576" s="232"/>
      <c r="G576" s="233"/>
      <c r="H576" s="233"/>
      <c r="I576" s="233"/>
      <c r="J576" s="233"/>
      <c r="K576" s="233"/>
      <c r="L576" s="233"/>
      <c r="M576" s="233"/>
      <c r="N576" s="206"/>
      <c r="O576" s="207"/>
    </row>
    <row r="577" spans="1:15">
      <c r="A577" s="201"/>
      <c r="B577" s="202"/>
      <c r="C577" s="203"/>
      <c r="D577" s="203"/>
      <c r="E577" s="204"/>
      <c r="F577" s="232"/>
      <c r="G577" s="233"/>
      <c r="H577" s="233"/>
      <c r="I577" s="233"/>
      <c r="J577" s="233"/>
      <c r="K577" s="233"/>
      <c r="L577" s="233"/>
      <c r="M577" s="233"/>
      <c r="N577" s="206"/>
      <c r="O577" s="207"/>
    </row>
    <row r="578" spans="1:15">
      <c r="A578" s="201"/>
      <c r="B578" s="202"/>
      <c r="C578" s="203"/>
      <c r="D578" s="203"/>
      <c r="E578" s="204"/>
      <c r="F578" s="232"/>
      <c r="G578" s="233"/>
      <c r="H578" s="233"/>
      <c r="I578" s="233"/>
      <c r="J578" s="233"/>
      <c r="K578" s="233"/>
      <c r="L578" s="233"/>
      <c r="M578" s="233"/>
      <c r="N578" s="206"/>
      <c r="O578" s="207"/>
    </row>
    <row r="579" spans="1:15">
      <c r="A579" s="201"/>
      <c r="B579" s="202"/>
      <c r="C579" s="203"/>
      <c r="D579" s="203"/>
      <c r="E579" s="204"/>
      <c r="F579" s="232"/>
      <c r="G579" s="233"/>
      <c r="H579" s="233"/>
      <c r="I579" s="233"/>
      <c r="J579" s="233"/>
      <c r="K579" s="233"/>
      <c r="L579" s="233"/>
      <c r="M579" s="233"/>
      <c r="N579" s="206"/>
      <c r="O579" s="207"/>
    </row>
    <row r="580" spans="1:15">
      <c r="A580" s="201"/>
      <c r="B580" s="202"/>
      <c r="C580" s="203"/>
      <c r="D580" s="203"/>
      <c r="E580" s="204"/>
      <c r="F580" s="232"/>
      <c r="G580" s="233"/>
      <c r="H580" s="233"/>
      <c r="I580" s="233"/>
      <c r="J580" s="233"/>
      <c r="K580" s="233"/>
      <c r="L580" s="233"/>
      <c r="M580" s="233"/>
      <c r="N580" s="206"/>
      <c r="O580" s="207"/>
    </row>
    <row r="581" spans="1:15">
      <c r="A581" s="201"/>
      <c r="B581" s="202"/>
      <c r="C581" s="203"/>
      <c r="D581" s="203"/>
      <c r="E581" s="204"/>
      <c r="F581" s="232"/>
      <c r="G581" s="233"/>
      <c r="H581" s="233"/>
      <c r="I581" s="233"/>
      <c r="J581" s="233"/>
      <c r="K581" s="233"/>
      <c r="L581" s="233"/>
      <c r="M581" s="233"/>
      <c r="N581" s="206"/>
      <c r="O581" s="207"/>
    </row>
    <row r="582" spans="1:15">
      <c r="A582" s="201"/>
      <c r="B582" s="202"/>
      <c r="C582" s="203"/>
      <c r="D582" s="203"/>
      <c r="E582" s="204"/>
      <c r="F582" s="232"/>
      <c r="G582" s="233"/>
      <c r="H582" s="233"/>
      <c r="I582" s="233"/>
      <c r="J582" s="233"/>
      <c r="K582" s="233"/>
      <c r="L582" s="233"/>
      <c r="M582" s="233"/>
      <c r="N582" s="206"/>
      <c r="O582" s="207"/>
    </row>
    <row r="583" spans="1:15">
      <c r="A583" s="201"/>
      <c r="B583" s="202"/>
      <c r="C583" s="203"/>
      <c r="D583" s="203"/>
      <c r="E583" s="204"/>
      <c r="F583" s="232"/>
      <c r="G583" s="233"/>
      <c r="H583" s="233"/>
      <c r="I583" s="233"/>
      <c r="J583" s="233"/>
      <c r="K583" s="233"/>
      <c r="L583" s="233"/>
      <c r="M583" s="233"/>
      <c r="N583" s="206"/>
      <c r="O583" s="207"/>
    </row>
    <row r="584" spans="1:15">
      <c r="A584" s="201"/>
      <c r="B584" s="202"/>
      <c r="C584" s="203"/>
      <c r="D584" s="203"/>
      <c r="E584" s="204"/>
      <c r="F584" s="232"/>
      <c r="G584" s="233"/>
      <c r="H584" s="233"/>
      <c r="I584" s="233"/>
      <c r="J584" s="233"/>
      <c r="K584" s="233"/>
      <c r="L584" s="233"/>
      <c r="M584" s="233"/>
      <c r="N584" s="206"/>
      <c r="O584" s="207"/>
    </row>
    <row r="585" spans="1:15">
      <c r="A585" s="201"/>
      <c r="B585" s="202"/>
      <c r="C585" s="203"/>
      <c r="D585" s="203"/>
      <c r="E585" s="204"/>
      <c r="F585" s="232"/>
      <c r="G585" s="233"/>
      <c r="H585" s="233"/>
      <c r="I585" s="233"/>
      <c r="J585" s="233"/>
      <c r="K585" s="233"/>
      <c r="L585" s="233"/>
      <c r="M585" s="233"/>
      <c r="N585" s="206"/>
      <c r="O585" s="207"/>
    </row>
    <row r="586" spans="1:15">
      <c r="A586" s="201"/>
      <c r="B586" s="202"/>
      <c r="C586" s="203"/>
      <c r="D586" s="203"/>
      <c r="E586" s="204"/>
      <c r="F586" s="232"/>
      <c r="G586" s="233"/>
      <c r="H586" s="233"/>
      <c r="I586" s="233"/>
      <c r="J586" s="233"/>
      <c r="K586" s="233"/>
      <c r="L586" s="233"/>
      <c r="M586" s="233"/>
      <c r="N586" s="206"/>
      <c r="O586" s="207"/>
    </row>
    <row r="587" spans="1:15">
      <c r="A587" s="201"/>
      <c r="B587" s="202"/>
      <c r="C587" s="203"/>
      <c r="D587" s="203"/>
      <c r="E587" s="204"/>
      <c r="F587" s="232"/>
      <c r="G587" s="233"/>
      <c r="H587" s="233"/>
      <c r="I587" s="233"/>
      <c r="J587" s="233"/>
      <c r="K587" s="233"/>
      <c r="L587" s="233"/>
      <c r="M587" s="233"/>
      <c r="N587" s="206"/>
      <c r="O587" s="207"/>
    </row>
    <row r="588" spans="1:15">
      <c r="A588" s="201"/>
      <c r="B588" s="202"/>
      <c r="C588" s="203"/>
      <c r="D588" s="203"/>
      <c r="E588" s="204"/>
      <c r="F588" s="232"/>
      <c r="G588" s="233"/>
      <c r="H588" s="233"/>
      <c r="I588" s="233"/>
      <c r="J588" s="233"/>
      <c r="K588" s="233"/>
      <c r="L588" s="233"/>
      <c r="M588" s="233"/>
      <c r="N588" s="206"/>
      <c r="O588" s="207"/>
    </row>
    <row r="589" spans="1:15">
      <c r="A589" s="201"/>
      <c r="B589" s="202"/>
      <c r="C589" s="203"/>
      <c r="D589" s="203"/>
      <c r="E589" s="204"/>
      <c r="F589" s="232"/>
      <c r="G589" s="233"/>
      <c r="H589" s="233"/>
      <c r="I589" s="233"/>
      <c r="J589" s="233"/>
      <c r="K589" s="233"/>
      <c r="L589" s="233"/>
      <c r="M589" s="233"/>
      <c r="N589" s="206"/>
      <c r="O589" s="207"/>
    </row>
    <row r="590" spans="1:15">
      <c r="A590" s="201"/>
      <c r="B590" s="202"/>
      <c r="C590" s="203"/>
      <c r="D590" s="203"/>
      <c r="E590" s="204"/>
      <c r="F590" s="232"/>
      <c r="G590" s="233"/>
      <c r="H590" s="233"/>
      <c r="I590" s="233"/>
      <c r="J590" s="233"/>
      <c r="K590" s="233"/>
      <c r="L590" s="233"/>
      <c r="M590" s="233"/>
      <c r="N590" s="206"/>
      <c r="O590" s="207"/>
    </row>
    <row r="591" spans="1:15">
      <c r="A591" s="201"/>
      <c r="B591" s="202"/>
      <c r="C591" s="203"/>
      <c r="D591" s="203"/>
      <c r="E591" s="204"/>
      <c r="F591" s="232"/>
      <c r="G591" s="233"/>
      <c r="H591" s="233"/>
      <c r="I591" s="233"/>
      <c r="J591" s="233"/>
      <c r="K591" s="233"/>
      <c r="L591" s="233"/>
      <c r="M591" s="233"/>
      <c r="N591" s="206"/>
      <c r="O591" s="207"/>
    </row>
    <row r="592" spans="1:15">
      <c r="A592" s="201"/>
      <c r="B592" s="202"/>
      <c r="C592" s="242" t="s">
        <v>216</v>
      </c>
      <c r="D592" s="243"/>
      <c r="E592" s="244"/>
      <c r="F592" s="205">
        <f>F600*0.25</f>
        <v>12.75</v>
      </c>
      <c r="G592" s="205"/>
      <c r="H592" s="205"/>
      <c r="I592" s="205"/>
      <c r="J592" s="205">
        <v>6</v>
      </c>
      <c r="K592" s="205">
        <f>0.006165*19*19*1</f>
        <v>2.225565</v>
      </c>
      <c r="L592" s="205"/>
      <c r="M592" s="205"/>
      <c r="N592" s="205" t="s">
        <v>96</v>
      </c>
      <c r="O592" s="245">
        <f t="shared" ref="O592:O598" si="19">F592*J592*K592</f>
        <v>170.25572249999999</v>
      </c>
    </row>
    <row r="593" spans="1:15">
      <c r="A593" s="201"/>
      <c r="B593" s="202"/>
      <c r="C593" s="242" t="s">
        <v>217</v>
      </c>
      <c r="D593" s="243"/>
      <c r="E593" s="244"/>
      <c r="F593" s="205">
        <f>F600*0.25</f>
        <v>12.75</v>
      </c>
      <c r="G593" s="205"/>
      <c r="H593" s="205"/>
      <c r="I593" s="205"/>
      <c r="J593" s="205">
        <v>6</v>
      </c>
      <c r="K593" s="205">
        <f>0.006165*19*19*1</f>
        <v>2.225565</v>
      </c>
      <c r="L593" s="205"/>
      <c r="M593" s="205"/>
      <c r="N593" s="205" t="s">
        <v>96</v>
      </c>
      <c r="O593" s="245">
        <f t="shared" si="19"/>
        <v>170.25572249999999</v>
      </c>
    </row>
    <row r="594" spans="1:15">
      <c r="A594" s="201"/>
      <c r="B594" s="202"/>
      <c r="C594" s="242" t="s">
        <v>218</v>
      </c>
      <c r="D594" s="243"/>
      <c r="E594" s="244"/>
      <c r="F594" s="205">
        <f>F600*0.5</f>
        <v>25.5</v>
      </c>
      <c r="G594" s="205"/>
      <c r="H594" s="205"/>
      <c r="I594" s="205"/>
      <c r="J594" s="205">
        <v>6</v>
      </c>
      <c r="K594" s="205">
        <f>0.006165*19*19*1</f>
        <v>2.225565</v>
      </c>
      <c r="L594" s="205"/>
      <c r="M594" s="205"/>
      <c r="N594" s="205" t="s">
        <v>96</v>
      </c>
      <c r="O594" s="245">
        <f t="shared" si="19"/>
        <v>340.51144499999998</v>
      </c>
    </row>
    <row r="595" spans="1:15">
      <c r="A595" s="201"/>
      <c r="B595" s="202"/>
      <c r="C595" s="242" t="s">
        <v>193</v>
      </c>
      <c r="D595" s="243"/>
      <c r="E595" s="244"/>
      <c r="F595" s="205">
        <f>F600</f>
        <v>51</v>
      </c>
      <c r="G595" s="205"/>
      <c r="H595" s="205"/>
      <c r="I595" s="205"/>
      <c r="J595" s="205">
        <v>4</v>
      </c>
      <c r="K595" s="205">
        <f>0.006165*19*19*1</f>
        <v>2.225565</v>
      </c>
      <c r="L595" s="205"/>
      <c r="M595" s="205"/>
      <c r="N595" s="205" t="s">
        <v>96</v>
      </c>
      <c r="O595" s="245">
        <f t="shared" si="19"/>
        <v>454.01526000000001</v>
      </c>
    </row>
    <row r="596" spans="1:15">
      <c r="A596" s="201"/>
      <c r="B596" s="202"/>
      <c r="C596" s="242" t="s">
        <v>194</v>
      </c>
      <c r="D596" s="243"/>
      <c r="E596" s="244"/>
      <c r="F596" s="205">
        <f>((G600-0.04)+(H600-0.04)+0.05)*2</f>
        <v>1.04</v>
      </c>
      <c r="G596" s="205"/>
      <c r="H596" s="205"/>
      <c r="I596" s="205"/>
      <c r="J596" s="205">
        <f>ROUNDUP((F600*0.25)/0.05,0)</f>
        <v>255</v>
      </c>
      <c r="K596" s="205">
        <f>0.006165*10*10*1</f>
        <v>0.61650000000000005</v>
      </c>
      <c r="L596" s="205"/>
      <c r="M596" s="205"/>
      <c r="N596" s="205" t="s">
        <v>96</v>
      </c>
      <c r="O596" s="245">
        <f t="shared" si="19"/>
        <v>163.4958</v>
      </c>
    </row>
    <row r="597" spans="1:15">
      <c r="A597" s="201"/>
      <c r="B597" s="202"/>
      <c r="C597" s="242" t="s">
        <v>195</v>
      </c>
      <c r="D597" s="243"/>
      <c r="E597" s="244"/>
      <c r="F597" s="205">
        <f>((G600-0.04)+(H600-0.04)+0.05)*2</f>
        <v>1.04</v>
      </c>
      <c r="G597" s="205"/>
      <c r="H597" s="205"/>
      <c r="I597" s="205"/>
      <c r="J597" s="205">
        <f>ROUNDUP((F601*0.25)/0.05,0)</f>
        <v>255</v>
      </c>
      <c r="K597" s="205">
        <f>0.006165*10*10*1</f>
        <v>0.61650000000000005</v>
      </c>
      <c r="L597" s="205"/>
      <c r="M597" s="205"/>
      <c r="N597" s="205" t="s">
        <v>96</v>
      </c>
      <c r="O597" s="245">
        <f t="shared" si="19"/>
        <v>163.4958</v>
      </c>
    </row>
    <row r="598" spans="1:15">
      <c r="A598" s="201"/>
      <c r="B598" s="202"/>
      <c r="C598" s="242" t="s">
        <v>196</v>
      </c>
      <c r="D598" s="243"/>
      <c r="E598" s="244"/>
      <c r="F598" s="205">
        <f>((G601-0.04)+(H601-0.04)+0.05)*2</f>
        <v>1.64</v>
      </c>
      <c r="G598" s="205"/>
      <c r="H598" s="205"/>
      <c r="I598" s="205"/>
      <c r="J598" s="205">
        <f>ROUNDUP((F601*0.5)/0.15,0)</f>
        <v>170</v>
      </c>
      <c r="K598" s="205">
        <f>0.006165*10*10*1</f>
        <v>0.61650000000000005</v>
      </c>
      <c r="L598" s="205"/>
      <c r="M598" s="205"/>
      <c r="N598" s="205" t="s">
        <v>96</v>
      </c>
      <c r="O598" s="245">
        <f t="shared" si="19"/>
        <v>171.88020000000003</v>
      </c>
    </row>
    <row r="599" spans="1:15">
      <c r="A599" s="201"/>
      <c r="B599" s="202"/>
      <c r="C599" s="242"/>
      <c r="D599" s="243"/>
      <c r="E599" s="244"/>
      <c r="F599" s="205"/>
      <c r="G599" s="205"/>
      <c r="H599" s="205"/>
      <c r="I599" s="205"/>
      <c r="J599" s="205"/>
      <c r="K599" s="205"/>
      <c r="L599" s="205"/>
      <c r="M599" s="205" t="s">
        <v>165</v>
      </c>
      <c r="N599" s="205" t="s">
        <v>96</v>
      </c>
      <c r="O599" s="245">
        <f>SUM(O592:O596)</f>
        <v>1298.5339499999998</v>
      </c>
    </row>
    <row r="600" spans="1:15">
      <c r="A600" s="201"/>
      <c r="B600" s="202"/>
      <c r="C600" s="242" t="s">
        <v>208</v>
      </c>
      <c r="D600" s="243"/>
      <c r="E600" s="244"/>
      <c r="F600" s="205">
        <f>(13*3)+(3*4)</f>
        <v>51</v>
      </c>
      <c r="G600" s="205">
        <v>0.25</v>
      </c>
      <c r="H600" s="205">
        <v>0.3</v>
      </c>
      <c r="I600" s="205"/>
      <c r="J600" s="205"/>
      <c r="K600" s="205"/>
      <c r="L600" s="205"/>
      <c r="M600" s="205"/>
      <c r="N600" s="205" t="s">
        <v>78</v>
      </c>
      <c r="O600" s="245">
        <f>F600*G600*H600</f>
        <v>3.8249999999999997</v>
      </c>
    </row>
    <row r="601" spans="1:15">
      <c r="A601" s="201"/>
      <c r="B601" s="202"/>
      <c r="C601" s="242" t="s">
        <v>99</v>
      </c>
      <c r="D601" s="243"/>
      <c r="E601" s="244"/>
      <c r="F601" s="205">
        <f>F600</f>
        <v>51</v>
      </c>
      <c r="G601" s="205"/>
      <c r="H601" s="205">
        <f>(H600*2)+G600</f>
        <v>0.85</v>
      </c>
      <c r="I601" s="205"/>
      <c r="J601" s="205"/>
      <c r="K601" s="205"/>
      <c r="L601" s="205"/>
      <c r="M601" s="205"/>
      <c r="N601" s="205" t="s">
        <v>76</v>
      </c>
      <c r="O601" s="245">
        <f>F601*H601</f>
        <v>43.35</v>
      </c>
    </row>
    <row r="602" spans="1:15">
      <c r="A602" s="213"/>
      <c r="B602" s="214"/>
      <c r="C602" s="215"/>
      <c r="D602" s="215"/>
      <c r="E602" s="216"/>
      <c r="F602" s="230"/>
      <c r="G602" s="217"/>
      <c r="H602" s="217"/>
      <c r="I602" s="217"/>
      <c r="J602" s="217"/>
      <c r="K602" s="217"/>
      <c r="L602" s="217"/>
      <c r="M602" s="217"/>
      <c r="N602" s="218"/>
      <c r="O602" s="219"/>
    </row>
    <row r="603" spans="1:15">
      <c r="A603" s="226">
        <v>17</v>
      </c>
      <c r="B603" s="227"/>
      <c r="C603" s="228" t="s">
        <v>220</v>
      </c>
      <c r="D603" s="228"/>
      <c r="E603" s="229"/>
      <c r="F603" s="231"/>
      <c r="G603" s="205"/>
      <c r="H603" s="205"/>
      <c r="I603" s="205"/>
      <c r="J603" s="205"/>
      <c r="K603" s="205"/>
      <c r="L603" s="205"/>
      <c r="M603" s="205"/>
      <c r="N603" s="224"/>
      <c r="O603" s="225"/>
    </row>
    <row r="604" spans="1:15">
      <c r="A604" s="201"/>
      <c r="B604" s="202"/>
      <c r="C604" s="203"/>
      <c r="D604" s="203"/>
      <c r="E604" s="204"/>
      <c r="F604" s="232"/>
      <c r="G604" s="233"/>
      <c r="H604" s="233"/>
      <c r="I604" s="233"/>
      <c r="J604" s="233"/>
      <c r="K604" s="233"/>
      <c r="L604" s="233"/>
      <c r="M604" s="233"/>
      <c r="N604" s="206"/>
      <c r="O604" s="207"/>
    </row>
    <row r="605" spans="1:15">
      <c r="A605" s="201"/>
      <c r="B605" s="202"/>
      <c r="C605" s="203"/>
      <c r="D605" s="203"/>
      <c r="E605" s="204"/>
      <c r="F605" s="232"/>
      <c r="G605" s="233"/>
      <c r="H605" s="233"/>
      <c r="I605" s="233"/>
      <c r="J605" s="233"/>
      <c r="K605" s="233"/>
      <c r="L605" s="233"/>
      <c r="M605" s="233"/>
      <c r="N605" s="206"/>
      <c r="O605" s="207"/>
    </row>
    <row r="606" spans="1:15">
      <c r="A606" s="201"/>
      <c r="B606" s="202"/>
      <c r="C606" s="203"/>
      <c r="D606" s="203"/>
      <c r="E606" s="204"/>
      <c r="F606" s="232"/>
      <c r="G606" s="233"/>
      <c r="H606" s="233"/>
      <c r="I606" s="233"/>
      <c r="J606" s="233"/>
      <c r="K606" s="233"/>
      <c r="L606" s="233"/>
      <c r="M606" s="233"/>
      <c r="N606" s="206"/>
      <c r="O606" s="207"/>
    </row>
    <row r="607" spans="1:15">
      <c r="A607" s="201"/>
      <c r="B607" s="202"/>
      <c r="C607" s="203"/>
      <c r="D607" s="203"/>
      <c r="E607" s="204"/>
      <c r="F607" s="232"/>
      <c r="G607" s="233"/>
      <c r="H607" s="233"/>
      <c r="I607" s="233"/>
      <c r="J607" s="233"/>
      <c r="K607" s="233"/>
      <c r="L607" s="233"/>
      <c r="M607" s="233"/>
      <c r="N607" s="206"/>
      <c r="O607" s="207"/>
    </row>
    <row r="608" spans="1:15">
      <c r="A608" s="201"/>
      <c r="B608" s="202"/>
      <c r="C608" s="203"/>
      <c r="D608" s="203"/>
      <c r="E608" s="204"/>
      <c r="F608" s="232"/>
      <c r="G608" s="233"/>
      <c r="H608" s="233"/>
      <c r="I608" s="233"/>
      <c r="J608" s="233"/>
      <c r="K608" s="233"/>
      <c r="L608" s="233"/>
      <c r="M608" s="233"/>
      <c r="N608" s="206"/>
      <c r="O608" s="207"/>
    </row>
    <row r="609" spans="1:15">
      <c r="A609" s="201"/>
      <c r="B609" s="202"/>
      <c r="C609" s="203"/>
      <c r="D609" s="203"/>
      <c r="E609" s="204"/>
      <c r="F609" s="232"/>
      <c r="G609" s="233"/>
      <c r="H609" s="233"/>
      <c r="I609" s="233"/>
      <c r="J609" s="233"/>
      <c r="K609" s="233"/>
      <c r="L609" s="233"/>
      <c r="M609" s="233"/>
      <c r="N609" s="206"/>
      <c r="O609" s="207"/>
    </row>
    <row r="610" spans="1:15">
      <c r="A610" s="201"/>
      <c r="B610" s="202"/>
      <c r="C610" s="203"/>
      <c r="D610" s="203"/>
      <c r="E610" s="204"/>
      <c r="F610" s="232"/>
      <c r="G610" s="233"/>
      <c r="H610" s="233"/>
      <c r="I610" s="233"/>
      <c r="J610" s="233"/>
      <c r="K610" s="233"/>
      <c r="L610" s="233"/>
      <c r="M610" s="233"/>
      <c r="N610" s="206"/>
      <c r="O610" s="207"/>
    </row>
    <row r="611" spans="1:15">
      <c r="A611" s="201"/>
      <c r="B611" s="202"/>
      <c r="C611" s="203"/>
      <c r="D611" s="203"/>
      <c r="E611" s="204"/>
      <c r="F611" s="232"/>
      <c r="G611" s="233"/>
      <c r="H611" s="233"/>
      <c r="I611" s="233"/>
      <c r="J611" s="233"/>
      <c r="K611" s="233"/>
      <c r="L611" s="233"/>
      <c r="M611" s="233"/>
      <c r="N611" s="206"/>
      <c r="O611" s="207"/>
    </row>
    <row r="612" spans="1:15">
      <c r="A612" s="201"/>
      <c r="B612" s="202"/>
      <c r="C612" s="203"/>
      <c r="D612" s="203"/>
      <c r="E612" s="204"/>
      <c r="F612" s="232"/>
      <c r="G612" s="233"/>
      <c r="H612" s="233"/>
      <c r="I612" s="233"/>
      <c r="J612" s="233"/>
      <c r="K612" s="233"/>
      <c r="L612" s="233"/>
      <c r="M612" s="233"/>
      <c r="N612" s="206"/>
      <c r="O612" s="207"/>
    </row>
    <row r="613" spans="1:15">
      <c r="A613" s="201"/>
      <c r="B613" s="202"/>
      <c r="C613" s="203"/>
      <c r="D613" s="203"/>
      <c r="E613" s="204"/>
      <c r="F613" s="232"/>
      <c r="G613" s="233"/>
      <c r="H613" s="233"/>
      <c r="I613" s="233"/>
      <c r="J613" s="233"/>
      <c r="K613" s="233"/>
      <c r="L613" s="233"/>
      <c r="M613" s="233"/>
      <c r="N613" s="206"/>
      <c r="O613" s="207"/>
    </row>
    <row r="614" spans="1:15">
      <c r="A614" s="201"/>
      <c r="B614" s="202"/>
      <c r="C614" s="203"/>
      <c r="D614" s="203"/>
      <c r="E614" s="204"/>
      <c r="F614" s="232"/>
      <c r="G614" s="233"/>
      <c r="H614" s="233"/>
      <c r="I614" s="233"/>
      <c r="J614" s="233"/>
      <c r="K614" s="233"/>
      <c r="L614" s="233"/>
      <c r="M614" s="233"/>
      <c r="N614" s="206"/>
      <c r="O614" s="207"/>
    </row>
    <row r="615" spans="1:15">
      <c r="A615" s="201"/>
      <c r="B615" s="202"/>
      <c r="C615" s="203"/>
      <c r="D615" s="203"/>
      <c r="E615" s="204"/>
      <c r="F615" s="232"/>
      <c r="G615" s="233"/>
      <c r="H615" s="233"/>
      <c r="I615" s="233"/>
      <c r="J615" s="233"/>
      <c r="K615" s="233"/>
      <c r="L615" s="233"/>
      <c r="M615" s="233"/>
      <c r="N615" s="206"/>
      <c r="O615" s="207"/>
    </row>
    <row r="616" spans="1:15">
      <c r="A616" s="201"/>
      <c r="B616" s="202"/>
      <c r="C616" s="203"/>
      <c r="D616" s="203"/>
      <c r="E616" s="204"/>
      <c r="F616" s="232"/>
      <c r="G616" s="233"/>
      <c r="H616" s="233"/>
      <c r="I616" s="233"/>
      <c r="J616" s="233"/>
      <c r="K616" s="233"/>
      <c r="L616" s="233"/>
      <c r="M616" s="233"/>
      <c r="N616" s="206"/>
      <c r="O616" s="207"/>
    </row>
    <row r="617" spans="1:15">
      <c r="A617" s="201"/>
      <c r="B617" s="202"/>
      <c r="C617" s="242" t="s">
        <v>216</v>
      </c>
      <c r="D617" s="243"/>
      <c r="E617" s="244"/>
      <c r="F617" s="205">
        <f>F624*0.25</f>
        <v>20.25</v>
      </c>
      <c r="G617" s="205"/>
      <c r="H617" s="205"/>
      <c r="I617" s="205"/>
      <c r="J617" s="205">
        <v>4</v>
      </c>
      <c r="K617" s="205">
        <f>0.006165*19*19*1</f>
        <v>2.225565</v>
      </c>
      <c r="L617" s="205"/>
      <c r="M617" s="205"/>
      <c r="N617" s="205" t="s">
        <v>96</v>
      </c>
      <c r="O617" s="245">
        <f t="shared" ref="O617:O622" si="20">F617*J617*K617</f>
        <v>180.27076500000001</v>
      </c>
    </row>
    <row r="618" spans="1:15">
      <c r="A618" s="201"/>
      <c r="B618" s="202"/>
      <c r="C618" s="242" t="s">
        <v>217</v>
      </c>
      <c r="D618" s="243"/>
      <c r="E618" s="244"/>
      <c r="F618" s="205">
        <f>F624*0.25</f>
        <v>20.25</v>
      </c>
      <c r="G618" s="205"/>
      <c r="H618" s="205"/>
      <c r="I618" s="205"/>
      <c r="J618" s="205">
        <v>4</v>
      </c>
      <c r="K618" s="205">
        <f>0.006165*19*19*1</f>
        <v>2.225565</v>
      </c>
      <c r="L618" s="205"/>
      <c r="M618" s="205"/>
      <c r="N618" s="205" t="s">
        <v>96</v>
      </c>
      <c r="O618" s="245">
        <f t="shared" si="20"/>
        <v>180.27076500000001</v>
      </c>
    </row>
    <row r="619" spans="1:15">
      <c r="A619" s="201"/>
      <c r="B619" s="202"/>
      <c r="C619" s="242" t="s">
        <v>218</v>
      </c>
      <c r="D619" s="243"/>
      <c r="E619" s="244"/>
      <c r="F619" s="205">
        <f>F624*0.5</f>
        <v>40.5</v>
      </c>
      <c r="G619" s="205"/>
      <c r="H619" s="205"/>
      <c r="I619" s="205"/>
      <c r="J619" s="205">
        <v>4</v>
      </c>
      <c r="K619" s="205">
        <f>0.006165*19*19*1</f>
        <v>2.225565</v>
      </c>
      <c r="L619" s="205"/>
      <c r="M619" s="205"/>
      <c r="N619" s="205" t="s">
        <v>96</v>
      </c>
      <c r="O619" s="245">
        <f t="shared" si="20"/>
        <v>360.54153000000002</v>
      </c>
    </row>
    <row r="620" spans="1:15">
      <c r="A620" s="201"/>
      <c r="B620" s="202"/>
      <c r="C620" s="242" t="s">
        <v>194</v>
      </c>
      <c r="D620" s="243"/>
      <c r="E620" s="244"/>
      <c r="F620" s="205">
        <f>((G624-0.04)+(H624-0.04)+0.05)*2</f>
        <v>0.84</v>
      </c>
      <c r="G620" s="205"/>
      <c r="H620" s="205"/>
      <c r="I620" s="205"/>
      <c r="J620" s="205">
        <f>ROUNDUP((F624*0.25)/0.05,0)</f>
        <v>405</v>
      </c>
      <c r="K620" s="205">
        <f>0.006165*10*10*1</f>
        <v>0.61650000000000005</v>
      </c>
      <c r="L620" s="205"/>
      <c r="M620" s="205"/>
      <c r="N620" s="205" t="s">
        <v>96</v>
      </c>
      <c r="O620" s="245">
        <f t="shared" si="20"/>
        <v>209.73330000000001</v>
      </c>
    </row>
    <row r="621" spans="1:15">
      <c r="A621" s="201"/>
      <c r="B621" s="202"/>
      <c r="C621" s="242" t="s">
        <v>195</v>
      </c>
      <c r="D621" s="243"/>
      <c r="E621" s="244"/>
      <c r="F621" s="205">
        <f>((G624-0.04)+(H624-0.04)+0.05)*2</f>
        <v>0.84</v>
      </c>
      <c r="G621" s="205"/>
      <c r="H621" s="205"/>
      <c r="I621" s="205"/>
      <c r="J621" s="205">
        <f>ROUNDUP((F625*0.25)/0.05,0)</f>
        <v>405</v>
      </c>
      <c r="K621" s="205">
        <f>0.006165*10*10*1</f>
        <v>0.61650000000000005</v>
      </c>
      <c r="L621" s="205"/>
      <c r="M621" s="205"/>
      <c r="N621" s="205" t="s">
        <v>96</v>
      </c>
      <c r="O621" s="245">
        <f t="shared" si="20"/>
        <v>209.73330000000001</v>
      </c>
    </row>
    <row r="622" spans="1:15">
      <c r="A622" s="201"/>
      <c r="B622" s="202"/>
      <c r="C622" s="242" t="s">
        <v>196</v>
      </c>
      <c r="D622" s="243"/>
      <c r="E622" s="244"/>
      <c r="F622" s="205">
        <f>((G625-0.04)+(H625-0.04)+0.05)*2</f>
        <v>1.3399999999999999</v>
      </c>
      <c r="G622" s="205"/>
      <c r="H622" s="205"/>
      <c r="I622" s="205"/>
      <c r="J622" s="205">
        <f>ROUNDUP((F625*0.5)/0.15,0)</f>
        <v>270</v>
      </c>
      <c r="K622" s="205">
        <f>0.006165*10*10*1</f>
        <v>0.61650000000000005</v>
      </c>
      <c r="L622" s="205"/>
      <c r="M622" s="205"/>
      <c r="N622" s="205" t="s">
        <v>96</v>
      </c>
      <c r="O622" s="245">
        <f t="shared" si="20"/>
        <v>223.0497</v>
      </c>
    </row>
    <row r="623" spans="1:15">
      <c r="A623" s="201"/>
      <c r="B623" s="202"/>
      <c r="C623" s="242"/>
      <c r="D623" s="243"/>
      <c r="E623" s="244"/>
      <c r="F623" s="205"/>
      <c r="G623" s="205"/>
      <c r="H623" s="205"/>
      <c r="I623" s="205"/>
      <c r="J623" s="205"/>
      <c r="K623" s="205"/>
      <c r="L623" s="205"/>
      <c r="M623" s="205" t="s">
        <v>165</v>
      </c>
      <c r="N623" s="205" t="s">
        <v>96</v>
      </c>
      <c r="O623" s="245">
        <f>SUM(O617:O620)</f>
        <v>930.81636000000003</v>
      </c>
    </row>
    <row r="624" spans="1:15">
      <c r="A624" s="201"/>
      <c r="B624" s="202"/>
      <c r="C624" s="242" t="s">
        <v>208</v>
      </c>
      <c r="D624" s="243"/>
      <c r="E624" s="244"/>
      <c r="F624" s="205">
        <f>(15*3)+(9*4)</f>
        <v>81</v>
      </c>
      <c r="G624" s="205">
        <v>0.2</v>
      </c>
      <c r="H624" s="205">
        <v>0.25</v>
      </c>
      <c r="I624" s="205"/>
      <c r="J624" s="205"/>
      <c r="K624" s="205"/>
      <c r="L624" s="205"/>
      <c r="M624" s="205"/>
      <c r="N624" s="205" t="s">
        <v>78</v>
      </c>
      <c r="O624" s="245">
        <f>F624*G624*H624</f>
        <v>4.05</v>
      </c>
    </row>
    <row r="625" spans="1:15">
      <c r="A625" s="201"/>
      <c r="B625" s="202"/>
      <c r="C625" s="242" t="s">
        <v>99</v>
      </c>
      <c r="D625" s="243"/>
      <c r="E625" s="244"/>
      <c r="F625" s="205">
        <f>F624</f>
        <v>81</v>
      </c>
      <c r="G625" s="205"/>
      <c r="H625" s="205">
        <f>(H624*2)+G624</f>
        <v>0.7</v>
      </c>
      <c r="I625" s="205"/>
      <c r="J625" s="205"/>
      <c r="K625" s="205"/>
      <c r="L625" s="205"/>
      <c r="M625" s="205"/>
      <c r="N625" s="205" t="s">
        <v>76</v>
      </c>
      <c r="O625" s="245">
        <f>F625*H625</f>
        <v>56.699999999999996</v>
      </c>
    </row>
    <row r="626" spans="1:15">
      <c r="A626" s="213"/>
      <c r="B626" s="214"/>
      <c r="C626" s="215"/>
      <c r="D626" s="215"/>
      <c r="E626" s="216"/>
      <c r="F626" s="230"/>
      <c r="G626" s="217"/>
      <c r="H626" s="217"/>
      <c r="I626" s="217"/>
      <c r="J626" s="217"/>
      <c r="K626" s="217"/>
      <c r="L626" s="217"/>
      <c r="M626" s="217"/>
      <c r="N626" s="218"/>
      <c r="O626" s="219"/>
    </row>
    <row r="627" spans="1:15">
      <c r="A627" s="226">
        <v>18</v>
      </c>
      <c r="B627" s="227"/>
      <c r="C627" s="228" t="s">
        <v>221</v>
      </c>
      <c r="D627" s="228"/>
      <c r="E627" s="229"/>
      <c r="F627" s="231"/>
      <c r="G627" s="205"/>
      <c r="H627" s="205"/>
      <c r="I627" s="205"/>
      <c r="J627" s="205"/>
      <c r="K627" s="205"/>
      <c r="L627" s="205"/>
      <c r="M627" s="205"/>
      <c r="N627" s="224"/>
      <c r="O627" s="225"/>
    </row>
    <row r="628" spans="1:15">
      <c r="A628" s="201"/>
      <c r="B628" s="202"/>
      <c r="C628" s="203"/>
      <c r="D628" s="203"/>
      <c r="E628" s="204"/>
      <c r="F628" s="232"/>
      <c r="G628" s="233"/>
      <c r="H628" s="233"/>
      <c r="I628" s="233"/>
      <c r="J628" s="233"/>
      <c r="K628" s="233"/>
      <c r="L628" s="233"/>
      <c r="M628" s="233"/>
      <c r="N628" s="206"/>
      <c r="O628" s="207"/>
    </row>
    <row r="629" spans="1:15">
      <c r="A629" s="201"/>
      <c r="B629" s="202"/>
      <c r="C629" s="203"/>
      <c r="D629" s="203"/>
      <c r="E629" s="204"/>
      <c r="F629" s="232"/>
      <c r="G629" s="233"/>
      <c r="H629" s="233"/>
      <c r="I629" s="233"/>
      <c r="J629" s="233"/>
      <c r="K629" s="233"/>
      <c r="L629" s="233"/>
      <c r="M629" s="233"/>
      <c r="N629" s="206"/>
      <c r="O629" s="207"/>
    </row>
    <row r="630" spans="1:15">
      <c r="A630" s="201"/>
      <c r="B630" s="202"/>
      <c r="C630" s="203"/>
      <c r="D630" s="203"/>
      <c r="E630" s="204"/>
      <c r="F630" s="232"/>
      <c r="G630" s="233"/>
      <c r="H630" s="233"/>
      <c r="I630" s="233"/>
      <c r="J630" s="233"/>
      <c r="K630" s="233"/>
      <c r="L630" s="233"/>
      <c r="M630" s="233"/>
      <c r="N630" s="206"/>
      <c r="O630" s="207"/>
    </row>
    <row r="631" spans="1:15">
      <c r="A631" s="201"/>
      <c r="B631" s="202"/>
      <c r="C631" s="203"/>
      <c r="D631" s="203"/>
      <c r="E631" s="204"/>
      <c r="F631" s="232"/>
      <c r="G631" s="233"/>
      <c r="H631" s="233"/>
      <c r="I631" s="233"/>
      <c r="J631" s="233"/>
      <c r="K631" s="233"/>
      <c r="L631" s="233"/>
      <c r="M631" s="233"/>
      <c r="N631" s="206"/>
      <c r="O631" s="207"/>
    </row>
    <row r="632" spans="1:15">
      <c r="A632" s="201"/>
      <c r="B632" s="202"/>
      <c r="C632" s="203"/>
      <c r="D632" s="203"/>
      <c r="E632" s="204"/>
      <c r="F632" s="232"/>
      <c r="G632" s="233"/>
      <c r="H632" s="233"/>
      <c r="I632" s="233"/>
      <c r="J632" s="233"/>
      <c r="K632" s="233"/>
      <c r="L632" s="233"/>
      <c r="M632" s="233"/>
      <c r="N632" s="206"/>
      <c r="O632" s="207"/>
    </row>
    <row r="633" spans="1:15">
      <c r="A633" s="201"/>
      <c r="B633" s="202"/>
      <c r="C633" s="203"/>
      <c r="D633" s="203"/>
      <c r="E633" s="204"/>
      <c r="F633" s="232"/>
      <c r="G633" s="233"/>
      <c r="H633" s="233"/>
      <c r="I633" s="233"/>
      <c r="J633" s="233"/>
      <c r="K633" s="233"/>
      <c r="L633" s="233"/>
      <c r="M633" s="233"/>
      <c r="N633" s="206"/>
      <c r="O633" s="207"/>
    </row>
    <row r="634" spans="1:15">
      <c r="A634" s="201"/>
      <c r="B634" s="202"/>
      <c r="C634" s="203"/>
      <c r="D634" s="203"/>
      <c r="E634" s="204"/>
      <c r="F634" s="232"/>
      <c r="G634" s="233"/>
      <c r="H634" s="233"/>
      <c r="I634" s="233"/>
      <c r="J634" s="233"/>
      <c r="K634" s="233"/>
      <c r="L634" s="233"/>
      <c r="M634" s="233"/>
      <c r="N634" s="206"/>
      <c r="O634" s="207"/>
    </row>
    <row r="635" spans="1:15">
      <c r="A635" s="201"/>
      <c r="B635" s="202"/>
      <c r="C635" s="203"/>
      <c r="D635" s="203"/>
      <c r="E635" s="204"/>
      <c r="F635" s="232"/>
      <c r="G635" s="233"/>
      <c r="H635" s="233"/>
      <c r="I635" s="233"/>
      <c r="J635" s="233"/>
      <c r="K635" s="233"/>
      <c r="L635" s="233"/>
      <c r="M635" s="233"/>
      <c r="N635" s="206"/>
      <c r="O635" s="207"/>
    </row>
    <row r="636" spans="1:15">
      <c r="A636" s="201"/>
      <c r="B636" s="202"/>
      <c r="C636" s="203"/>
      <c r="D636" s="203"/>
      <c r="E636" s="204"/>
      <c r="F636" s="232"/>
      <c r="G636" s="233"/>
      <c r="H636" s="233"/>
      <c r="I636" s="233"/>
      <c r="J636" s="233"/>
      <c r="K636" s="233"/>
      <c r="L636" s="233"/>
      <c r="M636" s="233"/>
      <c r="N636" s="206"/>
      <c r="O636" s="207"/>
    </row>
    <row r="637" spans="1:15">
      <c r="A637" s="201"/>
      <c r="B637" s="202"/>
      <c r="C637" s="203"/>
      <c r="D637" s="203"/>
      <c r="E637" s="204"/>
      <c r="F637" s="232"/>
      <c r="G637" s="233"/>
      <c r="H637" s="233"/>
      <c r="I637" s="233"/>
      <c r="J637" s="233"/>
      <c r="K637" s="233"/>
      <c r="L637" s="233"/>
      <c r="M637" s="233"/>
      <c r="N637" s="206"/>
      <c r="O637" s="207"/>
    </row>
    <row r="638" spans="1:15">
      <c r="A638" s="201"/>
      <c r="B638" s="202"/>
      <c r="C638" s="203"/>
      <c r="D638" s="203"/>
      <c r="E638" s="204"/>
      <c r="F638" s="232"/>
      <c r="G638" s="233"/>
      <c r="H638" s="233"/>
      <c r="I638" s="233"/>
      <c r="J638" s="233"/>
      <c r="K638" s="233"/>
      <c r="L638" s="233"/>
      <c r="M638" s="233"/>
      <c r="N638" s="206"/>
      <c r="O638" s="207"/>
    </row>
    <row r="639" spans="1:15">
      <c r="A639" s="201"/>
      <c r="B639" s="202"/>
      <c r="C639" s="203"/>
      <c r="D639" s="203"/>
      <c r="E639" s="204"/>
      <c r="F639" s="232"/>
      <c r="G639" s="233"/>
      <c r="H639" s="233"/>
      <c r="I639" s="233"/>
      <c r="J639" s="233"/>
      <c r="K639" s="233"/>
      <c r="L639" s="233"/>
      <c r="M639" s="233"/>
      <c r="N639" s="206"/>
      <c r="O639" s="207"/>
    </row>
    <row r="640" spans="1:15">
      <c r="A640" s="201"/>
      <c r="B640" s="202"/>
      <c r="C640" s="203"/>
      <c r="D640" s="203"/>
      <c r="E640" s="204"/>
      <c r="F640" s="232"/>
      <c r="G640" s="233"/>
      <c r="H640" s="233"/>
      <c r="I640" s="233"/>
      <c r="J640" s="233"/>
      <c r="K640" s="233"/>
      <c r="L640" s="233"/>
      <c r="M640" s="233"/>
      <c r="N640" s="206"/>
      <c r="O640" s="207"/>
    </row>
    <row r="641" spans="1:15">
      <c r="A641" s="201"/>
      <c r="B641" s="202"/>
      <c r="C641" s="203"/>
      <c r="D641" s="203"/>
      <c r="E641" s="204"/>
      <c r="F641" s="232"/>
      <c r="G641" s="233"/>
      <c r="H641" s="233"/>
      <c r="I641" s="233"/>
      <c r="J641" s="233"/>
      <c r="K641" s="233"/>
      <c r="L641" s="233"/>
      <c r="M641" s="233"/>
      <c r="N641" s="206"/>
      <c r="O641" s="207"/>
    </row>
    <row r="642" spans="1:15">
      <c r="A642" s="201"/>
      <c r="B642" s="202"/>
      <c r="C642" s="203"/>
      <c r="D642" s="203"/>
      <c r="E642" s="204"/>
      <c r="F642" s="232"/>
      <c r="G642" s="233"/>
      <c r="H642" s="233"/>
      <c r="I642" s="233"/>
      <c r="J642" s="233"/>
      <c r="K642" s="233"/>
      <c r="L642" s="233"/>
      <c r="M642" s="233"/>
      <c r="N642" s="206"/>
      <c r="O642" s="207"/>
    </row>
    <row r="643" spans="1:15">
      <c r="A643" s="201"/>
      <c r="B643" s="202"/>
      <c r="C643" s="242" t="s">
        <v>199</v>
      </c>
      <c r="D643" s="243"/>
      <c r="E643" s="244"/>
      <c r="F643" s="205"/>
      <c r="G643" s="205"/>
      <c r="H643" s="205"/>
      <c r="I643" s="205"/>
      <c r="J643" s="205"/>
      <c r="K643" s="205"/>
      <c r="L643" s="205"/>
      <c r="M643" s="205"/>
      <c r="N643" s="205"/>
      <c r="O643" s="245"/>
    </row>
    <row r="644" spans="1:15">
      <c r="A644" s="201"/>
      <c r="B644" s="202"/>
      <c r="C644" s="246" t="s">
        <v>200</v>
      </c>
      <c r="D644" s="243"/>
      <c r="E644" s="244"/>
      <c r="F644" s="205">
        <f>F647*1.05</f>
        <v>23.1</v>
      </c>
      <c r="G644" s="205"/>
      <c r="H644" s="205"/>
      <c r="I644" s="205">
        <v>2</v>
      </c>
      <c r="J644" s="205">
        <f>ROUNDUP(G647/0.225,0)</f>
        <v>80</v>
      </c>
      <c r="K644" s="205">
        <f>0.006165*13*13*1</f>
        <v>1.0418850000000002</v>
      </c>
      <c r="L644" s="205"/>
      <c r="M644" s="205"/>
      <c r="N644" s="205" t="s">
        <v>96</v>
      </c>
      <c r="O644" s="245">
        <f>F644*I644*J644*K644</f>
        <v>3850.8069600000008</v>
      </c>
    </row>
    <row r="645" spans="1:15">
      <c r="A645" s="201"/>
      <c r="B645" s="202"/>
      <c r="C645" s="246" t="s">
        <v>201</v>
      </c>
      <c r="D645" s="243"/>
      <c r="E645" s="244"/>
      <c r="F645" s="205">
        <f>G647*1.05</f>
        <v>18.900000000000002</v>
      </c>
      <c r="G645" s="205"/>
      <c r="H645" s="205"/>
      <c r="I645" s="205">
        <v>2</v>
      </c>
      <c r="J645" s="205">
        <f>ROUNDUP(F647/0.225,0)</f>
        <v>98</v>
      </c>
      <c r="K645" s="205">
        <f>0.006165*13*13*1</f>
        <v>1.0418850000000002</v>
      </c>
      <c r="L645" s="205"/>
      <c r="M645" s="205"/>
      <c r="N645" s="205" t="s">
        <v>96</v>
      </c>
      <c r="O645" s="245">
        <f>F645*I645*J645*K645</f>
        <v>3859.5587940000014</v>
      </c>
    </row>
    <row r="646" spans="1:15">
      <c r="A646" s="201"/>
      <c r="B646" s="202"/>
      <c r="C646" s="242"/>
      <c r="D646" s="243"/>
      <c r="E646" s="244"/>
      <c r="F646" s="205"/>
      <c r="G646" s="205"/>
      <c r="H646" s="205"/>
      <c r="I646" s="205"/>
      <c r="J646" s="205"/>
      <c r="K646" s="205"/>
      <c r="L646" s="205"/>
      <c r="M646" s="205" t="s">
        <v>165</v>
      </c>
      <c r="N646" s="205" t="s">
        <v>96</v>
      </c>
      <c r="O646" s="245">
        <f>SUM(O644:O645)</f>
        <v>7710.3657540000022</v>
      </c>
    </row>
    <row r="647" spans="1:15">
      <c r="A647" s="201"/>
      <c r="B647" s="202"/>
      <c r="C647" s="242" t="s">
        <v>182</v>
      </c>
      <c r="D647" s="243"/>
      <c r="E647" s="244"/>
      <c r="F647" s="205">
        <f>F355</f>
        <v>22</v>
      </c>
      <c r="G647" s="205">
        <f>G355+3</f>
        <v>18</v>
      </c>
      <c r="H647" s="205">
        <v>0.12</v>
      </c>
      <c r="I647" s="205"/>
      <c r="J647" s="205">
        <v>1</v>
      </c>
      <c r="K647" s="205"/>
      <c r="L647" s="205">
        <f>F647*G647*H647*J647</f>
        <v>47.519999999999996</v>
      </c>
      <c r="M647" s="205">
        <v>0</v>
      </c>
      <c r="N647" s="205" t="s">
        <v>78</v>
      </c>
      <c r="O647" s="245">
        <f>L647-M647</f>
        <v>47.519999999999996</v>
      </c>
    </row>
    <row r="648" spans="1:15">
      <c r="A648" s="201"/>
      <c r="B648" s="202"/>
      <c r="C648" s="242" t="s">
        <v>202</v>
      </c>
      <c r="D648" s="243"/>
      <c r="E648" s="244"/>
      <c r="F648" s="205">
        <f>(F647*G647)*2</f>
        <v>792</v>
      </c>
      <c r="G648" s="205">
        <v>0.12</v>
      </c>
      <c r="H648" s="205"/>
      <c r="I648" s="205"/>
      <c r="J648" s="205">
        <v>1</v>
      </c>
      <c r="K648" s="205"/>
      <c r="L648" s="205">
        <f>F648*G648*J648</f>
        <v>95.039999999999992</v>
      </c>
      <c r="M648" s="205">
        <v>0</v>
      </c>
      <c r="N648" s="205" t="s">
        <v>76</v>
      </c>
      <c r="O648" s="245">
        <f>L648-M648</f>
        <v>95.039999999999992</v>
      </c>
    </row>
    <row r="649" spans="1:15">
      <c r="A649" s="201"/>
      <c r="B649" s="202"/>
      <c r="C649" s="242" t="s">
        <v>222</v>
      </c>
      <c r="D649" s="243"/>
      <c r="E649" s="244"/>
      <c r="F649" s="205">
        <f>F647</f>
        <v>22</v>
      </c>
      <c r="G649" s="205">
        <f>G647</f>
        <v>18</v>
      </c>
      <c r="H649" s="205"/>
      <c r="I649" s="205"/>
      <c r="J649" s="205">
        <v>1</v>
      </c>
      <c r="K649" s="205"/>
      <c r="L649" s="205">
        <f>F649*G649*J649</f>
        <v>396</v>
      </c>
      <c r="M649" s="205">
        <v>0</v>
      </c>
      <c r="N649" s="205" t="s">
        <v>76</v>
      </c>
      <c r="O649" s="245">
        <f>L649-M649</f>
        <v>396</v>
      </c>
    </row>
    <row r="650" spans="1:15">
      <c r="A650" s="201"/>
      <c r="B650" s="202"/>
      <c r="C650" s="242"/>
      <c r="D650" s="243"/>
      <c r="E650" s="244"/>
      <c r="F650" s="205"/>
      <c r="G650" s="205"/>
      <c r="H650" s="205"/>
      <c r="I650" s="205"/>
      <c r="J650" s="205"/>
      <c r="K650" s="205"/>
      <c r="L650" s="247" t="s">
        <v>223</v>
      </c>
      <c r="M650" s="205"/>
      <c r="N650" s="205" t="s">
        <v>76</v>
      </c>
      <c r="O650" s="245">
        <f>SUM(O648:O649)</f>
        <v>491.03999999999996</v>
      </c>
    </row>
    <row r="651" spans="1:15">
      <c r="A651" s="201"/>
      <c r="B651" s="202"/>
      <c r="C651" s="242" t="s">
        <v>224</v>
      </c>
      <c r="D651" s="243"/>
      <c r="E651" s="244"/>
      <c r="F651" s="205"/>
      <c r="G651" s="205"/>
      <c r="H651" s="205"/>
      <c r="I651" s="205"/>
      <c r="J651" s="205"/>
      <c r="K651" s="205"/>
      <c r="L651" s="247"/>
      <c r="M651" s="205"/>
      <c r="N651" s="205" t="s">
        <v>76</v>
      </c>
      <c r="O651" s="245">
        <f>O650</f>
        <v>491.03999999999996</v>
      </c>
    </row>
    <row r="652" spans="1:15">
      <c r="A652" s="213"/>
      <c r="B652" s="214"/>
      <c r="C652" s="215"/>
      <c r="D652" s="215"/>
      <c r="E652" s="216"/>
      <c r="F652" s="230"/>
      <c r="G652" s="217"/>
      <c r="H652" s="217"/>
      <c r="I652" s="217"/>
      <c r="J652" s="217"/>
      <c r="K652" s="217"/>
      <c r="L652" s="217"/>
      <c r="M652" s="217"/>
      <c r="N652" s="218"/>
      <c r="O652" s="219"/>
    </row>
    <row r="653" spans="1:15">
      <c r="A653" s="226">
        <v>19</v>
      </c>
      <c r="B653" s="227"/>
      <c r="C653" s="228" t="s">
        <v>225</v>
      </c>
      <c r="D653" s="228"/>
      <c r="E653" s="229"/>
      <c r="F653" s="231"/>
      <c r="G653" s="205"/>
      <c r="H653" s="205"/>
      <c r="I653" s="205"/>
      <c r="J653" s="205"/>
      <c r="K653" s="205"/>
      <c r="L653" s="205"/>
      <c r="M653" s="205"/>
      <c r="N653" s="224"/>
      <c r="O653" s="225"/>
    </row>
    <row r="654" spans="1:15">
      <c r="A654" s="201"/>
      <c r="B654" s="202"/>
      <c r="C654" s="203"/>
      <c r="D654" s="203"/>
      <c r="E654" s="204"/>
      <c r="F654" s="232"/>
      <c r="G654" s="233"/>
      <c r="H654" s="233"/>
      <c r="I654" s="233"/>
      <c r="J654" s="233"/>
      <c r="K654" s="233"/>
      <c r="L654" s="233"/>
      <c r="M654" s="233"/>
      <c r="N654" s="206"/>
      <c r="O654" s="207"/>
    </row>
    <row r="655" spans="1:15">
      <c r="A655" s="201"/>
      <c r="B655" s="202"/>
      <c r="C655" s="203"/>
      <c r="D655" s="203"/>
      <c r="E655" s="204"/>
      <c r="F655" s="232"/>
      <c r="G655" s="233"/>
      <c r="H655" s="233"/>
      <c r="I655" s="233"/>
      <c r="J655" s="233"/>
      <c r="K655" s="233"/>
      <c r="L655" s="233"/>
      <c r="M655" s="233"/>
      <c r="N655" s="206"/>
      <c r="O655" s="207"/>
    </row>
    <row r="656" spans="1:15">
      <c r="A656" s="201"/>
      <c r="B656" s="202"/>
      <c r="C656" s="203"/>
      <c r="D656" s="203"/>
      <c r="E656" s="204"/>
      <c r="F656" s="232"/>
      <c r="G656" s="233"/>
      <c r="H656" s="233"/>
      <c r="I656" s="233"/>
      <c r="J656" s="233"/>
      <c r="K656" s="233"/>
      <c r="L656" s="233"/>
      <c r="M656" s="233"/>
      <c r="N656" s="206"/>
      <c r="O656" s="207"/>
    </row>
    <row r="657" spans="1:15">
      <c r="A657" s="201"/>
      <c r="B657" s="202"/>
      <c r="C657" s="203"/>
      <c r="D657" s="203"/>
      <c r="E657" s="204"/>
      <c r="F657" s="232"/>
      <c r="G657" s="233"/>
      <c r="H657" s="233"/>
      <c r="I657" s="233"/>
      <c r="J657" s="233"/>
      <c r="K657" s="233"/>
      <c r="L657" s="233"/>
      <c r="M657" s="233"/>
      <c r="N657" s="206"/>
      <c r="O657" s="207"/>
    </row>
    <row r="658" spans="1:15">
      <c r="A658" s="201"/>
      <c r="B658" s="202"/>
      <c r="C658" s="203"/>
      <c r="D658" s="203"/>
      <c r="E658" s="204"/>
      <c r="F658" s="232"/>
      <c r="G658" s="233"/>
      <c r="H658" s="233"/>
      <c r="I658" s="233"/>
      <c r="J658" s="233"/>
      <c r="K658" s="233"/>
      <c r="L658" s="233"/>
      <c r="M658" s="233"/>
      <c r="N658" s="206"/>
      <c r="O658" s="207"/>
    </row>
    <row r="659" spans="1:15">
      <c r="A659" s="201"/>
      <c r="B659" s="202"/>
      <c r="C659" s="203"/>
      <c r="D659" s="203"/>
      <c r="E659" s="204"/>
      <c r="F659" s="232"/>
      <c r="G659" s="233"/>
      <c r="H659" s="233"/>
      <c r="I659" s="233"/>
      <c r="J659" s="233"/>
      <c r="K659" s="233"/>
      <c r="L659" s="233"/>
      <c r="M659" s="233"/>
      <c r="N659" s="206"/>
      <c r="O659" s="207"/>
    </row>
    <row r="660" spans="1:15">
      <c r="A660" s="201"/>
      <c r="B660" s="202"/>
      <c r="C660" s="203"/>
      <c r="D660" s="203"/>
      <c r="E660" s="204"/>
      <c r="F660" s="232"/>
      <c r="G660" s="233"/>
      <c r="H660" s="233"/>
      <c r="I660" s="233"/>
      <c r="J660" s="233"/>
      <c r="K660" s="233"/>
      <c r="L660" s="233"/>
      <c r="M660" s="233"/>
      <c r="N660" s="206"/>
      <c r="O660" s="207"/>
    </row>
    <row r="661" spans="1:15">
      <c r="A661" s="201"/>
      <c r="B661" s="202"/>
      <c r="C661" s="203"/>
      <c r="D661" s="203"/>
      <c r="E661" s="204"/>
      <c r="F661" s="232"/>
      <c r="G661" s="233"/>
      <c r="H661" s="233"/>
      <c r="I661" s="233"/>
      <c r="J661" s="233"/>
      <c r="K661" s="233"/>
      <c r="L661" s="233"/>
      <c r="M661" s="233"/>
      <c r="N661" s="206"/>
      <c r="O661" s="207"/>
    </row>
    <row r="662" spans="1:15">
      <c r="A662" s="201"/>
      <c r="B662" s="202"/>
      <c r="C662" s="203"/>
      <c r="D662" s="203"/>
      <c r="E662" s="204"/>
      <c r="F662" s="232"/>
      <c r="G662" s="233"/>
      <c r="H662" s="233"/>
      <c r="I662" s="233"/>
      <c r="J662" s="233"/>
      <c r="K662" s="233"/>
      <c r="L662" s="233"/>
      <c r="M662" s="233"/>
      <c r="N662" s="206"/>
      <c r="O662" s="207"/>
    </row>
    <row r="663" spans="1:15">
      <c r="A663" s="201"/>
      <c r="B663" s="202"/>
      <c r="C663" s="203"/>
      <c r="D663" s="203"/>
      <c r="E663" s="204"/>
      <c r="F663" s="232"/>
      <c r="G663" s="233"/>
      <c r="H663" s="233"/>
      <c r="I663" s="233"/>
      <c r="J663" s="233"/>
      <c r="K663" s="233"/>
      <c r="L663" s="233"/>
      <c r="M663" s="233"/>
      <c r="N663" s="206"/>
      <c r="O663" s="207"/>
    </row>
    <row r="664" spans="1:15">
      <c r="A664" s="201"/>
      <c r="B664" s="202"/>
      <c r="C664" s="203"/>
      <c r="D664" s="203"/>
      <c r="E664" s="204"/>
      <c r="F664" s="232"/>
      <c r="G664" s="233"/>
      <c r="H664" s="233"/>
      <c r="I664" s="233"/>
      <c r="J664" s="233"/>
      <c r="K664" s="233"/>
      <c r="L664" s="233"/>
      <c r="M664" s="233"/>
      <c r="N664" s="206"/>
      <c r="O664" s="207"/>
    </row>
    <row r="665" spans="1:15">
      <c r="A665" s="201"/>
      <c r="B665" s="202"/>
      <c r="C665" s="203"/>
      <c r="D665" s="203"/>
      <c r="E665" s="204"/>
      <c r="F665" s="232"/>
      <c r="G665" s="233"/>
      <c r="H665" s="233"/>
      <c r="I665" s="233"/>
      <c r="J665" s="233"/>
      <c r="K665" s="233"/>
      <c r="L665" s="233"/>
      <c r="M665" s="233"/>
      <c r="N665" s="206"/>
      <c r="O665" s="207"/>
    </row>
    <row r="666" spans="1:15">
      <c r="A666" s="201"/>
      <c r="B666" s="202"/>
      <c r="C666" s="203"/>
      <c r="D666" s="203"/>
      <c r="E666" s="204"/>
      <c r="F666" s="232"/>
      <c r="G666" s="233"/>
      <c r="H666" s="233"/>
      <c r="I666" s="233"/>
      <c r="J666" s="233"/>
      <c r="K666" s="233"/>
      <c r="L666" s="233"/>
      <c r="M666" s="233"/>
      <c r="N666" s="206"/>
      <c r="O666" s="207"/>
    </row>
    <row r="667" spans="1:15">
      <c r="A667" s="201"/>
      <c r="B667" s="202"/>
      <c r="C667" s="242" t="s">
        <v>204</v>
      </c>
      <c r="D667" s="243"/>
      <c r="E667" s="244"/>
      <c r="F667" s="205"/>
      <c r="G667" s="205"/>
      <c r="H667" s="205"/>
      <c r="I667" s="205"/>
      <c r="J667" s="205"/>
      <c r="K667" s="205"/>
      <c r="L667" s="205"/>
      <c r="M667" s="205"/>
      <c r="N667" s="205"/>
      <c r="O667" s="245"/>
    </row>
    <row r="668" spans="1:15">
      <c r="A668" s="201"/>
      <c r="B668" s="202"/>
      <c r="C668" s="246" t="s">
        <v>205</v>
      </c>
      <c r="D668" s="243"/>
      <c r="E668" s="244"/>
      <c r="F668" s="205">
        <f>H673*1.1</f>
        <v>4.4000000000000004</v>
      </c>
      <c r="G668" s="205"/>
      <c r="H668" s="205"/>
      <c r="I668" s="205">
        <f>J673</f>
        <v>4</v>
      </c>
      <c r="J668" s="205">
        <v>4</v>
      </c>
      <c r="K668" s="205">
        <f>0.006165*22*22*1</f>
        <v>2.98386</v>
      </c>
      <c r="L668" s="205"/>
      <c r="M668" s="205"/>
      <c r="N668" s="205" t="s">
        <v>96</v>
      </c>
      <c r="O668" s="245">
        <f>F668*I668*J668*K668</f>
        <v>210.06374400000001</v>
      </c>
    </row>
    <row r="669" spans="1:15">
      <c r="A669" s="201"/>
      <c r="B669" s="202"/>
      <c r="C669" s="246" t="s">
        <v>226</v>
      </c>
      <c r="D669" s="243"/>
      <c r="E669" s="244"/>
      <c r="F669" s="205">
        <f>0.8+(0.05*4)</f>
        <v>1</v>
      </c>
      <c r="G669" s="205"/>
      <c r="H669" s="205"/>
      <c r="I669" s="205">
        <f>I668</f>
        <v>4</v>
      </c>
      <c r="J669" s="205">
        <v>0</v>
      </c>
      <c r="K669" s="205">
        <f>0.006165*10*10*1</f>
        <v>0.61650000000000005</v>
      </c>
      <c r="L669" s="205"/>
      <c r="M669" s="205"/>
      <c r="N669" s="205" t="s">
        <v>96</v>
      </c>
      <c r="O669" s="245">
        <f>F669*I669*J669*K669</f>
        <v>0</v>
      </c>
    </row>
    <row r="670" spans="1:15">
      <c r="A670" s="201"/>
      <c r="B670" s="202"/>
      <c r="C670" s="246" t="s">
        <v>206</v>
      </c>
      <c r="D670" s="243"/>
      <c r="E670" s="244"/>
      <c r="F670" s="205">
        <f>((F673-0.04)+(G673-0.04)+0.05)*2</f>
        <v>1.34</v>
      </c>
      <c r="G670" s="205"/>
      <c r="H670" s="205"/>
      <c r="I670" s="205">
        <f>I668</f>
        <v>4</v>
      </c>
      <c r="J670" s="205">
        <f>ROUNDUP((H673*0.5)/0.05,0)</f>
        <v>40</v>
      </c>
      <c r="K670" s="205">
        <f>0.006165*10*10*1</f>
        <v>0.61650000000000005</v>
      </c>
      <c r="L670" s="205"/>
      <c r="M670" s="205"/>
      <c r="N670" s="205" t="s">
        <v>96</v>
      </c>
      <c r="O670" s="245">
        <f>F670*I670*J670*K670</f>
        <v>132.17760000000001</v>
      </c>
    </row>
    <row r="671" spans="1:15">
      <c r="A671" s="201"/>
      <c r="B671" s="202"/>
      <c r="C671" s="246" t="s">
        <v>196</v>
      </c>
      <c r="D671" s="243"/>
      <c r="E671" s="244"/>
      <c r="F671" s="205">
        <f>((F673-0.04)+(G673-0.04)+0.05)*2</f>
        <v>1.34</v>
      </c>
      <c r="G671" s="205"/>
      <c r="H671" s="205"/>
      <c r="I671" s="205">
        <f>I670</f>
        <v>4</v>
      </c>
      <c r="J671" s="205">
        <f>ROUNDUP((H673*0.5)/0.15,0)</f>
        <v>14</v>
      </c>
      <c r="K671" s="205">
        <f>0.006165*10*10*1</f>
        <v>0.61650000000000005</v>
      </c>
      <c r="L671" s="205"/>
      <c r="M671" s="205"/>
      <c r="N671" s="205" t="s">
        <v>96</v>
      </c>
      <c r="O671" s="245">
        <f>F671*I671*J671*K671</f>
        <v>46.262160000000009</v>
      </c>
    </row>
    <row r="672" spans="1:15">
      <c r="A672" s="201"/>
      <c r="B672" s="202"/>
      <c r="C672" s="242"/>
      <c r="D672" s="243"/>
      <c r="E672" s="244"/>
      <c r="F672" s="205"/>
      <c r="G672" s="205"/>
      <c r="H672" s="205"/>
      <c r="I672" s="205"/>
      <c r="J672" s="205"/>
      <c r="K672" s="205"/>
      <c r="L672" s="205"/>
      <c r="M672" s="205" t="s">
        <v>165</v>
      </c>
      <c r="N672" s="205" t="s">
        <v>96</v>
      </c>
      <c r="O672" s="245">
        <f>SUM(O668:O671)</f>
        <v>388.50350400000002</v>
      </c>
    </row>
    <row r="673" spans="1:15">
      <c r="A673" s="201"/>
      <c r="B673" s="202"/>
      <c r="C673" s="242" t="s">
        <v>208</v>
      </c>
      <c r="D673" s="243"/>
      <c r="E673" s="244"/>
      <c r="F673" s="205">
        <v>0.35</v>
      </c>
      <c r="G673" s="205">
        <v>0.35</v>
      </c>
      <c r="H673" s="205">
        <v>4</v>
      </c>
      <c r="I673" s="205"/>
      <c r="J673" s="205">
        <v>4</v>
      </c>
      <c r="K673" s="205"/>
      <c r="L673" s="205"/>
      <c r="M673" s="205"/>
      <c r="N673" s="205" t="s">
        <v>78</v>
      </c>
      <c r="O673" s="245">
        <f>F673*G673*H673*J673</f>
        <v>1.9599999999999997</v>
      </c>
    </row>
    <row r="674" spans="1:15">
      <c r="A674" s="201"/>
      <c r="B674" s="202"/>
      <c r="C674" s="242" t="s">
        <v>99</v>
      </c>
      <c r="D674" s="243"/>
      <c r="E674" s="244"/>
      <c r="F674" s="205">
        <f>F673*4</f>
        <v>1.4</v>
      </c>
      <c r="G674" s="205"/>
      <c r="H674" s="205">
        <f>H673</f>
        <v>4</v>
      </c>
      <c r="I674" s="205"/>
      <c r="J674" s="205">
        <f>J673</f>
        <v>4</v>
      </c>
      <c r="K674" s="205"/>
      <c r="L674" s="205"/>
      <c r="M674" s="205"/>
      <c r="N674" s="205" t="s">
        <v>76</v>
      </c>
      <c r="O674" s="245">
        <f>F674*H674*J674</f>
        <v>22.4</v>
      </c>
    </row>
    <row r="675" spans="1:15">
      <c r="A675" s="213"/>
      <c r="B675" s="214"/>
      <c r="C675" s="215"/>
      <c r="D675" s="215"/>
      <c r="E675" s="216"/>
      <c r="F675" s="230"/>
      <c r="G675" s="217"/>
      <c r="H675" s="217"/>
      <c r="I675" s="217"/>
      <c r="J675" s="217"/>
      <c r="K675" s="217"/>
      <c r="L675" s="217"/>
      <c r="M675" s="217"/>
      <c r="N675" s="218"/>
      <c r="O675" s="219"/>
    </row>
    <row r="676" spans="1:15">
      <c r="A676" s="226">
        <v>20</v>
      </c>
      <c r="B676" s="227"/>
      <c r="C676" s="228" t="s">
        <v>227</v>
      </c>
      <c r="D676" s="228"/>
      <c r="E676" s="229"/>
      <c r="F676" s="231"/>
      <c r="G676" s="205"/>
      <c r="H676" s="205"/>
      <c r="I676" s="205"/>
      <c r="J676" s="205"/>
      <c r="K676" s="205"/>
      <c r="L676" s="205"/>
      <c r="M676" s="205"/>
      <c r="N676" s="224"/>
      <c r="O676" s="225"/>
    </row>
    <row r="677" spans="1:15">
      <c r="A677" s="201"/>
      <c r="B677" s="202"/>
      <c r="C677" s="203"/>
      <c r="D677" s="203"/>
      <c r="E677" s="204"/>
      <c r="F677" s="232"/>
      <c r="G677" s="233"/>
      <c r="H677" s="233"/>
      <c r="I677" s="233"/>
      <c r="J677" s="233"/>
      <c r="K677" s="233"/>
      <c r="L677" s="233"/>
      <c r="M677" s="233"/>
      <c r="N677" s="206"/>
      <c r="O677" s="207"/>
    </row>
    <row r="678" spans="1:15">
      <c r="A678" s="201"/>
      <c r="B678" s="202"/>
      <c r="C678" s="203"/>
      <c r="D678" s="203"/>
      <c r="E678" s="204"/>
      <c r="F678" s="232"/>
      <c r="G678" s="233"/>
      <c r="H678" s="233"/>
      <c r="I678" s="233"/>
      <c r="J678" s="233"/>
      <c r="K678" s="233"/>
      <c r="L678" s="233"/>
      <c r="M678" s="233"/>
      <c r="N678" s="206"/>
      <c r="O678" s="207"/>
    </row>
    <row r="679" spans="1:15">
      <c r="A679" s="201"/>
      <c r="B679" s="202"/>
      <c r="C679" s="203"/>
      <c r="D679" s="203"/>
      <c r="E679" s="204"/>
      <c r="F679" s="232"/>
      <c r="G679" s="233"/>
      <c r="H679" s="233"/>
      <c r="I679" s="233"/>
      <c r="J679" s="233"/>
      <c r="K679" s="233"/>
      <c r="L679" s="233"/>
      <c r="M679" s="233"/>
      <c r="N679" s="206"/>
      <c r="O679" s="207"/>
    </row>
    <row r="680" spans="1:15">
      <c r="A680" s="201"/>
      <c r="B680" s="202"/>
      <c r="C680" s="203"/>
      <c r="D680" s="203"/>
      <c r="E680" s="204"/>
      <c r="F680" s="232"/>
      <c r="G680" s="233"/>
      <c r="H680" s="233"/>
      <c r="I680" s="233"/>
      <c r="J680" s="233"/>
      <c r="K680" s="233"/>
      <c r="L680" s="233"/>
      <c r="M680" s="233"/>
      <c r="N680" s="206"/>
      <c r="O680" s="207"/>
    </row>
    <row r="681" spans="1:15">
      <c r="A681" s="201"/>
      <c r="B681" s="202"/>
      <c r="C681" s="203"/>
      <c r="D681" s="203"/>
      <c r="E681" s="204"/>
      <c r="F681" s="232"/>
      <c r="G681" s="233"/>
      <c r="H681" s="233"/>
      <c r="I681" s="233"/>
      <c r="J681" s="233"/>
      <c r="K681" s="233"/>
      <c r="L681" s="233"/>
      <c r="M681" s="233"/>
      <c r="N681" s="206"/>
      <c r="O681" s="207"/>
    </row>
    <row r="682" spans="1:15">
      <c r="A682" s="201"/>
      <c r="B682" s="202"/>
      <c r="C682" s="203"/>
      <c r="D682" s="203"/>
      <c r="E682" s="204"/>
      <c r="F682" s="232"/>
      <c r="G682" s="233"/>
      <c r="H682" s="233"/>
      <c r="I682" s="233"/>
      <c r="J682" s="233"/>
      <c r="K682" s="233"/>
      <c r="L682" s="233"/>
      <c r="M682" s="233"/>
      <c r="N682" s="206"/>
      <c r="O682" s="207"/>
    </row>
    <row r="683" spans="1:15">
      <c r="A683" s="201"/>
      <c r="B683" s="202"/>
      <c r="C683" s="203"/>
      <c r="D683" s="203"/>
      <c r="E683" s="204"/>
      <c r="F683" s="232"/>
      <c r="G683" s="233"/>
      <c r="H683" s="233"/>
      <c r="I683" s="233"/>
      <c r="J683" s="233"/>
      <c r="K683" s="233"/>
      <c r="L683" s="233"/>
      <c r="M683" s="233"/>
      <c r="N683" s="206"/>
      <c r="O683" s="207"/>
    </row>
    <row r="684" spans="1:15">
      <c r="A684" s="201"/>
      <c r="B684" s="202"/>
      <c r="C684" s="203"/>
      <c r="D684" s="203"/>
      <c r="E684" s="204"/>
      <c r="F684" s="232"/>
      <c r="G684" s="233"/>
      <c r="H684" s="233"/>
      <c r="I684" s="233"/>
      <c r="J684" s="233"/>
      <c r="K684" s="233"/>
      <c r="L684" s="233"/>
      <c r="M684" s="233"/>
      <c r="N684" s="206"/>
      <c r="O684" s="207"/>
    </row>
    <row r="685" spans="1:15">
      <c r="A685" s="201"/>
      <c r="B685" s="202"/>
      <c r="C685" s="203"/>
      <c r="D685" s="203"/>
      <c r="E685" s="204"/>
      <c r="F685" s="232"/>
      <c r="G685" s="233"/>
      <c r="H685" s="233"/>
      <c r="I685" s="233"/>
      <c r="J685" s="233"/>
      <c r="K685" s="233"/>
      <c r="L685" s="233"/>
      <c r="M685" s="233"/>
      <c r="N685" s="206"/>
      <c r="O685" s="207"/>
    </row>
    <row r="686" spans="1:15">
      <c r="A686" s="201"/>
      <c r="B686" s="202"/>
      <c r="C686" s="203"/>
      <c r="D686" s="203"/>
      <c r="E686" s="204"/>
      <c r="F686" s="232"/>
      <c r="G686" s="233"/>
      <c r="H686" s="233"/>
      <c r="I686" s="233"/>
      <c r="J686" s="233"/>
      <c r="K686" s="233"/>
      <c r="L686" s="233"/>
      <c r="M686" s="233"/>
      <c r="N686" s="206"/>
      <c r="O686" s="207"/>
    </row>
    <row r="687" spans="1:15">
      <c r="A687" s="201"/>
      <c r="B687" s="202"/>
      <c r="C687" s="203"/>
      <c r="D687" s="203"/>
      <c r="E687" s="204"/>
      <c r="F687" s="232"/>
      <c r="G687" s="233"/>
      <c r="H687" s="233"/>
      <c r="I687" s="233"/>
      <c r="J687" s="233"/>
      <c r="K687" s="233"/>
      <c r="L687" s="233"/>
      <c r="M687" s="233"/>
      <c r="N687" s="206"/>
      <c r="O687" s="207"/>
    </row>
    <row r="688" spans="1:15">
      <c r="A688" s="201"/>
      <c r="B688" s="202"/>
      <c r="C688" s="203"/>
      <c r="D688" s="203"/>
      <c r="E688" s="204"/>
      <c r="F688" s="232"/>
      <c r="G688" s="233"/>
      <c r="H688" s="233"/>
      <c r="I688" s="233"/>
      <c r="J688" s="233"/>
      <c r="K688" s="233"/>
      <c r="L688" s="233"/>
      <c r="M688" s="233"/>
      <c r="N688" s="206"/>
      <c r="O688" s="207"/>
    </row>
    <row r="689" spans="1:15">
      <c r="A689" s="201"/>
      <c r="B689" s="202"/>
      <c r="C689" s="203"/>
      <c r="D689" s="203"/>
      <c r="E689" s="204"/>
      <c r="F689" s="232"/>
      <c r="G689" s="233"/>
      <c r="H689" s="233"/>
      <c r="I689" s="233"/>
      <c r="J689" s="233"/>
      <c r="K689" s="233"/>
      <c r="L689" s="233"/>
      <c r="M689" s="233"/>
      <c r="N689" s="206"/>
      <c r="O689" s="207"/>
    </row>
    <row r="690" spans="1:15">
      <c r="A690" s="201"/>
      <c r="B690" s="202"/>
      <c r="C690" s="242" t="s">
        <v>204</v>
      </c>
      <c r="D690" s="243"/>
      <c r="E690" s="244"/>
      <c r="F690" s="205"/>
      <c r="G690" s="205"/>
      <c r="H690" s="205"/>
      <c r="I690" s="205"/>
      <c r="J690" s="205"/>
      <c r="K690" s="205"/>
      <c r="L690" s="205"/>
      <c r="M690" s="205"/>
      <c r="N690" s="205"/>
      <c r="O690" s="245"/>
    </row>
    <row r="691" spans="1:15">
      <c r="A691" s="201"/>
      <c r="B691" s="202"/>
      <c r="C691" s="246" t="s">
        <v>205</v>
      </c>
      <c r="D691" s="243"/>
      <c r="E691" s="244"/>
      <c r="F691" s="205">
        <f>H696*1.1</f>
        <v>4.4000000000000004</v>
      </c>
      <c r="G691" s="205"/>
      <c r="H691" s="205"/>
      <c r="I691" s="205">
        <f>J696</f>
        <v>7</v>
      </c>
      <c r="J691" s="205">
        <v>8</v>
      </c>
      <c r="K691" s="205">
        <f>0.006165*22*22*1</f>
        <v>2.98386</v>
      </c>
      <c r="L691" s="205"/>
      <c r="M691" s="205"/>
      <c r="N691" s="205" t="s">
        <v>96</v>
      </c>
      <c r="O691" s="245">
        <f>F691*I691*J691*K691</f>
        <v>735.22310400000003</v>
      </c>
    </row>
    <row r="692" spans="1:15">
      <c r="A692" s="201"/>
      <c r="B692" s="202"/>
      <c r="C692" s="246" t="s">
        <v>226</v>
      </c>
      <c r="D692" s="243"/>
      <c r="E692" s="244"/>
      <c r="F692" s="205">
        <f>((F696-0.04)+(G696-0.04)+0.05)*2</f>
        <v>1.34</v>
      </c>
      <c r="G692" s="205"/>
      <c r="H692" s="205"/>
      <c r="I692" s="205">
        <f>I691</f>
        <v>7</v>
      </c>
      <c r="J692" s="205">
        <v>12</v>
      </c>
      <c r="K692" s="205">
        <f>0.006165*10*10*1</f>
        <v>0.61650000000000005</v>
      </c>
      <c r="L692" s="205"/>
      <c r="M692" s="205"/>
      <c r="N692" s="205" t="s">
        <v>96</v>
      </c>
      <c r="O692" s="245">
        <f>F692*I692*J692*K692</f>
        <v>69.393240000000006</v>
      </c>
    </row>
    <row r="693" spans="1:15">
      <c r="A693" s="201"/>
      <c r="B693" s="202"/>
      <c r="C693" s="246" t="s">
        <v>206</v>
      </c>
      <c r="D693" s="243"/>
      <c r="E693" s="244"/>
      <c r="F693" s="205">
        <f>((F696-0.04)+(G696-0.04)+0.05)*2</f>
        <v>1.34</v>
      </c>
      <c r="G693" s="205"/>
      <c r="H693" s="205"/>
      <c r="I693" s="205">
        <f>I691</f>
        <v>7</v>
      </c>
      <c r="J693" s="205">
        <f>ROUNDUP((H696*0.5)/0.05,0)</f>
        <v>40</v>
      </c>
      <c r="K693" s="205">
        <f>0.006165*10*10*1</f>
        <v>0.61650000000000005</v>
      </c>
      <c r="L693" s="205"/>
      <c r="M693" s="205"/>
      <c r="N693" s="205" t="s">
        <v>96</v>
      </c>
      <c r="O693" s="245">
        <f>F693*I693*J693*K693</f>
        <v>231.31080000000006</v>
      </c>
    </row>
    <row r="694" spans="1:15">
      <c r="A694" s="201"/>
      <c r="B694" s="202"/>
      <c r="C694" s="246" t="s">
        <v>196</v>
      </c>
      <c r="D694" s="243"/>
      <c r="E694" s="244"/>
      <c r="F694" s="205">
        <f>((F696-0.04)+(G696-0.04)+0.05)*2</f>
        <v>1.34</v>
      </c>
      <c r="G694" s="205"/>
      <c r="H694" s="205"/>
      <c r="I694" s="205">
        <f>I693</f>
        <v>7</v>
      </c>
      <c r="J694" s="205">
        <f>ROUNDUP((H696*0.5)/0.15,0)</f>
        <v>14</v>
      </c>
      <c r="K694" s="205">
        <f>0.006165*10*10*1</f>
        <v>0.61650000000000005</v>
      </c>
      <c r="L694" s="205"/>
      <c r="M694" s="205"/>
      <c r="N694" s="205" t="s">
        <v>96</v>
      </c>
      <c r="O694" s="245">
        <f>F694*I694*J694*K694</f>
        <v>80.958780000000019</v>
      </c>
    </row>
    <row r="695" spans="1:15">
      <c r="A695" s="201"/>
      <c r="B695" s="202"/>
      <c r="C695" s="242"/>
      <c r="D695" s="243"/>
      <c r="E695" s="244"/>
      <c r="F695" s="205"/>
      <c r="G695" s="205"/>
      <c r="H695" s="205"/>
      <c r="I695" s="205"/>
      <c r="J695" s="205"/>
      <c r="K695" s="205"/>
      <c r="L695" s="205"/>
      <c r="M695" s="205" t="s">
        <v>165</v>
      </c>
      <c r="N695" s="205" t="s">
        <v>96</v>
      </c>
      <c r="O695" s="245">
        <f>SUM(O691:O694)</f>
        <v>1116.8859239999999</v>
      </c>
    </row>
    <row r="696" spans="1:15">
      <c r="A696" s="201"/>
      <c r="B696" s="202"/>
      <c r="C696" s="242" t="s">
        <v>208</v>
      </c>
      <c r="D696" s="243"/>
      <c r="E696" s="244"/>
      <c r="F696" s="205">
        <v>0.35</v>
      </c>
      <c r="G696" s="205">
        <v>0.35</v>
      </c>
      <c r="H696" s="205">
        <v>4</v>
      </c>
      <c r="I696" s="205"/>
      <c r="J696" s="205">
        <v>7</v>
      </c>
      <c r="K696" s="205"/>
      <c r="L696" s="205"/>
      <c r="M696" s="205"/>
      <c r="N696" s="205" t="s">
        <v>78</v>
      </c>
      <c r="O696" s="245">
        <f>F696*G696*H696*J696</f>
        <v>3.4299999999999997</v>
      </c>
    </row>
    <row r="697" spans="1:15">
      <c r="A697" s="201"/>
      <c r="B697" s="202"/>
      <c r="C697" s="242" t="s">
        <v>99</v>
      </c>
      <c r="D697" s="243"/>
      <c r="E697" s="244"/>
      <c r="F697" s="205">
        <f>F696*4</f>
        <v>1.4</v>
      </c>
      <c r="G697" s="205"/>
      <c r="H697" s="205">
        <f>H696</f>
        <v>4</v>
      </c>
      <c r="I697" s="205"/>
      <c r="J697" s="205">
        <f>J696</f>
        <v>7</v>
      </c>
      <c r="K697" s="205"/>
      <c r="L697" s="205"/>
      <c r="M697" s="205"/>
      <c r="N697" s="205" t="s">
        <v>76</v>
      </c>
      <c r="O697" s="245">
        <f>F697*H697*J697</f>
        <v>39.199999999999996</v>
      </c>
    </row>
    <row r="698" spans="1:15">
      <c r="A698" s="213"/>
      <c r="B698" s="214"/>
      <c r="C698" s="215"/>
      <c r="D698" s="215"/>
      <c r="E698" s="216"/>
      <c r="F698" s="230"/>
      <c r="G698" s="217"/>
      <c r="H698" s="217"/>
      <c r="I698" s="217"/>
      <c r="J698" s="217"/>
      <c r="K698" s="217"/>
      <c r="L698" s="217"/>
      <c r="M698" s="217"/>
      <c r="N698" s="218"/>
      <c r="O698" s="219"/>
    </row>
    <row r="699" spans="1:15">
      <c r="A699" s="226">
        <v>21</v>
      </c>
      <c r="B699" s="227"/>
      <c r="C699" s="228" t="s">
        <v>228</v>
      </c>
      <c r="D699" s="228"/>
      <c r="E699" s="229"/>
      <c r="F699" s="231"/>
      <c r="G699" s="205"/>
      <c r="H699" s="205"/>
      <c r="I699" s="205"/>
      <c r="J699" s="205"/>
      <c r="K699" s="205"/>
      <c r="L699" s="205"/>
      <c r="M699" s="205"/>
      <c r="N699" s="224"/>
      <c r="O699" s="225"/>
    </row>
    <row r="700" spans="1:15">
      <c r="A700" s="201"/>
      <c r="B700" s="202"/>
      <c r="C700" s="203"/>
      <c r="D700" s="203"/>
      <c r="E700" s="204"/>
      <c r="F700" s="232"/>
      <c r="G700" s="233"/>
      <c r="H700" s="233"/>
      <c r="I700" s="233"/>
      <c r="J700" s="233"/>
      <c r="K700" s="233"/>
      <c r="L700" s="233"/>
      <c r="M700" s="233"/>
      <c r="N700" s="206"/>
      <c r="O700" s="207"/>
    </row>
    <row r="701" spans="1:15">
      <c r="A701" s="201"/>
      <c r="B701" s="202"/>
      <c r="C701" s="203"/>
      <c r="D701" s="203"/>
      <c r="E701" s="204"/>
      <c r="F701" s="232"/>
      <c r="G701" s="233"/>
      <c r="H701" s="233"/>
      <c r="I701" s="233"/>
      <c r="J701" s="233"/>
      <c r="K701" s="233"/>
      <c r="L701" s="233"/>
      <c r="M701" s="233"/>
      <c r="N701" s="206"/>
      <c r="O701" s="207"/>
    </row>
    <row r="702" spans="1:15">
      <c r="A702" s="201"/>
      <c r="B702" s="202"/>
      <c r="C702" s="203"/>
      <c r="D702" s="203"/>
      <c r="E702" s="204"/>
      <c r="F702" s="232"/>
      <c r="G702" s="233"/>
      <c r="H702" s="233"/>
      <c r="I702" s="233"/>
      <c r="J702" s="233"/>
      <c r="K702" s="233"/>
      <c r="L702" s="233"/>
      <c r="M702" s="233"/>
      <c r="N702" s="206"/>
      <c r="O702" s="207"/>
    </row>
    <row r="703" spans="1:15">
      <c r="A703" s="201"/>
      <c r="B703" s="202"/>
      <c r="C703" s="203"/>
      <c r="D703" s="203"/>
      <c r="E703" s="204"/>
      <c r="F703" s="232"/>
      <c r="G703" s="233"/>
      <c r="H703" s="233"/>
      <c r="I703" s="233"/>
      <c r="J703" s="233"/>
      <c r="K703" s="233"/>
      <c r="L703" s="233"/>
      <c r="M703" s="233"/>
      <c r="N703" s="206"/>
      <c r="O703" s="207"/>
    </row>
    <row r="704" spans="1:15">
      <c r="A704" s="201"/>
      <c r="B704" s="202"/>
      <c r="C704" s="203"/>
      <c r="D704" s="203"/>
      <c r="E704" s="204"/>
      <c r="F704" s="232"/>
      <c r="G704" s="233"/>
      <c r="H704" s="233"/>
      <c r="I704" s="233"/>
      <c r="J704" s="233"/>
      <c r="K704" s="233"/>
      <c r="L704" s="233"/>
      <c r="M704" s="233"/>
      <c r="N704" s="206"/>
      <c r="O704" s="207"/>
    </row>
    <row r="705" spans="1:15">
      <c r="A705" s="201"/>
      <c r="B705" s="202"/>
      <c r="C705" s="203"/>
      <c r="D705" s="203"/>
      <c r="E705" s="204"/>
      <c r="F705" s="232"/>
      <c r="G705" s="233"/>
      <c r="H705" s="233"/>
      <c r="I705" s="233"/>
      <c r="J705" s="233"/>
      <c r="K705" s="233"/>
      <c r="L705" s="233"/>
      <c r="M705" s="233"/>
      <c r="N705" s="206"/>
      <c r="O705" s="207"/>
    </row>
    <row r="706" spans="1:15">
      <c r="A706" s="201"/>
      <c r="B706" s="202"/>
      <c r="C706" s="203"/>
      <c r="D706" s="203"/>
      <c r="E706" s="204"/>
      <c r="F706" s="232"/>
      <c r="G706" s="233"/>
      <c r="H706" s="233"/>
      <c r="I706" s="233"/>
      <c r="J706" s="233"/>
      <c r="K706" s="233"/>
      <c r="L706" s="233"/>
      <c r="M706" s="233"/>
      <c r="N706" s="206"/>
      <c r="O706" s="207"/>
    </row>
    <row r="707" spans="1:15">
      <c r="A707" s="201"/>
      <c r="B707" s="202"/>
      <c r="C707" s="203"/>
      <c r="D707" s="203"/>
      <c r="E707" s="204"/>
      <c r="F707" s="232"/>
      <c r="G707" s="233"/>
      <c r="H707" s="233"/>
      <c r="I707" s="233"/>
      <c r="J707" s="233"/>
      <c r="K707" s="233"/>
      <c r="L707" s="233"/>
      <c r="M707" s="233"/>
      <c r="N707" s="206"/>
      <c r="O707" s="207"/>
    </row>
    <row r="708" spans="1:15">
      <c r="A708" s="201"/>
      <c r="B708" s="202"/>
      <c r="C708" s="203"/>
      <c r="D708" s="203"/>
      <c r="E708" s="204"/>
      <c r="F708" s="232"/>
      <c r="G708" s="233"/>
      <c r="H708" s="233"/>
      <c r="I708" s="233"/>
      <c r="J708" s="233"/>
      <c r="K708" s="233"/>
      <c r="L708" s="233"/>
      <c r="M708" s="233"/>
      <c r="N708" s="206"/>
      <c r="O708" s="207"/>
    </row>
    <row r="709" spans="1:15">
      <c r="A709" s="201"/>
      <c r="B709" s="202"/>
      <c r="C709" s="203"/>
      <c r="D709" s="203"/>
      <c r="E709" s="204"/>
      <c r="F709" s="232"/>
      <c r="G709" s="233"/>
      <c r="H709" s="233"/>
      <c r="I709" s="233"/>
      <c r="J709" s="233"/>
      <c r="K709" s="233"/>
      <c r="L709" s="233"/>
      <c r="M709" s="233"/>
      <c r="N709" s="206"/>
      <c r="O709" s="207"/>
    </row>
    <row r="710" spans="1:15">
      <c r="A710" s="201"/>
      <c r="B710" s="202"/>
      <c r="C710" s="203"/>
      <c r="D710" s="203"/>
      <c r="E710" s="204"/>
      <c r="F710" s="232"/>
      <c r="G710" s="233"/>
      <c r="H710" s="233"/>
      <c r="I710" s="233"/>
      <c r="J710" s="233"/>
      <c r="K710" s="233"/>
      <c r="L710" s="233"/>
      <c r="M710" s="233"/>
      <c r="N710" s="206"/>
      <c r="O710" s="207"/>
    </row>
    <row r="711" spans="1:15">
      <c r="A711" s="201"/>
      <c r="B711" s="202"/>
      <c r="C711" s="203"/>
      <c r="D711" s="203"/>
      <c r="E711" s="204"/>
      <c r="F711" s="232"/>
      <c r="G711" s="233"/>
      <c r="H711" s="233"/>
      <c r="I711" s="233"/>
      <c r="J711" s="233"/>
      <c r="K711" s="233"/>
      <c r="L711" s="233"/>
      <c r="M711" s="233"/>
      <c r="N711" s="206"/>
      <c r="O711" s="207"/>
    </row>
    <row r="712" spans="1:15">
      <c r="A712" s="201"/>
      <c r="B712" s="202"/>
      <c r="C712" s="203"/>
      <c r="D712" s="203"/>
      <c r="E712" s="204"/>
      <c r="F712" s="232"/>
      <c r="G712" s="233"/>
      <c r="H712" s="233"/>
      <c r="I712" s="233"/>
      <c r="J712" s="233"/>
      <c r="K712" s="233"/>
      <c r="L712" s="233"/>
      <c r="M712" s="233"/>
      <c r="N712" s="206"/>
      <c r="O712" s="207"/>
    </row>
    <row r="713" spans="1:15">
      <c r="A713" s="201"/>
      <c r="B713" s="202"/>
      <c r="C713" s="242" t="s">
        <v>204</v>
      </c>
      <c r="D713" s="243"/>
      <c r="E713" s="244"/>
      <c r="F713" s="205"/>
      <c r="G713" s="205"/>
      <c r="H713" s="205"/>
      <c r="I713" s="205"/>
      <c r="J713" s="205"/>
      <c r="K713" s="205"/>
      <c r="L713" s="205"/>
      <c r="M713" s="205"/>
      <c r="N713" s="205"/>
      <c r="O713" s="245"/>
    </row>
    <row r="714" spans="1:15">
      <c r="A714" s="201"/>
      <c r="B714" s="202"/>
      <c r="C714" s="246" t="s">
        <v>205</v>
      </c>
      <c r="D714" s="243"/>
      <c r="E714" s="244"/>
      <c r="F714" s="205">
        <f>H719*1.1</f>
        <v>4.4000000000000004</v>
      </c>
      <c r="G714" s="205"/>
      <c r="H714" s="205"/>
      <c r="I714" s="205">
        <f>J719</f>
        <v>1</v>
      </c>
      <c r="J714" s="205">
        <v>12</v>
      </c>
      <c r="K714" s="205">
        <f>0.006165*22*22*1</f>
        <v>2.98386</v>
      </c>
      <c r="L714" s="205"/>
      <c r="M714" s="205"/>
      <c r="N714" s="205" t="s">
        <v>96</v>
      </c>
      <c r="O714" s="245">
        <f>F714*I714*J714*K714</f>
        <v>157.547808</v>
      </c>
    </row>
    <row r="715" spans="1:15">
      <c r="A715" s="201"/>
      <c r="B715" s="202"/>
      <c r="C715" s="246" t="s">
        <v>226</v>
      </c>
      <c r="D715" s="243"/>
      <c r="E715" s="244"/>
      <c r="F715" s="205">
        <f>((F719-0.04)+(G719-0.04)+0.05)*2</f>
        <v>1.34</v>
      </c>
      <c r="G715" s="205"/>
      <c r="H715" s="205"/>
      <c r="I715" s="205">
        <f>I714</f>
        <v>1</v>
      </c>
      <c r="J715" s="205">
        <v>12</v>
      </c>
      <c r="K715" s="205">
        <f>0.006165*10*10*1</f>
        <v>0.61650000000000005</v>
      </c>
      <c r="L715" s="205"/>
      <c r="M715" s="205"/>
      <c r="N715" s="205" t="s">
        <v>96</v>
      </c>
      <c r="O715" s="245">
        <f>F715*I715*J715*K715</f>
        <v>9.9133200000000024</v>
      </c>
    </row>
    <row r="716" spans="1:15">
      <c r="A716" s="201"/>
      <c r="B716" s="202"/>
      <c r="C716" s="246" t="s">
        <v>206</v>
      </c>
      <c r="D716" s="243"/>
      <c r="E716" s="244"/>
      <c r="F716" s="205">
        <f>((F719-0.04)+(G719-0.04)+0.05)*2</f>
        <v>1.34</v>
      </c>
      <c r="G716" s="205"/>
      <c r="H716" s="205"/>
      <c r="I716" s="205">
        <f>I714</f>
        <v>1</v>
      </c>
      <c r="J716" s="205">
        <f>ROUNDUP((H719*0.5)/0.05,0)</f>
        <v>40</v>
      </c>
      <c r="K716" s="205">
        <f>0.006165*10*10*1</f>
        <v>0.61650000000000005</v>
      </c>
      <c r="L716" s="205"/>
      <c r="M716" s="205"/>
      <c r="N716" s="205" t="s">
        <v>96</v>
      </c>
      <c r="O716" s="245">
        <f>F716*I716*J716*K716</f>
        <v>33.044400000000003</v>
      </c>
    </row>
    <row r="717" spans="1:15">
      <c r="A717" s="201"/>
      <c r="B717" s="202"/>
      <c r="C717" s="246" t="s">
        <v>196</v>
      </c>
      <c r="D717" s="243"/>
      <c r="E717" s="244"/>
      <c r="F717" s="205">
        <f>((F719-0.04)+(G719-0.04)+0.05)*2</f>
        <v>1.34</v>
      </c>
      <c r="G717" s="205"/>
      <c r="H717" s="205"/>
      <c r="I717" s="205">
        <f>I716</f>
        <v>1</v>
      </c>
      <c r="J717" s="205">
        <f>ROUNDUP((H719*0.5)/0.15,0)</f>
        <v>14</v>
      </c>
      <c r="K717" s="205">
        <f>0.006165*10*10*1</f>
        <v>0.61650000000000005</v>
      </c>
      <c r="L717" s="205"/>
      <c r="M717" s="205"/>
      <c r="N717" s="205" t="s">
        <v>96</v>
      </c>
      <c r="O717" s="245">
        <f>F717*I717*J717*K717</f>
        <v>11.565540000000002</v>
      </c>
    </row>
    <row r="718" spans="1:15">
      <c r="A718" s="201"/>
      <c r="B718" s="202"/>
      <c r="C718" s="242"/>
      <c r="D718" s="243"/>
      <c r="E718" s="244"/>
      <c r="F718" s="205"/>
      <c r="G718" s="205"/>
      <c r="H718" s="205"/>
      <c r="I718" s="205"/>
      <c r="J718" s="205"/>
      <c r="K718" s="205"/>
      <c r="L718" s="205"/>
      <c r="M718" s="205" t="s">
        <v>165</v>
      </c>
      <c r="N718" s="205" t="s">
        <v>96</v>
      </c>
      <c r="O718" s="245">
        <f>SUM(O714:O717)</f>
        <v>212.071068</v>
      </c>
    </row>
    <row r="719" spans="1:15">
      <c r="A719" s="201"/>
      <c r="B719" s="202"/>
      <c r="C719" s="242" t="s">
        <v>208</v>
      </c>
      <c r="D719" s="243"/>
      <c r="E719" s="244"/>
      <c r="F719" s="205">
        <v>0.35</v>
      </c>
      <c r="G719" s="205">
        <v>0.35</v>
      </c>
      <c r="H719" s="205">
        <v>4</v>
      </c>
      <c r="I719" s="205"/>
      <c r="J719" s="205">
        <v>1</v>
      </c>
      <c r="K719" s="205"/>
      <c r="L719" s="205"/>
      <c r="M719" s="205"/>
      <c r="N719" s="205" t="s">
        <v>78</v>
      </c>
      <c r="O719" s="245">
        <f>F719*G719*H719*J719</f>
        <v>0.48999999999999994</v>
      </c>
    </row>
    <row r="720" spans="1:15">
      <c r="A720" s="201"/>
      <c r="B720" s="202"/>
      <c r="C720" s="242" t="s">
        <v>99</v>
      </c>
      <c r="D720" s="243"/>
      <c r="E720" s="244"/>
      <c r="F720" s="205">
        <f>F719*4</f>
        <v>1.4</v>
      </c>
      <c r="G720" s="205"/>
      <c r="H720" s="205">
        <f>H719</f>
        <v>4</v>
      </c>
      <c r="I720" s="205"/>
      <c r="J720" s="205">
        <f>J719</f>
        <v>1</v>
      </c>
      <c r="K720" s="205"/>
      <c r="L720" s="205"/>
      <c r="M720" s="205"/>
      <c r="N720" s="205" t="s">
        <v>76</v>
      </c>
      <c r="O720" s="245">
        <f>F720*H720*J720</f>
        <v>5.6</v>
      </c>
    </row>
    <row r="721" spans="1:15">
      <c r="A721" s="213"/>
      <c r="B721" s="214"/>
      <c r="C721" s="215"/>
      <c r="D721" s="215"/>
      <c r="E721" s="216"/>
      <c r="F721" s="230"/>
      <c r="G721" s="217"/>
      <c r="H721" s="217"/>
      <c r="I721" s="217"/>
      <c r="J721" s="217"/>
      <c r="K721" s="217"/>
      <c r="L721" s="217"/>
      <c r="M721" s="217"/>
      <c r="N721" s="218"/>
      <c r="O721" s="219"/>
    </row>
    <row r="722" spans="1:15">
      <c r="A722" s="226">
        <v>22</v>
      </c>
      <c r="B722" s="227"/>
      <c r="C722" s="228" t="s">
        <v>229</v>
      </c>
      <c r="D722" s="228"/>
      <c r="E722" s="229"/>
      <c r="F722" s="231"/>
      <c r="G722" s="205"/>
      <c r="H722" s="205"/>
      <c r="I722" s="205"/>
      <c r="J722" s="205"/>
      <c r="K722" s="205"/>
      <c r="L722" s="205"/>
      <c r="M722" s="205"/>
      <c r="N722" s="224"/>
      <c r="O722" s="225"/>
    </row>
    <row r="723" spans="1:15">
      <c r="A723" s="201"/>
      <c r="B723" s="202"/>
      <c r="C723" s="203"/>
      <c r="D723" s="203"/>
      <c r="E723" s="204"/>
      <c r="F723" s="232"/>
      <c r="G723" s="233"/>
      <c r="H723" s="233"/>
      <c r="I723" s="233"/>
      <c r="J723" s="233"/>
      <c r="K723" s="233"/>
      <c r="L723" s="233"/>
      <c r="M723" s="233"/>
      <c r="N723" s="206"/>
      <c r="O723" s="207"/>
    </row>
    <row r="724" spans="1:15">
      <c r="A724" s="201"/>
      <c r="B724" s="202"/>
      <c r="C724" s="203"/>
      <c r="D724" s="203"/>
      <c r="E724" s="204"/>
      <c r="F724" s="232"/>
      <c r="G724" s="233"/>
      <c r="H724" s="233"/>
      <c r="I724" s="233"/>
      <c r="J724" s="233"/>
      <c r="K724" s="233"/>
      <c r="L724" s="233"/>
      <c r="M724" s="233"/>
      <c r="N724" s="206"/>
      <c r="O724" s="207"/>
    </row>
    <row r="725" spans="1:15">
      <c r="A725" s="201"/>
      <c r="B725" s="202"/>
      <c r="C725" s="203"/>
      <c r="D725" s="203"/>
      <c r="E725" s="204"/>
      <c r="F725" s="232"/>
      <c r="G725" s="233"/>
      <c r="H725" s="233"/>
      <c r="I725" s="233"/>
      <c r="J725" s="233"/>
      <c r="K725" s="233"/>
      <c r="L725" s="233"/>
      <c r="M725" s="233"/>
      <c r="N725" s="206"/>
      <c r="O725" s="207"/>
    </row>
    <row r="726" spans="1:15">
      <c r="A726" s="201"/>
      <c r="B726" s="202"/>
      <c r="C726" s="203"/>
      <c r="D726" s="203"/>
      <c r="E726" s="204"/>
      <c r="F726" s="232"/>
      <c r="G726" s="233"/>
      <c r="H726" s="233"/>
      <c r="I726" s="233"/>
      <c r="J726" s="233"/>
      <c r="K726" s="233"/>
      <c r="L726" s="233"/>
      <c r="M726" s="233"/>
      <c r="N726" s="206"/>
      <c r="O726" s="207"/>
    </row>
    <row r="727" spans="1:15">
      <c r="A727" s="201"/>
      <c r="B727" s="202"/>
      <c r="C727" s="203"/>
      <c r="D727" s="203"/>
      <c r="E727" s="204"/>
      <c r="F727" s="232"/>
      <c r="G727" s="233"/>
      <c r="H727" s="233"/>
      <c r="I727" s="233"/>
      <c r="J727" s="233"/>
      <c r="K727" s="233"/>
      <c r="L727" s="233"/>
      <c r="M727" s="233"/>
      <c r="N727" s="206"/>
      <c r="O727" s="207"/>
    </row>
    <row r="728" spans="1:15">
      <c r="A728" s="201"/>
      <c r="B728" s="202"/>
      <c r="C728" s="203"/>
      <c r="D728" s="203"/>
      <c r="E728" s="204"/>
      <c r="F728" s="232"/>
      <c r="G728" s="233"/>
      <c r="H728" s="233"/>
      <c r="I728" s="233"/>
      <c r="J728" s="233"/>
      <c r="K728" s="233"/>
      <c r="L728" s="233"/>
      <c r="M728" s="233"/>
      <c r="N728" s="206"/>
      <c r="O728" s="207"/>
    </row>
    <row r="729" spans="1:15">
      <c r="A729" s="201"/>
      <c r="B729" s="202"/>
      <c r="C729" s="203"/>
      <c r="D729" s="203"/>
      <c r="E729" s="204"/>
      <c r="F729" s="232"/>
      <c r="G729" s="233"/>
      <c r="H729" s="233"/>
      <c r="I729" s="233"/>
      <c r="J729" s="233"/>
      <c r="K729" s="233"/>
      <c r="L729" s="233"/>
      <c r="M729" s="233"/>
      <c r="N729" s="206"/>
      <c r="O729" s="207"/>
    </row>
    <row r="730" spans="1:15">
      <c r="A730" s="201"/>
      <c r="B730" s="202"/>
      <c r="C730" s="203"/>
      <c r="D730" s="203"/>
      <c r="E730" s="204"/>
      <c r="F730" s="232"/>
      <c r="G730" s="233"/>
      <c r="H730" s="233"/>
      <c r="I730" s="233"/>
      <c r="J730" s="233"/>
      <c r="K730" s="233"/>
      <c r="L730" s="233"/>
      <c r="M730" s="233"/>
      <c r="N730" s="206"/>
      <c r="O730" s="207"/>
    </row>
    <row r="731" spans="1:15">
      <c r="A731" s="201"/>
      <c r="B731" s="202"/>
      <c r="C731" s="203"/>
      <c r="D731" s="203"/>
      <c r="E731" s="204"/>
      <c r="F731" s="232"/>
      <c r="G731" s="233"/>
      <c r="H731" s="233"/>
      <c r="I731" s="233"/>
      <c r="J731" s="233"/>
      <c r="K731" s="233"/>
      <c r="L731" s="233"/>
      <c r="M731" s="233"/>
      <c r="N731" s="206"/>
      <c r="O731" s="207"/>
    </row>
    <row r="732" spans="1:15">
      <c r="A732" s="201"/>
      <c r="B732" s="202"/>
      <c r="C732" s="203"/>
      <c r="D732" s="203"/>
      <c r="E732" s="204"/>
      <c r="F732" s="232"/>
      <c r="G732" s="233"/>
      <c r="H732" s="233"/>
      <c r="I732" s="233"/>
      <c r="J732" s="233"/>
      <c r="K732" s="233"/>
      <c r="L732" s="233"/>
      <c r="M732" s="233"/>
      <c r="N732" s="206"/>
      <c r="O732" s="207"/>
    </row>
    <row r="733" spans="1:15">
      <c r="A733" s="201"/>
      <c r="B733" s="202"/>
      <c r="C733" s="203"/>
      <c r="D733" s="203"/>
      <c r="E733" s="204"/>
      <c r="F733" s="232"/>
      <c r="G733" s="233"/>
      <c r="H733" s="233"/>
      <c r="I733" s="233"/>
      <c r="J733" s="233"/>
      <c r="K733" s="233"/>
      <c r="L733" s="233"/>
      <c r="M733" s="233"/>
      <c r="N733" s="206"/>
      <c r="O733" s="207"/>
    </row>
    <row r="734" spans="1:15">
      <c r="A734" s="201"/>
      <c r="B734" s="202"/>
      <c r="C734" s="203"/>
      <c r="D734" s="203"/>
      <c r="E734" s="204"/>
      <c r="F734" s="232"/>
      <c r="G734" s="233"/>
      <c r="H734" s="233"/>
      <c r="I734" s="233"/>
      <c r="J734" s="233"/>
      <c r="K734" s="233"/>
      <c r="L734" s="233"/>
      <c r="M734" s="233"/>
      <c r="N734" s="206"/>
      <c r="O734" s="207"/>
    </row>
    <row r="735" spans="1:15">
      <c r="A735" s="201"/>
      <c r="B735" s="202"/>
      <c r="C735" s="203"/>
      <c r="D735" s="203"/>
      <c r="E735" s="204"/>
      <c r="F735" s="232"/>
      <c r="G735" s="233"/>
      <c r="H735" s="233"/>
      <c r="I735" s="233"/>
      <c r="J735" s="233"/>
      <c r="K735" s="233"/>
      <c r="L735" s="233"/>
      <c r="M735" s="233"/>
      <c r="N735" s="206"/>
      <c r="O735" s="207"/>
    </row>
    <row r="736" spans="1:15">
      <c r="A736" s="201"/>
      <c r="B736" s="202"/>
      <c r="C736" s="203"/>
      <c r="D736" s="203"/>
      <c r="E736" s="204"/>
      <c r="F736" s="232"/>
      <c r="G736" s="233"/>
      <c r="H736" s="233"/>
      <c r="I736" s="233"/>
      <c r="J736" s="233"/>
      <c r="K736" s="233"/>
      <c r="L736" s="233"/>
      <c r="M736" s="233"/>
      <c r="N736" s="206"/>
      <c r="O736" s="207"/>
    </row>
    <row r="737" spans="1:15">
      <c r="A737" s="201"/>
      <c r="B737" s="202"/>
      <c r="C737" s="203"/>
      <c r="D737" s="203"/>
      <c r="E737" s="204"/>
      <c r="F737" s="232"/>
      <c r="G737" s="233"/>
      <c r="H737" s="233"/>
      <c r="I737" s="233"/>
      <c r="J737" s="233"/>
      <c r="K737" s="233"/>
      <c r="L737" s="233"/>
      <c r="M737" s="233"/>
      <c r="N737" s="206"/>
      <c r="O737" s="207"/>
    </row>
    <row r="738" spans="1:15">
      <c r="A738" s="201"/>
      <c r="B738" s="202"/>
      <c r="C738" s="203"/>
      <c r="D738" s="203"/>
      <c r="E738" s="204"/>
      <c r="F738" s="232"/>
      <c r="G738" s="233"/>
      <c r="H738" s="233"/>
      <c r="I738" s="233"/>
      <c r="J738" s="233"/>
      <c r="K738" s="233"/>
      <c r="L738" s="233"/>
      <c r="M738" s="233"/>
      <c r="N738" s="206"/>
      <c r="O738" s="207"/>
    </row>
    <row r="739" spans="1:15">
      <c r="A739" s="201"/>
      <c r="B739" s="202"/>
      <c r="C739" s="203"/>
      <c r="D739" s="203"/>
      <c r="E739" s="204"/>
      <c r="F739" s="232"/>
      <c r="G739" s="233"/>
      <c r="H739" s="233"/>
      <c r="I739" s="233"/>
      <c r="J739" s="233"/>
      <c r="K739" s="233"/>
      <c r="L739" s="233"/>
      <c r="M739" s="233"/>
      <c r="N739" s="206"/>
      <c r="O739" s="207"/>
    </row>
    <row r="740" spans="1:15">
      <c r="A740" s="201"/>
      <c r="B740" s="202"/>
      <c r="C740" s="203"/>
      <c r="D740" s="203"/>
      <c r="E740" s="204"/>
      <c r="F740" s="232"/>
      <c r="G740" s="233"/>
      <c r="H740" s="233"/>
      <c r="I740" s="233"/>
      <c r="J740" s="233"/>
      <c r="K740" s="233"/>
      <c r="L740" s="233"/>
      <c r="M740" s="233"/>
      <c r="N740" s="206"/>
      <c r="O740" s="207"/>
    </row>
    <row r="741" spans="1:15">
      <c r="A741" s="201"/>
      <c r="B741" s="202"/>
      <c r="C741" s="203"/>
      <c r="D741" s="203"/>
      <c r="E741" s="204"/>
      <c r="F741" s="232"/>
      <c r="G741" s="233"/>
      <c r="H741" s="233"/>
      <c r="I741" s="233"/>
      <c r="J741" s="233"/>
      <c r="K741" s="233"/>
      <c r="L741" s="233"/>
      <c r="M741" s="233"/>
      <c r="N741" s="206"/>
      <c r="O741" s="207"/>
    </row>
    <row r="742" spans="1:15">
      <c r="A742" s="201"/>
      <c r="B742" s="202"/>
      <c r="C742" s="242" t="s">
        <v>204</v>
      </c>
      <c r="D742" s="243"/>
      <c r="E742" s="244"/>
      <c r="F742" s="205"/>
      <c r="G742" s="205"/>
      <c r="H742" s="205"/>
      <c r="I742" s="205"/>
      <c r="J742" s="205"/>
      <c r="K742" s="205"/>
      <c r="L742" s="205"/>
      <c r="M742" s="205"/>
      <c r="N742" s="205"/>
      <c r="O742" s="245"/>
    </row>
    <row r="743" spans="1:15">
      <c r="A743" s="201"/>
      <c r="B743" s="202"/>
      <c r="C743" s="246" t="s">
        <v>205</v>
      </c>
      <c r="D743" s="243"/>
      <c r="E743" s="244"/>
      <c r="F743" s="205">
        <f>H747*1.1</f>
        <v>4.4000000000000004</v>
      </c>
      <c r="G743" s="205"/>
      <c r="H743" s="205"/>
      <c r="I743" s="205">
        <f>J747</f>
        <v>15</v>
      </c>
      <c r="J743" s="205">
        <v>4</v>
      </c>
      <c r="K743" s="205">
        <f>0.006165*10*10*1</f>
        <v>0.61650000000000005</v>
      </c>
      <c r="L743" s="205"/>
      <c r="M743" s="205"/>
      <c r="N743" s="205" t="s">
        <v>96</v>
      </c>
      <c r="O743" s="245">
        <f>F743*I743*J743*K743</f>
        <v>162.756</v>
      </c>
    </row>
    <row r="744" spans="1:15">
      <c r="A744" s="201"/>
      <c r="B744" s="202"/>
      <c r="C744" s="246" t="s">
        <v>206</v>
      </c>
      <c r="D744" s="243"/>
      <c r="E744" s="244"/>
      <c r="F744" s="205">
        <f>((F747-0.04)+(G747-0.04)+0.05)*2</f>
        <v>0.53999999999999992</v>
      </c>
      <c r="G744" s="205"/>
      <c r="H744" s="205"/>
      <c r="I744" s="205">
        <f>I743</f>
        <v>15</v>
      </c>
      <c r="J744" s="205">
        <f>ROUNDUP((H747*0.5)/0.05,0)</f>
        <v>40</v>
      </c>
      <c r="K744" s="205">
        <f>0.006165*8*8*1</f>
        <v>0.39456000000000002</v>
      </c>
      <c r="L744" s="205"/>
      <c r="M744" s="205"/>
      <c r="N744" s="205" t="s">
        <v>96</v>
      </c>
      <c r="O744" s="245">
        <f>F744*I744*J744*K744</f>
        <v>127.83744</v>
      </c>
    </row>
    <row r="745" spans="1:15">
      <c r="A745" s="201"/>
      <c r="B745" s="202"/>
      <c r="C745" s="246" t="s">
        <v>196</v>
      </c>
      <c r="D745" s="243"/>
      <c r="E745" s="244"/>
      <c r="F745" s="205">
        <f>((F747-0.04)+(G747-0.04)+0.05)*2</f>
        <v>0.53999999999999992</v>
      </c>
      <c r="G745" s="205"/>
      <c r="H745" s="205"/>
      <c r="I745" s="205">
        <f>I744</f>
        <v>15</v>
      </c>
      <c r="J745" s="205">
        <f>ROUNDUP((H747*0.5)/0.15,0)</f>
        <v>14</v>
      </c>
      <c r="K745" s="205">
        <f>0.006165*8*8*1</f>
        <v>0.39456000000000002</v>
      </c>
      <c r="L745" s="205"/>
      <c r="M745" s="205"/>
      <c r="N745" s="205" t="s">
        <v>96</v>
      </c>
      <c r="O745" s="245">
        <f>F745*I745*J745*K745</f>
        <v>44.743104000000002</v>
      </c>
    </row>
    <row r="746" spans="1:15">
      <c r="A746" s="201"/>
      <c r="B746" s="202"/>
      <c r="C746" s="242"/>
      <c r="D746" s="243"/>
      <c r="E746" s="244"/>
      <c r="F746" s="205"/>
      <c r="G746" s="205"/>
      <c r="H746" s="205"/>
      <c r="I746" s="205"/>
      <c r="J746" s="205"/>
      <c r="K746" s="205"/>
      <c r="L746" s="205"/>
      <c r="M746" s="205" t="s">
        <v>165</v>
      </c>
      <c r="N746" s="205" t="s">
        <v>96</v>
      </c>
      <c r="O746" s="245">
        <f>SUM(O743:O745)</f>
        <v>335.336544</v>
      </c>
    </row>
    <row r="747" spans="1:15">
      <c r="A747" s="201"/>
      <c r="B747" s="202"/>
      <c r="C747" s="242" t="s">
        <v>208</v>
      </c>
      <c r="D747" s="243"/>
      <c r="E747" s="244"/>
      <c r="F747" s="205">
        <v>0.15</v>
      </c>
      <c r="G747" s="205">
        <v>0.15</v>
      </c>
      <c r="H747" s="205">
        <v>4</v>
      </c>
      <c r="I747" s="205"/>
      <c r="J747" s="205">
        <v>15</v>
      </c>
      <c r="K747" s="205"/>
      <c r="L747" s="205"/>
      <c r="M747" s="205"/>
      <c r="N747" s="205" t="s">
        <v>78</v>
      </c>
      <c r="O747" s="245">
        <f>F747*G747*H747*J747</f>
        <v>1.3499999999999999</v>
      </c>
    </row>
    <row r="748" spans="1:15">
      <c r="A748" s="201"/>
      <c r="B748" s="202"/>
      <c r="C748" s="242" t="s">
        <v>99</v>
      </c>
      <c r="D748" s="243"/>
      <c r="E748" s="244"/>
      <c r="F748" s="205">
        <f>F747*4</f>
        <v>0.6</v>
      </c>
      <c r="G748" s="205"/>
      <c r="H748" s="205">
        <v>1</v>
      </c>
      <c r="I748" s="205"/>
      <c r="J748" s="205">
        <f>J747</f>
        <v>15</v>
      </c>
      <c r="K748" s="205"/>
      <c r="L748" s="205"/>
      <c r="M748" s="205"/>
      <c r="N748" s="205" t="s">
        <v>76</v>
      </c>
      <c r="O748" s="245">
        <f>F748*H748*J748</f>
        <v>9</v>
      </c>
    </row>
    <row r="749" spans="1:15">
      <c r="A749" s="213"/>
      <c r="B749" s="214"/>
      <c r="C749" s="215"/>
      <c r="D749" s="215"/>
      <c r="E749" s="216"/>
      <c r="F749" s="230"/>
      <c r="G749" s="217"/>
      <c r="H749" s="217"/>
      <c r="I749" s="217"/>
      <c r="J749" s="217"/>
      <c r="K749" s="217"/>
      <c r="L749" s="217"/>
      <c r="M749" s="217"/>
      <c r="N749" s="218"/>
      <c r="O749" s="219"/>
    </row>
    <row r="750" spans="1:15">
      <c r="A750" s="226">
        <v>23</v>
      </c>
      <c r="B750" s="227"/>
      <c r="C750" s="228" t="s">
        <v>230</v>
      </c>
      <c r="D750" s="228"/>
      <c r="E750" s="229"/>
      <c r="F750" s="231"/>
      <c r="G750" s="205"/>
      <c r="H750" s="205"/>
      <c r="I750" s="205"/>
      <c r="J750" s="205"/>
      <c r="K750" s="205"/>
      <c r="L750" s="205"/>
      <c r="M750" s="205"/>
      <c r="N750" s="224"/>
      <c r="O750" s="225"/>
    </row>
    <row r="751" spans="1:15">
      <c r="A751" s="201"/>
      <c r="B751" s="202"/>
      <c r="C751" s="203"/>
      <c r="D751" s="203"/>
      <c r="E751" s="204"/>
      <c r="F751" s="232"/>
      <c r="G751" s="233"/>
      <c r="H751" s="233"/>
      <c r="I751" s="233"/>
      <c r="J751" s="233"/>
      <c r="K751" s="233"/>
      <c r="L751" s="233"/>
      <c r="M751" s="233"/>
      <c r="N751" s="206"/>
      <c r="O751" s="207"/>
    </row>
    <row r="752" spans="1:15">
      <c r="A752" s="201"/>
      <c r="B752" s="202"/>
      <c r="C752" s="203"/>
      <c r="D752" s="203"/>
      <c r="E752" s="204"/>
      <c r="F752" s="232"/>
      <c r="G752" s="233"/>
      <c r="H752" s="233"/>
      <c r="I752" s="233"/>
      <c r="J752" s="233"/>
      <c r="K752" s="233"/>
      <c r="L752" s="233"/>
      <c r="M752" s="233"/>
      <c r="N752" s="206"/>
      <c r="O752" s="207"/>
    </row>
    <row r="753" spans="1:15">
      <c r="A753" s="201"/>
      <c r="B753" s="202"/>
      <c r="C753" s="203"/>
      <c r="D753" s="203"/>
      <c r="E753" s="204"/>
      <c r="F753" s="232"/>
      <c r="G753" s="233"/>
      <c r="H753" s="233"/>
      <c r="I753" s="233"/>
      <c r="J753" s="233"/>
      <c r="K753" s="233"/>
      <c r="L753" s="233"/>
      <c r="M753" s="233"/>
      <c r="N753" s="206"/>
      <c r="O753" s="207"/>
    </row>
    <row r="754" spans="1:15">
      <c r="A754" s="201"/>
      <c r="B754" s="202"/>
      <c r="C754" s="203"/>
      <c r="D754" s="203"/>
      <c r="E754" s="204"/>
      <c r="F754" s="232"/>
      <c r="G754" s="233"/>
      <c r="H754" s="233"/>
      <c r="I754" s="233"/>
      <c r="J754" s="233"/>
      <c r="K754" s="233"/>
      <c r="L754" s="233"/>
      <c r="M754" s="233"/>
      <c r="N754" s="206"/>
      <c r="O754" s="207"/>
    </row>
    <row r="755" spans="1:15">
      <c r="A755" s="201"/>
      <c r="B755" s="202"/>
      <c r="C755" s="203"/>
      <c r="D755" s="203"/>
      <c r="E755" s="204"/>
      <c r="F755" s="232"/>
      <c r="G755" s="233"/>
      <c r="H755" s="233"/>
      <c r="I755" s="233"/>
      <c r="J755" s="233"/>
      <c r="K755" s="233"/>
      <c r="L755" s="233"/>
      <c r="M755" s="233"/>
      <c r="N755" s="206"/>
      <c r="O755" s="207"/>
    </row>
    <row r="756" spans="1:15">
      <c r="A756" s="201"/>
      <c r="B756" s="202"/>
      <c r="C756" s="203"/>
      <c r="D756" s="203"/>
      <c r="E756" s="204"/>
      <c r="F756" s="232"/>
      <c r="G756" s="233"/>
      <c r="H756" s="233"/>
      <c r="I756" s="233"/>
      <c r="J756" s="233"/>
      <c r="K756" s="233"/>
      <c r="L756" s="233"/>
      <c r="M756" s="233"/>
      <c r="N756" s="206"/>
      <c r="O756" s="207"/>
    </row>
    <row r="757" spans="1:15">
      <c r="A757" s="201"/>
      <c r="B757" s="202"/>
      <c r="C757" s="203"/>
      <c r="D757" s="203"/>
      <c r="E757" s="204"/>
      <c r="F757" s="232"/>
      <c r="G757" s="233"/>
      <c r="H757" s="233"/>
      <c r="I757" s="233"/>
      <c r="J757" s="233"/>
      <c r="K757" s="233"/>
      <c r="L757" s="233"/>
      <c r="M757" s="233"/>
      <c r="N757" s="206"/>
      <c r="O757" s="207"/>
    </row>
    <row r="758" spans="1:15">
      <c r="A758" s="201"/>
      <c r="B758" s="202"/>
      <c r="C758" s="203"/>
      <c r="D758" s="203"/>
      <c r="E758" s="204"/>
      <c r="F758" s="232"/>
      <c r="G758" s="233"/>
      <c r="H758" s="233"/>
      <c r="I758" s="233"/>
      <c r="J758" s="233"/>
      <c r="K758" s="233"/>
      <c r="L758" s="233"/>
      <c r="M758" s="233"/>
      <c r="N758" s="206"/>
      <c r="O758" s="207"/>
    </row>
    <row r="759" spans="1:15">
      <c r="A759" s="201"/>
      <c r="B759" s="202"/>
      <c r="C759" s="203"/>
      <c r="D759" s="203"/>
      <c r="E759" s="204"/>
      <c r="F759" s="232"/>
      <c r="G759" s="233"/>
      <c r="H759" s="233"/>
      <c r="I759" s="233"/>
      <c r="J759" s="233"/>
      <c r="K759" s="233"/>
      <c r="L759" s="233"/>
      <c r="M759" s="233"/>
      <c r="N759" s="206"/>
      <c r="O759" s="207"/>
    </row>
    <row r="760" spans="1:15">
      <c r="A760" s="201"/>
      <c r="B760" s="202"/>
      <c r="C760" s="203"/>
      <c r="D760" s="203"/>
      <c r="E760" s="204"/>
      <c r="F760" s="232"/>
      <c r="G760" s="233"/>
      <c r="H760" s="233"/>
      <c r="I760" s="233"/>
      <c r="J760" s="233"/>
      <c r="K760" s="233"/>
      <c r="L760" s="233"/>
      <c r="M760" s="233"/>
      <c r="N760" s="206"/>
      <c r="O760" s="207"/>
    </row>
    <row r="761" spans="1:15">
      <c r="A761" s="201"/>
      <c r="B761" s="202"/>
      <c r="C761" s="203"/>
      <c r="D761" s="203"/>
      <c r="E761" s="204"/>
      <c r="F761" s="232"/>
      <c r="G761" s="233"/>
      <c r="H761" s="233"/>
      <c r="I761" s="233"/>
      <c r="J761" s="233"/>
      <c r="K761" s="233"/>
      <c r="L761" s="233"/>
      <c r="M761" s="233"/>
      <c r="N761" s="206"/>
      <c r="O761" s="207"/>
    </row>
    <row r="762" spans="1:15">
      <c r="A762" s="201"/>
      <c r="B762" s="202"/>
      <c r="C762" s="203"/>
      <c r="D762" s="203"/>
      <c r="E762" s="204"/>
      <c r="F762" s="232"/>
      <c r="G762" s="233"/>
      <c r="H762" s="233"/>
      <c r="I762" s="233"/>
      <c r="J762" s="233"/>
      <c r="K762" s="233"/>
      <c r="L762" s="233"/>
      <c r="M762" s="233"/>
      <c r="N762" s="206"/>
      <c r="O762" s="207"/>
    </row>
    <row r="763" spans="1:15">
      <c r="A763" s="201"/>
      <c r="B763" s="202"/>
      <c r="C763" s="203"/>
      <c r="D763" s="203"/>
      <c r="E763" s="204"/>
      <c r="F763" s="232"/>
      <c r="G763" s="233"/>
      <c r="H763" s="233"/>
      <c r="I763" s="233"/>
      <c r="J763" s="233"/>
      <c r="K763" s="233"/>
      <c r="L763" s="233"/>
      <c r="M763" s="233"/>
      <c r="N763" s="206"/>
      <c r="O763" s="207"/>
    </row>
    <row r="764" spans="1:15">
      <c r="A764" s="201"/>
      <c r="B764" s="202"/>
      <c r="C764" s="242" t="s">
        <v>216</v>
      </c>
      <c r="D764" s="243"/>
      <c r="E764" s="244"/>
      <c r="F764" s="205">
        <f>F772*0.25</f>
        <v>14</v>
      </c>
      <c r="G764" s="205"/>
      <c r="H764" s="205"/>
      <c r="I764" s="205"/>
      <c r="J764" s="205">
        <v>5</v>
      </c>
      <c r="K764" s="205">
        <f>0.006165*19*19*1</f>
        <v>2.225565</v>
      </c>
      <c r="L764" s="205"/>
      <c r="M764" s="205"/>
      <c r="N764" s="205" t="s">
        <v>96</v>
      </c>
      <c r="O764" s="245">
        <f t="shared" ref="O764:O770" si="21">F764*J764*K764</f>
        <v>155.78954999999999</v>
      </c>
    </row>
    <row r="765" spans="1:15">
      <c r="A765" s="201"/>
      <c r="B765" s="202"/>
      <c r="C765" s="242" t="s">
        <v>217</v>
      </c>
      <c r="D765" s="243"/>
      <c r="E765" s="244"/>
      <c r="F765" s="205">
        <f>F772*0.25</f>
        <v>14</v>
      </c>
      <c r="G765" s="205"/>
      <c r="H765" s="205"/>
      <c r="I765" s="205"/>
      <c r="J765" s="205">
        <v>5</v>
      </c>
      <c r="K765" s="205">
        <f>0.006165*19*19*1</f>
        <v>2.225565</v>
      </c>
      <c r="L765" s="205"/>
      <c r="M765" s="205"/>
      <c r="N765" s="205" t="s">
        <v>96</v>
      </c>
      <c r="O765" s="245">
        <f t="shared" si="21"/>
        <v>155.78954999999999</v>
      </c>
    </row>
    <row r="766" spans="1:15">
      <c r="A766" s="201"/>
      <c r="B766" s="202"/>
      <c r="C766" s="242" t="s">
        <v>218</v>
      </c>
      <c r="D766" s="243"/>
      <c r="E766" s="244"/>
      <c r="F766" s="205">
        <f>F772*0.5</f>
        <v>28</v>
      </c>
      <c r="G766" s="205"/>
      <c r="H766" s="205"/>
      <c r="I766" s="205"/>
      <c r="J766" s="205">
        <v>5</v>
      </c>
      <c r="K766" s="205">
        <f>0.006165*19*19*1</f>
        <v>2.225565</v>
      </c>
      <c r="L766" s="205"/>
      <c r="M766" s="205"/>
      <c r="N766" s="205" t="s">
        <v>96</v>
      </c>
      <c r="O766" s="245">
        <f t="shared" si="21"/>
        <v>311.57909999999998</v>
      </c>
    </row>
    <row r="767" spans="1:15">
      <c r="A767" s="201"/>
      <c r="B767" s="202"/>
      <c r="C767" s="242" t="s">
        <v>231</v>
      </c>
      <c r="D767" s="243"/>
      <c r="E767" s="244"/>
      <c r="F767" s="205">
        <f>F772</f>
        <v>56</v>
      </c>
      <c r="G767" s="205"/>
      <c r="H767" s="205"/>
      <c r="I767" s="205"/>
      <c r="J767" s="205">
        <v>4</v>
      </c>
      <c r="K767" s="205">
        <f>0.006165*19*19*1</f>
        <v>2.225565</v>
      </c>
      <c r="L767" s="205"/>
      <c r="M767" s="205"/>
      <c r="N767" s="205" t="s">
        <v>96</v>
      </c>
      <c r="O767" s="245">
        <f>F767*J767*K767</f>
        <v>498.52656000000002</v>
      </c>
    </row>
    <row r="768" spans="1:15">
      <c r="A768" s="201"/>
      <c r="B768" s="202"/>
      <c r="C768" s="242" t="s">
        <v>194</v>
      </c>
      <c r="D768" s="243"/>
      <c r="E768" s="244"/>
      <c r="F768" s="205">
        <f>((G772-0.04)+(H772-0.04)+0.05)*2</f>
        <v>1.3400000000000003</v>
      </c>
      <c r="G768" s="205"/>
      <c r="H768" s="205"/>
      <c r="I768" s="205"/>
      <c r="J768" s="205">
        <f>ROUNDUP((F772*0.25)/0.05,0)</f>
        <v>280</v>
      </c>
      <c r="K768" s="205">
        <f>0.006165*10*10*1</f>
        <v>0.61650000000000005</v>
      </c>
      <c r="L768" s="205"/>
      <c r="M768" s="205"/>
      <c r="N768" s="205" t="s">
        <v>96</v>
      </c>
      <c r="O768" s="245">
        <f t="shared" si="21"/>
        <v>231.31080000000009</v>
      </c>
    </row>
    <row r="769" spans="1:15">
      <c r="A769" s="201"/>
      <c r="B769" s="202"/>
      <c r="C769" s="242" t="s">
        <v>195</v>
      </c>
      <c r="D769" s="243"/>
      <c r="E769" s="244"/>
      <c r="F769" s="205">
        <f>((G772-0.04)+(H772-0.04)+0.05)*2</f>
        <v>1.3400000000000003</v>
      </c>
      <c r="G769" s="205"/>
      <c r="H769" s="205"/>
      <c r="I769" s="205"/>
      <c r="J769" s="205">
        <f>ROUNDUP((F773*0.25)/0.05,0)</f>
        <v>280</v>
      </c>
      <c r="K769" s="205">
        <f>0.006165*10*10*1</f>
        <v>0.61650000000000005</v>
      </c>
      <c r="L769" s="205"/>
      <c r="M769" s="205"/>
      <c r="N769" s="205" t="s">
        <v>96</v>
      </c>
      <c r="O769" s="245">
        <f t="shared" si="21"/>
        <v>231.31080000000009</v>
      </c>
    </row>
    <row r="770" spans="1:15">
      <c r="A770" s="201"/>
      <c r="B770" s="202"/>
      <c r="C770" s="242" t="s">
        <v>196</v>
      </c>
      <c r="D770" s="243"/>
      <c r="E770" s="244"/>
      <c r="F770" s="205">
        <f>((G773-0.04)+(H773-0.04)+0.05)*2</f>
        <v>2.14</v>
      </c>
      <c r="G770" s="205"/>
      <c r="H770" s="205"/>
      <c r="I770" s="205"/>
      <c r="J770" s="205">
        <f>ROUNDUP((F773*0.5)/0.15,0)</f>
        <v>187</v>
      </c>
      <c r="K770" s="205">
        <f>0.006165*10*10*1</f>
        <v>0.61650000000000005</v>
      </c>
      <c r="L770" s="205"/>
      <c r="M770" s="205"/>
      <c r="N770" s="205" t="s">
        <v>96</v>
      </c>
      <c r="O770" s="245">
        <f t="shared" si="21"/>
        <v>246.71097000000003</v>
      </c>
    </row>
    <row r="771" spans="1:15">
      <c r="A771" s="201"/>
      <c r="B771" s="202"/>
      <c r="C771" s="242"/>
      <c r="D771" s="243"/>
      <c r="E771" s="244"/>
      <c r="F771" s="205"/>
      <c r="G771" s="205"/>
      <c r="H771" s="205"/>
      <c r="I771" s="205"/>
      <c r="J771" s="205"/>
      <c r="K771" s="205"/>
      <c r="L771" s="205"/>
      <c r="M771" s="205" t="s">
        <v>165</v>
      </c>
      <c r="N771" s="205" t="s">
        <v>96</v>
      </c>
      <c r="O771" s="245">
        <f>SUM(O764:O768)</f>
        <v>1352.9955600000003</v>
      </c>
    </row>
    <row r="772" spans="1:15">
      <c r="A772" s="201"/>
      <c r="B772" s="202"/>
      <c r="C772" s="242" t="s">
        <v>208</v>
      </c>
      <c r="D772" s="243"/>
      <c r="E772" s="244"/>
      <c r="F772" s="205">
        <f>(15*2)+(13*2)</f>
        <v>56</v>
      </c>
      <c r="G772" s="205">
        <v>0.3</v>
      </c>
      <c r="H772" s="205">
        <v>0.4</v>
      </c>
      <c r="I772" s="205"/>
      <c r="J772" s="205"/>
      <c r="K772" s="205"/>
      <c r="L772" s="205"/>
      <c r="M772" s="205"/>
      <c r="N772" s="205" t="s">
        <v>78</v>
      </c>
      <c r="O772" s="245">
        <f>F772*G772*H772</f>
        <v>6.7200000000000006</v>
      </c>
    </row>
    <row r="773" spans="1:15">
      <c r="A773" s="201"/>
      <c r="B773" s="202"/>
      <c r="C773" s="242" t="s">
        <v>99</v>
      </c>
      <c r="D773" s="243"/>
      <c r="E773" s="244"/>
      <c r="F773" s="205">
        <f>F772</f>
        <v>56</v>
      </c>
      <c r="G773" s="205"/>
      <c r="H773" s="205">
        <f>(H772*2)+G772</f>
        <v>1.1000000000000001</v>
      </c>
      <c r="I773" s="205"/>
      <c r="J773" s="205"/>
      <c r="K773" s="205"/>
      <c r="L773" s="205"/>
      <c r="M773" s="205"/>
      <c r="N773" s="205" t="s">
        <v>76</v>
      </c>
      <c r="O773" s="245">
        <f>F773*H773</f>
        <v>61.600000000000009</v>
      </c>
    </row>
    <row r="774" spans="1:15">
      <c r="A774" s="213"/>
      <c r="B774" s="214"/>
      <c r="C774" s="215"/>
      <c r="D774" s="215"/>
      <c r="E774" s="216"/>
      <c r="F774" s="230"/>
      <c r="G774" s="217"/>
      <c r="H774" s="217"/>
      <c r="I774" s="217"/>
      <c r="J774" s="217"/>
      <c r="K774" s="217"/>
      <c r="L774" s="217"/>
      <c r="M774" s="217"/>
      <c r="N774" s="218"/>
      <c r="O774" s="219"/>
    </row>
    <row r="775" spans="1:15">
      <c r="A775" s="226">
        <v>24</v>
      </c>
      <c r="B775" s="227"/>
      <c r="C775" s="228" t="s">
        <v>232</v>
      </c>
      <c r="D775" s="243"/>
      <c r="E775" s="244"/>
      <c r="F775" s="231"/>
      <c r="G775" s="205"/>
      <c r="H775" s="205"/>
      <c r="I775" s="205"/>
      <c r="J775" s="205"/>
      <c r="K775" s="205"/>
      <c r="L775" s="205"/>
      <c r="M775" s="205"/>
      <c r="N775" s="205"/>
      <c r="O775" s="245"/>
    </row>
    <row r="776" spans="1:15">
      <c r="A776" s="201"/>
      <c r="B776" s="202"/>
      <c r="C776" s="248"/>
      <c r="D776" s="249"/>
      <c r="E776" s="250"/>
      <c r="F776" s="232"/>
      <c r="G776" s="233"/>
      <c r="H776" s="233"/>
      <c r="I776" s="233"/>
      <c r="J776" s="233"/>
      <c r="K776" s="233"/>
      <c r="L776" s="233"/>
      <c r="M776" s="233"/>
      <c r="N776" s="233"/>
      <c r="O776" s="251"/>
    </row>
    <row r="777" spans="1:15">
      <c r="A777" s="201"/>
      <c r="B777" s="202"/>
      <c r="C777" s="248"/>
      <c r="D777" s="249"/>
      <c r="E777" s="250"/>
      <c r="F777" s="232"/>
      <c r="G777" s="233"/>
      <c r="H777" s="233"/>
      <c r="I777" s="233"/>
      <c r="J777" s="233"/>
      <c r="K777" s="233"/>
      <c r="L777" s="233"/>
      <c r="M777" s="233"/>
      <c r="N777" s="233"/>
      <c r="O777" s="251"/>
    </row>
    <row r="778" spans="1:15">
      <c r="A778" s="201"/>
      <c r="B778" s="202"/>
      <c r="C778" s="248"/>
      <c r="D778" s="249"/>
      <c r="E778" s="250"/>
      <c r="F778" s="232"/>
      <c r="G778" s="233"/>
      <c r="H778" s="233"/>
      <c r="I778" s="233"/>
      <c r="J778" s="233"/>
      <c r="K778" s="233"/>
      <c r="L778" s="233"/>
      <c r="M778" s="233"/>
      <c r="N778" s="233"/>
      <c r="O778" s="251"/>
    </row>
    <row r="779" spans="1:15">
      <c r="A779" s="201"/>
      <c r="B779" s="202"/>
      <c r="C779" s="248"/>
      <c r="D779" s="249"/>
      <c r="E779" s="250"/>
      <c r="F779" s="232"/>
      <c r="G779" s="233"/>
      <c r="H779" s="233"/>
      <c r="I779" s="233"/>
      <c r="J779" s="233"/>
      <c r="K779" s="233"/>
      <c r="L779" s="233"/>
      <c r="M779" s="233"/>
      <c r="N779" s="233"/>
      <c r="O779" s="251"/>
    </row>
    <row r="780" spans="1:15">
      <c r="A780" s="201"/>
      <c r="B780" s="202"/>
      <c r="C780" s="248"/>
      <c r="D780" s="249"/>
      <c r="E780" s="250"/>
      <c r="F780" s="232"/>
      <c r="G780" s="233"/>
      <c r="H780" s="233"/>
      <c r="I780" s="233"/>
      <c r="J780" s="233"/>
      <c r="K780" s="233"/>
      <c r="L780" s="233"/>
      <c r="M780" s="233"/>
      <c r="N780" s="233"/>
      <c r="O780" s="251"/>
    </row>
    <row r="781" spans="1:15">
      <c r="A781" s="201"/>
      <c r="B781" s="202"/>
      <c r="C781" s="248"/>
      <c r="D781" s="249"/>
      <c r="E781" s="250"/>
      <c r="F781" s="232"/>
      <c r="G781" s="233"/>
      <c r="H781" s="233"/>
      <c r="I781" s="233"/>
      <c r="J781" s="233"/>
      <c r="K781" s="233"/>
      <c r="L781" s="233"/>
      <c r="M781" s="233"/>
      <c r="N781" s="233"/>
      <c r="O781" s="251"/>
    </row>
    <row r="782" spans="1:15">
      <c r="A782" s="201"/>
      <c r="B782" s="202"/>
      <c r="C782" s="248"/>
      <c r="D782" s="249"/>
      <c r="E782" s="250"/>
      <c r="F782" s="232"/>
      <c r="G782" s="233"/>
      <c r="H782" s="233"/>
      <c r="I782" s="233"/>
      <c r="J782" s="233"/>
      <c r="K782" s="233"/>
      <c r="L782" s="233"/>
      <c r="M782" s="233"/>
      <c r="N782" s="233"/>
      <c r="O782" s="251"/>
    </row>
    <row r="783" spans="1:15">
      <c r="A783" s="201"/>
      <c r="B783" s="202"/>
      <c r="C783" s="248"/>
      <c r="D783" s="249"/>
      <c r="E783" s="250"/>
      <c r="F783" s="232"/>
      <c r="G783" s="233"/>
      <c r="H783" s="233"/>
      <c r="I783" s="233"/>
      <c r="J783" s="233"/>
      <c r="K783" s="233"/>
      <c r="L783" s="233"/>
      <c r="M783" s="233"/>
      <c r="N783" s="233"/>
      <c r="O783" s="251"/>
    </row>
    <row r="784" spans="1:15">
      <c r="A784" s="201"/>
      <c r="B784" s="202"/>
      <c r="C784" s="248"/>
      <c r="D784" s="249"/>
      <c r="E784" s="250"/>
      <c r="F784" s="232"/>
      <c r="G784" s="233"/>
      <c r="H784" s="233"/>
      <c r="I784" s="233"/>
      <c r="J784" s="233"/>
      <c r="K784" s="233"/>
      <c r="L784" s="233"/>
      <c r="M784" s="233"/>
      <c r="N784" s="233"/>
      <c r="O784" s="251"/>
    </row>
    <row r="785" spans="1:15">
      <c r="A785" s="201"/>
      <c r="B785" s="202"/>
      <c r="C785" s="248"/>
      <c r="D785" s="249"/>
      <c r="E785" s="250"/>
      <c r="F785" s="232"/>
      <c r="G785" s="233"/>
      <c r="H785" s="233"/>
      <c r="I785" s="233"/>
      <c r="J785" s="233"/>
      <c r="K785" s="233"/>
      <c r="L785" s="233"/>
      <c r="M785" s="233"/>
      <c r="N785" s="233"/>
      <c r="O785" s="251"/>
    </row>
    <row r="786" spans="1:15">
      <c r="A786" s="201"/>
      <c r="B786" s="202"/>
      <c r="C786" s="248"/>
      <c r="D786" s="249"/>
      <c r="E786" s="250"/>
      <c r="F786" s="232"/>
      <c r="G786" s="233"/>
      <c r="H786" s="233"/>
      <c r="I786" s="233"/>
      <c r="J786" s="233"/>
      <c r="K786" s="233"/>
      <c r="L786" s="233"/>
      <c r="M786" s="233"/>
      <c r="N786" s="233"/>
      <c r="O786" s="251"/>
    </row>
    <row r="787" spans="1:15">
      <c r="A787" s="201"/>
      <c r="B787" s="202"/>
      <c r="C787" s="248"/>
      <c r="D787" s="249"/>
      <c r="E787" s="250"/>
      <c r="F787" s="232"/>
      <c r="G787" s="233"/>
      <c r="H787" s="233"/>
      <c r="I787" s="233"/>
      <c r="J787" s="233"/>
      <c r="K787" s="233"/>
      <c r="L787" s="233"/>
      <c r="M787" s="233"/>
      <c r="N787" s="233"/>
      <c r="O787" s="251"/>
    </row>
    <row r="788" spans="1:15">
      <c r="A788" s="201"/>
      <c r="B788" s="202"/>
      <c r="C788" s="248"/>
      <c r="D788" s="249"/>
      <c r="E788" s="250"/>
      <c r="F788" s="232"/>
      <c r="G788" s="233"/>
      <c r="H788" s="233"/>
      <c r="I788" s="233"/>
      <c r="J788" s="233"/>
      <c r="K788" s="233"/>
      <c r="L788" s="233"/>
      <c r="M788" s="233"/>
      <c r="N788" s="233"/>
      <c r="O788" s="251"/>
    </row>
    <row r="789" spans="1:15">
      <c r="A789" s="201"/>
      <c r="B789" s="202"/>
      <c r="C789" s="246" t="s">
        <v>200</v>
      </c>
      <c r="D789" s="243"/>
      <c r="E789" s="244"/>
      <c r="F789" s="205">
        <f>F792*1.05</f>
        <v>0.52500000000000002</v>
      </c>
      <c r="G789" s="205"/>
      <c r="H789" s="205"/>
      <c r="I789" s="205">
        <v>2</v>
      </c>
      <c r="J789" s="205">
        <f>ROUNDUP(G792/0.225,0)</f>
        <v>67</v>
      </c>
      <c r="K789" s="205">
        <f>0.006165*12*12*1</f>
        <v>0.8877600000000001</v>
      </c>
      <c r="L789" s="205"/>
      <c r="M789" s="205"/>
      <c r="N789" s="205" t="s">
        <v>96</v>
      </c>
      <c r="O789" s="245">
        <f>F789*I789*J789*K789</f>
        <v>62.453916000000014</v>
      </c>
    </row>
    <row r="790" spans="1:15">
      <c r="A790" s="201"/>
      <c r="B790" s="202"/>
      <c r="C790" s="246" t="s">
        <v>201</v>
      </c>
      <c r="D790" s="243"/>
      <c r="E790" s="244"/>
      <c r="F790" s="205">
        <f>G792*1.05</f>
        <v>15.75</v>
      </c>
      <c r="G790" s="205"/>
      <c r="H790" s="205"/>
      <c r="I790" s="205">
        <v>2</v>
      </c>
      <c r="J790" s="205">
        <f>ROUNDUP(F792/0.225,0)</f>
        <v>3</v>
      </c>
      <c r="K790" s="205">
        <f>0.006165*12*12*1</f>
        <v>0.8877600000000001</v>
      </c>
      <c r="L790" s="205"/>
      <c r="M790" s="205"/>
      <c r="N790" s="205" t="s">
        <v>96</v>
      </c>
      <c r="O790" s="245">
        <f>F790*I790*J790*K790</f>
        <v>83.893320000000017</v>
      </c>
    </row>
    <row r="791" spans="1:15">
      <c r="A791" s="201"/>
      <c r="B791" s="202"/>
      <c r="C791" s="242"/>
      <c r="D791" s="243"/>
      <c r="E791" s="244"/>
      <c r="F791" s="205"/>
      <c r="G791" s="205"/>
      <c r="H791" s="205"/>
      <c r="I791" s="205"/>
      <c r="J791" s="205"/>
      <c r="K791" s="205"/>
      <c r="L791" s="205"/>
      <c r="M791" s="205" t="s">
        <v>165</v>
      </c>
      <c r="N791" s="205" t="s">
        <v>96</v>
      </c>
      <c r="O791" s="245">
        <f>SUM(O789:O790)</f>
        <v>146.34723600000004</v>
      </c>
    </row>
    <row r="792" spans="1:15">
      <c r="A792" s="201"/>
      <c r="B792" s="202"/>
      <c r="C792" s="242" t="s">
        <v>182</v>
      </c>
      <c r="D792" s="243"/>
      <c r="E792" s="244"/>
      <c r="F792" s="205">
        <v>0.5</v>
      </c>
      <c r="G792" s="205">
        <v>15</v>
      </c>
      <c r="H792" s="205">
        <v>0.12</v>
      </c>
      <c r="I792" s="205"/>
      <c r="J792" s="205">
        <v>2</v>
      </c>
      <c r="K792" s="205"/>
      <c r="L792" s="205">
        <f>F792*G792*H792*J792</f>
        <v>1.7999999999999998</v>
      </c>
      <c r="M792" s="205">
        <v>0</v>
      </c>
      <c r="N792" s="205" t="s">
        <v>78</v>
      </c>
      <c r="O792" s="245">
        <f>L792-M792</f>
        <v>1.7999999999999998</v>
      </c>
    </row>
    <row r="793" spans="1:15">
      <c r="A793" s="201"/>
      <c r="B793" s="202"/>
      <c r="C793" s="242" t="s">
        <v>202</v>
      </c>
      <c r="D793" s="243"/>
      <c r="E793" s="244"/>
      <c r="F793" s="205">
        <f>(F792*G792)*2</f>
        <v>15</v>
      </c>
      <c r="G793" s="205">
        <v>0.12</v>
      </c>
      <c r="H793" s="205"/>
      <c r="I793" s="205"/>
      <c r="J793" s="205">
        <v>2</v>
      </c>
      <c r="K793" s="205"/>
      <c r="L793" s="205">
        <f>F793*G793*J793</f>
        <v>3.5999999999999996</v>
      </c>
      <c r="M793" s="205">
        <v>0</v>
      </c>
      <c r="N793" s="205" t="s">
        <v>76</v>
      </c>
      <c r="O793" s="245">
        <f>L793-M793</f>
        <v>3.5999999999999996</v>
      </c>
    </row>
    <row r="794" spans="1:15">
      <c r="A794" s="201"/>
      <c r="B794" s="202"/>
      <c r="C794" s="242" t="s">
        <v>222</v>
      </c>
      <c r="D794" s="243"/>
      <c r="E794" s="244"/>
      <c r="F794" s="205">
        <f>F792</f>
        <v>0.5</v>
      </c>
      <c r="G794" s="205">
        <f>G792</f>
        <v>15</v>
      </c>
      <c r="H794" s="205"/>
      <c r="I794" s="205"/>
      <c r="J794" s="205">
        <v>2</v>
      </c>
      <c r="K794" s="205"/>
      <c r="L794" s="205">
        <f>F794*G794*J794</f>
        <v>15</v>
      </c>
      <c r="M794" s="205">
        <v>0</v>
      </c>
      <c r="N794" s="205" t="s">
        <v>76</v>
      </c>
      <c r="O794" s="245">
        <f>L794-M794</f>
        <v>15</v>
      </c>
    </row>
    <row r="795" spans="1:15">
      <c r="A795" s="213"/>
      <c r="B795" s="214"/>
      <c r="C795" s="252"/>
      <c r="D795" s="253"/>
      <c r="E795" s="254"/>
      <c r="F795" s="217"/>
      <c r="G795" s="217"/>
      <c r="H795" s="217"/>
      <c r="I795" s="217"/>
      <c r="J795" s="217"/>
      <c r="K795" s="217"/>
      <c r="L795" s="255" t="s">
        <v>223</v>
      </c>
      <c r="M795" s="217"/>
      <c r="N795" s="217" t="s">
        <v>76</v>
      </c>
      <c r="O795" s="256">
        <f>SUM(O793:O794)</f>
        <v>18.600000000000001</v>
      </c>
    </row>
    <row r="796" spans="1:15">
      <c r="A796" s="213"/>
      <c r="B796" s="214"/>
      <c r="C796" s="215"/>
      <c r="D796" s="253"/>
      <c r="E796" s="254"/>
      <c r="F796" s="230"/>
      <c r="G796" s="217"/>
      <c r="H796" s="217"/>
      <c r="I796" s="217"/>
      <c r="J796" s="217"/>
      <c r="K796" s="217"/>
      <c r="L796" s="217"/>
      <c r="M796" s="217"/>
      <c r="N796" s="217"/>
      <c r="O796" s="256"/>
    </row>
    <row r="797" spans="1:15">
      <c r="A797" s="226">
        <v>25</v>
      </c>
      <c r="B797" s="227"/>
      <c r="C797" s="228" t="s">
        <v>233</v>
      </c>
      <c r="D797" s="243"/>
      <c r="E797" s="244"/>
      <c r="F797" s="231"/>
      <c r="G797" s="205"/>
      <c r="H797" s="205"/>
      <c r="I797" s="205"/>
      <c r="J797" s="205"/>
      <c r="K797" s="205"/>
      <c r="L797" s="205"/>
      <c r="M797" s="205"/>
      <c r="N797" s="205"/>
      <c r="O797" s="245"/>
    </row>
    <row r="798" spans="1:15">
      <c r="A798" s="201"/>
      <c r="B798" s="202"/>
      <c r="C798" s="203"/>
      <c r="D798" s="249"/>
      <c r="E798" s="250"/>
      <c r="F798" s="232"/>
      <c r="G798" s="233"/>
      <c r="H798" s="233"/>
      <c r="I798" s="233"/>
      <c r="J798" s="233"/>
      <c r="K798" s="233"/>
      <c r="L798" s="233"/>
      <c r="M798" s="233"/>
      <c r="N798" s="233"/>
      <c r="O798" s="251"/>
    </row>
    <row r="799" spans="1:15">
      <c r="A799" s="201"/>
      <c r="B799" s="202"/>
      <c r="C799" s="203"/>
      <c r="D799" s="249"/>
      <c r="E799" s="250"/>
      <c r="F799" s="232"/>
      <c r="G799" s="233"/>
      <c r="H799" s="233"/>
      <c r="I799" s="233"/>
      <c r="J799" s="233"/>
      <c r="K799" s="233"/>
      <c r="L799" s="233"/>
      <c r="M799" s="233"/>
      <c r="N799" s="233"/>
      <c r="O799" s="251"/>
    </row>
    <row r="800" spans="1:15">
      <c r="A800" s="201"/>
      <c r="B800" s="202"/>
      <c r="C800" s="203"/>
      <c r="D800" s="249"/>
      <c r="E800" s="250"/>
      <c r="F800" s="232"/>
      <c r="G800" s="233"/>
      <c r="H800" s="233"/>
      <c r="I800" s="233"/>
      <c r="J800" s="233"/>
      <c r="K800" s="233"/>
      <c r="L800" s="233"/>
      <c r="M800" s="233"/>
      <c r="N800" s="233"/>
      <c r="O800" s="251"/>
    </row>
    <row r="801" spans="1:15">
      <c r="A801" s="201"/>
      <c r="B801" s="202"/>
      <c r="C801" s="203"/>
      <c r="D801" s="249"/>
      <c r="E801" s="250"/>
      <c r="F801" s="232"/>
      <c r="G801" s="233"/>
      <c r="H801" s="233"/>
      <c r="I801" s="233"/>
      <c r="J801" s="233"/>
      <c r="K801" s="233"/>
      <c r="L801" s="233"/>
      <c r="M801" s="233"/>
      <c r="N801" s="233"/>
      <c r="O801" s="251"/>
    </row>
    <row r="802" spans="1:15">
      <c r="A802" s="201"/>
      <c r="B802" s="202"/>
      <c r="C802" s="203"/>
      <c r="D802" s="249"/>
      <c r="E802" s="250"/>
      <c r="F802" s="232"/>
      <c r="G802" s="233"/>
      <c r="H802" s="233"/>
      <c r="I802" s="233"/>
      <c r="J802" s="233"/>
      <c r="K802" s="233"/>
      <c r="L802" s="233"/>
      <c r="M802" s="233"/>
      <c r="N802" s="233"/>
      <c r="O802" s="251"/>
    </row>
    <row r="803" spans="1:15">
      <c r="A803" s="201"/>
      <c r="B803" s="202"/>
      <c r="C803" s="203"/>
      <c r="D803" s="249"/>
      <c r="E803" s="250"/>
      <c r="F803" s="232"/>
      <c r="G803" s="233"/>
      <c r="H803" s="233"/>
      <c r="I803" s="233"/>
      <c r="J803" s="233"/>
      <c r="K803" s="233"/>
      <c r="L803" s="233"/>
      <c r="M803" s="233"/>
      <c r="N803" s="233"/>
      <c r="O803" s="251"/>
    </row>
    <row r="804" spans="1:15">
      <c r="A804" s="201"/>
      <c r="B804" s="202"/>
      <c r="C804" s="203"/>
      <c r="D804" s="249"/>
      <c r="E804" s="250"/>
      <c r="F804" s="232"/>
      <c r="G804" s="233"/>
      <c r="H804" s="233"/>
      <c r="I804" s="233"/>
      <c r="J804" s="233"/>
      <c r="K804" s="233"/>
      <c r="L804" s="233"/>
      <c r="M804" s="233"/>
      <c r="N804" s="233"/>
      <c r="O804" s="251"/>
    </row>
    <row r="805" spans="1:15">
      <c r="A805" s="201"/>
      <c r="B805" s="202"/>
      <c r="C805" s="203"/>
      <c r="D805" s="249"/>
      <c r="E805" s="250"/>
      <c r="F805" s="232"/>
      <c r="G805" s="233"/>
      <c r="H805" s="233"/>
      <c r="I805" s="233"/>
      <c r="J805" s="233"/>
      <c r="K805" s="233"/>
      <c r="L805" s="233"/>
      <c r="M805" s="233"/>
      <c r="N805" s="233"/>
      <c r="O805" s="251"/>
    </row>
    <row r="806" spans="1:15">
      <c r="A806" s="201"/>
      <c r="B806" s="202"/>
      <c r="C806" s="203"/>
      <c r="D806" s="249"/>
      <c r="E806" s="250"/>
      <c r="F806" s="232"/>
      <c r="G806" s="233"/>
      <c r="H806" s="233"/>
      <c r="I806" s="233"/>
      <c r="J806" s="233"/>
      <c r="K806" s="233"/>
      <c r="L806" s="233"/>
      <c r="M806" s="233"/>
      <c r="N806" s="233"/>
      <c r="O806" s="251"/>
    </row>
    <row r="807" spans="1:15">
      <c r="A807" s="201"/>
      <c r="B807" s="202"/>
      <c r="C807" s="203"/>
      <c r="D807" s="249"/>
      <c r="E807" s="250"/>
      <c r="F807" s="232"/>
      <c r="G807" s="233"/>
      <c r="H807" s="233"/>
      <c r="I807" s="233"/>
      <c r="J807" s="233"/>
      <c r="K807" s="233"/>
      <c r="L807" s="233"/>
      <c r="M807" s="233"/>
      <c r="N807" s="233"/>
      <c r="O807" s="251"/>
    </row>
    <row r="808" spans="1:15">
      <c r="A808" s="201"/>
      <c r="B808" s="202"/>
      <c r="C808" s="203"/>
      <c r="D808" s="249"/>
      <c r="E808" s="250"/>
      <c r="F808" s="232"/>
      <c r="G808" s="233"/>
      <c r="H808" s="233"/>
      <c r="I808" s="233"/>
      <c r="J808" s="233"/>
      <c r="K808" s="233"/>
      <c r="L808" s="233"/>
      <c r="M808" s="233"/>
      <c r="N808" s="233"/>
      <c r="O808" s="251"/>
    </row>
    <row r="809" spans="1:15">
      <c r="A809" s="201"/>
      <c r="B809" s="202"/>
      <c r="C809" s="242" t="s">
        <v>234</v>
      </c>
      <c r="D809" s="243"/>
      <c r="E809" s="244"/>
      <c r="F809" s="205">
        <f>F816*1.15</f>
        <v>11.5</v>
      </c>
      <c r="G809" s="205"/>
      <c r="H809" s="205"/>
      <c r="I809" s="205"/>
      <c r="J809" s="205">
        <f>ROUNDUP(G816/0.15,0)</f>
        <v>14</v>
      </c>
      <c r="K809" s="205">
        <v>0.89</v>
      </c>
      <c r="L809" s="205"/>
      <c r="M809" s="205"/>
      <c r="N809" s="205" t="s">
        <v>96</v>
      </c>
      <c r="O809" s="245">
        <f>F809*J809*K809</f>
        <v>143.29</v>
      </c>
    </row>
    <row r="810" spans="1:15">
      <c r="A810" s="201"/>
      <c r="B810" s="202"/>
      <c r="C810" s="242" t="s">
        <v>235</v>
      </c>
      <c r="D810" s="243"/>
      <c r="E810" s="244"/>
      <c r="F810" s="205">
        <f>G816*1.15</f>
        <v>2.2999999999999998</v>
      </c>
      <c r="G810" s="205"/>
      <c r="H810" s="205"/>
      <c r="I810" s="205"/>
      <c r="J810" s="205">
        <f>ROUNDUP(F816/0.15,0)</f>
        <v>67</v>
      </c>
      <c r="K810" s="205">
        <v>0.89</v>
      </c>
      <c r="L810" s="205"/>
      <c r="M810" s="205"/>
      <c r="N810" s="205" t="s">
        <v>96</v>
      </c>
      <c r="O810" s="245">
        <f>F810*J810*K810</f>
        <v>137.149</v>
      </c>
    </row>
    <row r="811" spans="1:15">
      <c r="A811" s="201"/>
      <c r="B811" s="202"/>
      <c r="C811" s="242" t="s">
        <v>236</v>
      </c>
      <c r="D811" s="243"/>
      <c r="E811" s="244"/>
      <c r="F811" s="205">
        <f>(G817+H817)*1.15</f>
        <v>0.54049999999999998</v>
      </c>
      <c r="G811" s="205"/>
      <c r="H811" s="205"/>
      <c r="I811" s="205">
        <f>J817</f>
        <v>66</v>
      </c>
      <c r="J811" s="205">
        <f>ROUNDUP(G818/0.15,0)</f>
        <v>8</v>
      </c>
      <c r="K811" s="205">
        <v>0.4</v>
      </c>
      <c r="L811" s="205"/>
      <c r="M811" s="205"/>
      <c r="N811" s="205" t="s">
        <v>96</v>
      </c>
      <c r="O811" s="245">
        <f>F811*I811*J811*K811</f>
        <v>114.15360000000001</v>
      </c>
    </row>
    <row r="812" spans="1:15">
      <c r="A812" s="201"/>
      <c r="B812" s="202"/>
      <c r="C812" s="242" t="s">
        <v>237</v>
      </c>
      <c r="D812" s="243"/>
      <c r="E812" s="244"/>
      <c r="F812" s="205">
        <f>F817*1.15</f>
        <v>2.2999999999999998</v>
      </c>
      <c r="G812" s="205"/>
      <c r="H812" s="205"/>
      <c r="I812" s="205">
        <f>I811</f>
        <v>66</v>
      </c>
      <c r="J812" s="205">
        <v>2</v>
      </c>
      <c r="K812" s="205">
        <v>0.4</v>
      </c>
      <c r="L812" s="205"/>
      <c r="M812" s="205"/>
      <c r="N812" s="205" t="s">
        <v>96</v>
      </c>
      <c r="O812" s="245">
        <f>F812*I812*J812*K812</f>
        <v>121.44</v>
      </c>
    </row>
    <row r="813" spans="1:15">
      <c r="A813" s="201"/>
      <c r="B813" s="202"/>
      <c r="C813" s="242" t="s">
        <v>238</v>
      </c>
      <c r="D813" s="243"/>
      <c r="E813" s="244"/>
      <c r="F813" s="205">
        <f>G818*1.15</f>
        <v>1.38</v>
      </c>
      <c r="G813" s="205"/>
      <c r="H813" s="205"/>
      <c r="I813" s="205">
        <v>4</v>
      </c>
      <c r="J813" s="205">
        <f>ROUNDUP(F818/0.15,0)</f>
        <v>21</v>
      </c>
      <c r="K813" s="205">
        <v>0.4</v>
      </c>
      <c r="L813" s="205"/>
      <c r="M813" s="205"/>
      <c r="N813" s="205" t="s">
        <v>96</v>
      </c>
      <c r="O813" s="245">
        <f>F813*J813*K813*I813</f>
        <v>46.367999999999995</v>
      </c>
    </row>
    <row r="814" spans="1:15">
      <c r="A814" s="201"/>
      <c r="B814" s="202"/>
      <c r="C814" s="242" t="s">
        <v>239</v>
      </c>
      <c r="D814" s="243"/>
      <c r="E814" s="244"/>
      <c r="F814" s="205">
        <f>F818*1.15</f>
        <v>3.5649999999999999</v>
      </c>
      <c r="G814" s="205"/>
      <c r="H814" s="205"/>
      <c r="I814" s="205">
        <v>4</v>
      </c>
      <c r="J814" s="205">
        <f>ROUNDUP(G818/0.15,0)</f>
        <v>8</v>
      </c>
      <c r="K814" s="205">
        <v>0.4</v>
      </c>
      <c r="L814" s="205"/>
      <c r="M814" s="205"/>
      <c r="N814" s="205" t="s">
        <v>96</v>
      </c>
      <c r="O814" s="245">
        <f>F814*J814*K814*I814</f>
        <v>45.632000000000005</v>
      </c>
    </row>
    <row r="815" spans="1:15">
      <c r="A815" s="201"/>
      <c r="B815" s="202"/>
      <c r="C815" s="242"/>
      <c r="D815" s="243"/>
      <c r="E815" s="244"/>
      <c r="F815" s="205"/>
      <c r="G815" s="205"/>
      <c r="H815" s="205"/>
      <c r="I815" s="205"/>
      <c r="J815" s="205"/>
      <c r="K815" s="205"/>
      <c r="L815" s="205"/>
      <c r="M815" s="205" t="s">
        <v>165</v>
      </c>
      <c r="N815" s="205" t="s">
        <v>96</v>
      </c>
      <c r="O815" s="245">
        <f>SUM(O809:O814)</f>
        <v>608.0326</v>
      </c>
    </row>
    <row r="816" spans="1:15">
      <c r="A816" s="201"/>
      <c r="B816" s="202"/>
      <c r="C816" s="242" t="s">
        <v>240</v>
      </c>
      <c r="D816" s="243"/>
      <c r="E816" s="244"/>
      <c r="F816" s="205">
        <v>10</v>
      </c>
      <c r="G816" s="205">
        <v>2</v>
      </c>
      <c r="H816" s="205">
        <v>0.12</v>
      </c>
      <c r="I816" s="205"/>
      <c r="J816" s="205"/>
      <c r="K816" s="205"/>
      <c r="L816" s="205"/>
      <c r="M816" s="205"/>
      <c r="N816" s="205" t="s">
        <v>78</v>
      </c>
      <c r="O816" s="245">
        <f>F816*G816*H816</f>
        <v>2.4</v>
      </c>
    </row>
    <row r="817" spans="1:15">
      <c r="A817" s="201"/>
      <c r="B817" s="202"/>
      <c r="C817" s="242" t="s">
        <v>241</v>
      </c>
      <c r="D817" s="243"/>
      <c r="E817" s="244"/>
      <c r="F817" s="205">
        <f>G816</f>
        <v>2</v>
      </c>
      <c r="G817" s="205">
        <v>0.3</v>
      </c>
      <c r="H817" s="205">
        <v>0.17</v>
      </c>
      <c r="I817" s="205"/>
      <c r="J817" s="205">
        <f>11*6</f>
        <v>66</v>
      </c>
      <c r="K817" s="205">
        <v>0.5</v>
      </c>
      <c r="L817" s="205"/>
      <c r="M817" s="205"/>
      <c r="N817" s="205" t="s">
        <v>78</v>
      </c>
      <c r="O817" s="245">
        <f>F817*G817*H817*J817*K817</f>
        <v>3.3660000000000001</v>
      </c>
    </row>
    <row r="818" spans="1:15">
      <c r="A818" s="201"/>
      <c r="B818" s="202"/>
      <c r="C818" s="242" t="s">
        <v>242</v>
      </c>
      <c r="D818" s="243"/>
      <c r="E818" s="244"/>
      <c r="F818" s="205">
        <v>3.1</v>
      </c>
      <c r="G818" s="205">
        <v>1.2</v>
      </c>
      <c r="H818" s="205">
        <v>0.12</v>
      </c>
      <c r="I818" s="205"/>
      <c r="J818" s="205">
        <v>6</v>
      </c>
      <c r="K818" s="205"/>
      <c r="L818" s="205"/>
      <c r="M818" s="205"/>
      <c r="N818" s="205" t="s">
        <v>78</v>
      </c>
      <c r="O818" s="245">
        <f>F818*G818*H818*J818</f>
        <v>2.6783999999999999</v>
      </c>
    </row>
    <row r="819" spans="1:15">
      <c r="A819" s="201"/>
      <c r="B819" s="202"/>
      <c r="C819" s="242"/>
      <c r="D819" s="243"/>
      <c r="E819" s="244"/>
      <c r="F819" s="205"/>
      <c r="G819" s="205"/>
      <c r="H819" s="205"/>
      <c r="I819" s="205"/>
      <c r="J819" s="205"/>
      <c r="K819" s="205"/>
      <c r="L819" s="205"/>
      <c r="M819" s="205" t="s">
        <v>165</v>
      </c>
      <c r="N819" s="205" t="s">
        <v>78</v>
      </c>
      <c r="O819" s="245">
        <f>SUM(O816:O818)</f>
        <v>8.4443999999999999</v>
      </c>
    </row>
    <row r="820" spans="1:15">
      <c r="A820" s="201"/>
      <c r="B820" s="202"/>
      <c r="C820" s="242" t="s">
        <v>243</v>
      </c>
      <c r="D820" s="243"/>
      <c r="E820" s="244"/>
      <c r="F820" s="205">
        <f>F816</f>
        <v>10</v>
      </c>
      <c r="G820" s="205">
        <f>G816</f>
        <v>2</v>
      </c>
      <c r="H820" s="205"/>
      <c r="I820" s="205"/>
      <c r="J820" s="205"/>
      <c r="K820" s="205"/>
      <c r="L820" s="205"/>
      <c r="M820" s="205"/>
      <c r="N820" s="205" t="s">
        <v>76</v>
      </c>
      <c r="O820" s="245">
        <f>F820*G820</f>
        <v>20</v>
      </c>
    </row>
    <row r="821" spans="1:15">
      <c r="A821" s="201"/>
      <c r="B821" s="202"/>
      <c r="C821" s="242" t="s">
        <v>244</v>
      </c>
      <c r="D821" s="243"/>
      <c r="E821" s="244"/>
      <c r="F821" s="205">
        <f>(F820+G820)*2</f>
        <v>24</v>
      </c>
      <c r="G821" s="205"/>
      <c r="H821" s="205">
        <v>0.18</v>
      </c>
      <c r="I821" s="205"/>
      <c r="J821" s="205"/>
      <c r="K821" s="205"/>
      <c r="L821" s="205"/>
      <c r="M821" s="205"/>
      <c r="N821" s="205" t="s">
        <v>76</v>
      </c>
      <c r="O821" s="245">
        <f>F821*H821</f>
        <v>4.32</v>
      </c>
    </row>
    <row r="822" spans="1:15">
      <c r="A822" s="201"/>
      <c r="B822" s="202"/>
      <c r="C822" s="242" t="s">
        <v>245</v>
      </c>
      <c r="D822" s="243"/>
      <c r="E822" s="244"/>
      <c r="F822" s="205">
        <f>G817</f>
        <v>0.3</v>
      </c>
      <c r="G822" s="205">
        <f>H817</f>
        <v>0.17</v>
      </c>
      <c r="H822" s="205"/>
      <c r="I822" s="205">
        <v>2</v>
      </c>
      <c r="J822" s="205">
        <f>J817</f>
        <v>66</v>
      </c>
      <c r="K822" s="205">
        <f>K817</f>
        <v>0.5</v>
      </c>
      <c r="L822" s="205"/>
      <c r="M822" s="205"/>
      <c r="N822" s="205" t="s">
        <v>76</v>
      </c>
      <c r="O822" s="245">
        <f>F822*G822*I822*J822*K822</f>
        <v>3.3660000000000001</v>
      </c>
    </row>
    <row r="823" spans="1:15">
      <c r="A823" s="201"/>
      <c r="B823" s="202"/>
      <c r="C823" s="242" t="s">
        <v>246</v>
      </c>
      <c r="D823" s="243"/>
      <c r="E823" s="244"/>
      <c r="F823" s="205">
        <f>F818</f>
        <v>3.1</v>
      </c>
      <c r="G823" s="205">
        <f>G818</f>
        <v>1.2</v>
      </c>
      <c r="H823" s="205"/>
      <c r="I823" s="205"/>
      <c r="J823" s="205">
        <f>J818</f>
        <v>6</v>
      </c>
      <c r="K823" s="205">
        <f>K818</f>
        <v>0</v>
      </c>
      <c r="L823" s="205"/>
      <c r="M823" s="205"/>
      <c r="N823" s="205" t="s">
        <v>76</v>
      </c>
      <c r="O823" s="245">
        <f>F823*G823*J823</f>
        <v>22.32</v>
      </c>
    </row>
    <row r="824" spans="1:15">
      <c r="A824" s="201"/>
      <c r="B824" s="202"/>
      <c r="C824" s="242" t="s">
        <v>247</v>
      </c>
      <c r="D824" s="243"/>
      <c r="E824" s="244"/>
      <c r="F824" s="205">
        <f>G817</f>
        <v>0.3</v>
      </c>
      <c r="G824" s="205">
        <f>F817</f>
        <v>2</v>
      </c>
      <c r="H824" s="205"/>
      <c r="I824" s="205"/>
      <c r="J824" s="205">
        <f>J817</f>
        <v>66</v>
      </c>
      <c r="K824" s="205"/>
      <c r="L824" s="205"/>
      <c r="M824" s="205"/>
      <c r="N824" s="205" t="s">
        <v>76</v>
      </c>
      <c r="O824" s="245">
        <f>F824*G824*J824</f>
        <v>39.6</v>
      </c>
    </row>
    <row r="825" spans="1:15">
      <c r="A825" s="213"/>
      <c r="B825" s="214"/>
      <c r="C825" s="252"/>
      <c r="D825" s="253"/>
      <c r="E825" s="254"/>
      <c r="F825" s="217"/>
      <c r="G825" s="217"/>
      <c r="H825" s="217"/>
      <c r="I825" s="217"/>
      <c r="J825" s="217"/>
      <c r="K825" s="217"/>
      <c r="L825" s="217"/>
      <c r="M825" s="217" t="s">
        <v>165</v>
      </c>
      <c r="N825" s="217" t="s">
        <v>76</v>
      </c>
      <c r="O825" s="256">
        <f>SUM(O820:O824)</f>
        <v>89.605999999999995</v>
      </c>
    </row>
    <row r="826" spans="1:15">
      <c r="A826" s="226"/>
      <c r="B826" s="227"/>
      <c r="C826" s="242"/>
      <c r="D826" s="243"/>
      <c r="E826" s="244"/>
      <c r="F826" s="231"/>
      <c r="G826" s="205"/>
      <c r="H826" s="205"/>
      <c r="I826" s="205"/>
      <c r="J826" s="205"/>
      <c r="K826" s="205"/>
      <c r="L826" s="205"/>
      <c r="M826" s="205"/>
      <c r="N826" s="205"/>
      <c r="O826" s="245"/>
    </row>
    <row r="827" spans="1:15" ht="14">
      <c r="A827" s="208" t="s">
        <v>12</v>
      </c>
      <c r="B827" s="209"/>
      <c r="C827" s="210" t="s">
        <v>248</v>
      </c>
      <c r="D827" s="257"/>
      <c r="E827" s="258"/>
      <c r="F827" s="232"/>
      <c r="G827" s="233"/>
      <c r="H827" s="233"/>
      <c r="I827" s="233"/>
      <c r="J827" s="233"/>
      <c r="K827" s="233"/>
      <c r="L827" s="233"/>
      <c r="M827" s="233"/>
      <c r="N827" s="233"/>
      <c r="O827" s="251"/>
    </row>
    <row r="828" spans="1:15">
      <c r="A828" s="201"/>
      <c r="B828" s="202"/>
      <c r="C828" s="248"/>
      <c r="D828" s="249"/>
      <c r="E828" s="250"/>
      <c r="F828" s="232"/>
      <c r="G828" s="233"/>
      <c r="H828" s="233"/>
      <c r="I828" s="233"/>
      <c r="J828" s="233"/>
      <c r="K828" s="233"/>
      <c r="L828" s="233"/>
      <c r="M828" s="233"/>
      <c r="N828" s="233"/>
      <c r="O828" s="251"/>
    </row>
    <row r="829" spans="1:15">
      <c r="A829" s="201"/>
      <c r="B829" s="202"/>
      <c r="C829" s="248"/>
      <c r="D829" s="249"/>
      <c r="E829" s="250"/>
      <c r="F829" s="232"/>
      <c r="G829" s="233"/>
      <c r="H829" s="233"/>
      <c r="I829" s="233"/>
      <c r="J829" s="233"/>
      <c r="K829" s="233"/>
      <c r="L829" s="233"/>
      <c r="M829" s="233"/>
      <c r="N829" s="233"/>
      <c r="O829" s="251"/>
    </row>
    <row r="830" spans="1:15">
      <c r="A830" s="201"/>
      <c r="B830" s="202"/>
      <c r="C830" s="248"/>
      <c r="D830" s="249"/>
      <c r="E830" s="250"/>
      <c r="F830" s="232"/>
      <c r="G830" s="233"/>
      <c r="H830" s="233"/>
      <c r="I830" s="233"/>
      <c r="J830" s="233"/>
      <c r="K830" s="233"/>
      <c r="L830" s="233"/>
      <c r="M830" s="233"/>
      <c r="N830" s="233"/>
      <c r="O830" s="251"/>
    </row>
    <row r="831" spans="1:15">
      <c r="A831" s="201"/>
      <c r="B831" s="202"/>
      <c r="C831" s="248"/>
      <c r="D831" s="249"/>
      <c r="E831" s="250"/>
      <c r="F831" s="232"/>
      <c r="G831" s="233"/>
      <c r="H831" s="233"/>
      <c r="I831" s="233"/>
      <c r="J831" s="233"/>
      <c r="K831" s="233"/>
      <c r="L831" s="233"/>
      <c r="M831" s="233"/>
      <c r="N831" s="233"/>
      <c r="O831" s="251"/>
    </row>
    <row r="832" spans="1:15">
      <c r="A832" s="201"/>
      <c r="B832" s="202"/>
      <c r="C832" s="248"/>
      <c r="D832" s="249"/>
      <c r="E832" s="250"/>
      <c r="F832" s="232"/>
      <c r="G832" s="233"/>
      <c r="H832" s="233"/>
      <c r="I832" s="233"/>
      <c r="J832" s="233"/>
      <c r="K832" s="233"/>
      <c r="L832" s="233"/>
      <c r="M832" s="233"/>
      <c r="N832" s="233"/>
      <c r="O832" s="251"/>
    </row>
    <row r="833" spans="1:15">
      <c r="A833" s="201"/>
      <c r="B833" s="202"/>
      <c r="C833" s="248"/>
      <c r="D833" s="249"/>
      <c r="E833" s="250"/>
      <c r="F833" s="232"/>
      <c r="G833" s="233"/>
      <c r="H833" s="233"/>
      <c r="I833" s="233"/>
      <c r="J833" s="233"/>
      <c r="K833" s="233"/>
      <c r="L833" s="233"/>
      <c r="M833" s="233"/>
      <c r="N833" s="233"/>
      <c r="O833" s="251"/>
    </row>
    <row r="834" spans="1:15">
      <c r="A834" s="201">
        <v>1</v>
      </c>
      <c r="B834" s="202"/>
      <c r="C834" s="203" t="s">
        <v>105</v>
      </c>
      <c r="D834" s="249"/>
      <c r="E834" s="250"/>
      <c r="F834" s="232">
        <v>9</v>
      </c>
      <c r="G834" s="233">
        <v>15</v>
      </c>
      <c r="H834" s="233"/>
      <c r="I834" s="233"/>
      <c r="J834" s="233"/>
      <c r="K834" s="233"/>
      <c r="L834" s="233"/>
      <c r="M834" s="233"/>
      <c r="N834" s="233" t="s">
        <v>76</v>
      </c>
      <c r="O834" s="251">
        <f>F834*G834</f>
        <v>135</v>
      </c>
    </row>
    <row r="835" spans="1:15">
      <c r="A835" s="201"/>
      <c r="B835" s="202"/>
      <c r="C835" s="203"/>
      <c r="D835" s="249"/>
      <c r="E835" s="250"/>
      <c r="F835" s="232">
        <v>13</v>
      </c>
      <c r="G835" s="233">
        <v>15</v>
      </c>
      <c r="H835" s="233"/>
      <c r="I835" s="233"/>
      <c r="J835" s="233"/>
      <c r="K835" s="233"/>
      <c r="L835" s="233"/>
      <c r="M835" s="233"/>
      <c r="N835" s="233" t="s">
        <v>76</v>
      </c>
      <c r="O835" s="251">
        <f>F835*G835</f>
        <v>195</v>
      </c>
    </row>
    <row r="836" spans="1:15">
      <c r="A836" s="201"/>
      <c r="B836" s="202"/>
      <c r="C836" s="203"/>
      <c r="D836" s="249"/>
      <c r="E836" s="250"/>
      <c r="F836" s="232"/>
      <c r="G836" s="233"/>
      <c r="H836" s="233"/>
      <c r="I836" s="233"/>
      <c r="J836" s="233"/>
      <c r="K836" s="233"/>
      <c r="L836" s="233"/>
      <c r="M836" s="233" t="s">
        <v>165</v>
      </c>
      <c r="N836" s="233" t="s">
        <v>76</v>
      </c>
      <c r="O836" s="251">
        <f>SUM(O834:O835)</f>
        <v>330</v>
      </c>
    </row>
    <row r="837" spans="1:15">
      <c r="A837" s="201"/>
      <c r="B837" s="202"/>
      <c r="C837" s="203"/>
      <c r="D837" s="249"/>
      <c r="E837" s="250"/>
      <c r="F837" s="232"/>
      <c r="G837" s="233"/>
      <c r="H837" s="233"/>
      <c r="I837" s="233"/>
      <c r="J837" s="233"/>
      <c r="K837" s="233"/>
      <c r="L837" s="233"/>
      <c r="M837" s="233"/>
      <c r="N837" s="233"/>
      <c r="O837" s="251"/>
    </row>
    <row r="838" spans="1:15">
      <c r="A838" s="201">
        <v>2</v>
      </c>
      <c r="B838" s="202"/>
      <c r="C838" s="203" t="s">
        <v>249</v>
      </c>
      <c r="D838" s="249"/>
      <c r="E838" s="250"/>
      <c r="F838" s="232"/>
      <c r="G838" s="233"/>
      <c r="H838" s="233"/>
      <c r="I838" s="233"/>
      <c r="J838" s="233"/>
      <c r="K838" s="233"/>
      <c r="L838" s="233"/>
      <c r="M838" s="233"/>
      <c r="N838" s="233" t="s">
        <v>76</v>
      </c>
      <c r="O838" s="251">
        <f>O836</f>
        <v>330</v>
      </c>
    </row>
    <row r="839" spans="1:15">
      <c r="A839" s="201">
        <v>3</v>
      </c>
      <c r="B839" s="202"/>
      <c r="C839" s="203" t="s">
        <v>250</v>
      </c>
      <c r="D839" s="249"/>
      <c r="E839" s="250"/>
      <c r="F839" s="232">
        <v>15</v>
      </c>
      <c r="G839" s="233"/>
      <c r="H839" s="233"/>
      <c r="I839" s="233"/>
      <c r="J839" s="233"/>
      <c r="K839" s="233"/>
      <c r="L839" s="233"/>
      <c r="M839" s="233"/>
      <c r="N839" s="233" t="s">
        <v>81</v>
      </c>
      <c r="O839" s="251">
        <f>F839</f>
        <v>15</v>
      </c>
    </row>
    <row r="840" spans="1:15">
      <c r="A840" s="201"/>
      <c r="B840" s="202"/>
      <c r="C840" s="248"/>
      <c r="D840" s="249"/>
      <c r="E840" s="250"/>
      <c r="F840" s="232"/>
      <c r="G840" s="233"/>
      <c r="H840" s="233"/>
      <c r="I840" s="233"/>
      <c r="J840" s="233"/>
      <c r="K840" s="233"/>
      <c r="L840" s="233"/>
      <c r="M840" s="233"/>
      <c r="N840" s="233"/>
      <c r="O840" s="251"/>
    </row>
    <row r="841" spans="1:15">
      <c r="A841" s="201"/>
      <c r="B841" s="202"/>
      <c r="C841" s="248" t="s">
        <v>251</v>
      </c>
      <c r="D841" s="249"/>
      <c r="E841" s="250"/>
      <c r="F841" s="232">
        <f>(16.5*3)</f>
        <v>49.5</v>
      </c>
      <c r="G841" s="233"/>
      <c r="H841" s="233"/>
      <c r="I841" s="233"/>
      <c r="J841" s="233">
        <v>4</v>
      </c>
      <c r="K841" s="233">
        <f>168/12</f>
        <v>14</v>
      </c>
      <c r="L841" s="233">
        <f>F841*J841</f>
        <v>198</v>
      </c>
      <c r="M841" s="233"/>
      <c r="N841" s="233" t="s">
        <v>96</v>
      </c>
      <c r="O841" s="251">
        <f>K841*L841</f>
        <v>2772</v>
      </c>
    </row>
    <row r="842" spans="1:15">
      <c r="A842" s="201"/>
      <c r="B842" s="202"/>
      <c r="C842" s="248" t="s">
        <v>252</v>
      </c>
      <c r="D842" s="249"/>
      <c r="E842" s="250"/>
      <c r="F842" s="232"/>
      <c r="G842" s="233">
        <v>0.72499999999999998</v>
      </c>
      <c r="H842" s="233"/>
      <c r="I842" s="233"/>
      <c r="J842" s="233">
        <v>12</v>
      </c>
      <c r="K842" s="233">
        <f>599/12</f>
        <v>49.916666666666664</v>
      </c>
      <c r="L842" s="233">
        <f>G842*J842</f>
        <v>8.6999999999999993</v>
      </c>
      <c r="M842" s="233"/>
      <c r="N842" s="233" t="s">
        <v>96</v>
      </c>
      <c r="O842" s="251">
        <f>K842*L842</f>
        <v>434.27499999999992</v>
      </c>
    </row>
    <row r="843" spans="1:15">
      <c r="A843" s="201"/>
      <c r="B843" s="202"/>
      <c r="C843" s="248"/>
      <c r="D843" s="249" t="s">
        <v>253</v>
      </c>
      <c r="E843" s="250"/>
      <c r="F843" s="232">
        <f>4.6</f>
        <v>4.5999999999999996</v>
      </c>
      <c r="G843" s="233"/>
      <c r="H843" s="233"/>
      <c r="I843" s="233"/>
      <c r="J843" s="233">
        <v>4</v>
      </c>
      <c r="K843" s="233">
        <f>440/12</f>
        <v>36.666666666666664</v>
      </c>
      <c r="L843" s="233">
        <f>F843*J843</f>
        <v>18.399999999999999</v>
      </c>
      <c r="M843" s="233"/>
      <c r="N843" s="233" t="s">
        <v>96</v>
      </c>
      <c r="O843" s="251">
        <f>K843*L843</f>
        <v>674.66666666666652</v>
      </c>
    </row>
    <row r="844" spans="1:15">
      <c r="A844" s="201"/>
      <c r="B844" s="202"/>
      <c r="C844" s="248"/>
      <c r="D844" s="249" t="s">
        <v>254</v>
      </c>
      <c r="E844" s="250"/>
      <c r="F844" s="232"/>
      <c r="G844" s="233"/>
      <c r="H844" s="233"/>
      <c r="I844" s="233"/>
      <c r="J844" s="233"/>
      <c r="K844" s="233">
        <v>0.22</v>
      </c>
      <c r="L844" s="233"/>
      <c r="M844" s="233">
        <f>SUM(O841:O843)</f>
        <v>3880.9416666666666</v>
      </c>
      <c r="N844" s="233" t="s">
        <v>96</v>
      </c>
      <c r="O844" s="251">
        <f>M844*K844</f>
        <v>853.8071666666666</v>
      </c>
    </row>
    <row r="845" spans="1:15">
      <c r="A845" s="201"/>
      <c r="B845" s="202"/>
      <c r="C845" s="248"/>
      <c r="D845" s="249"/>
      <c r="E845" s="250"/>
      <c r="F845" s="232"/>
      <c r="G845" s="233"/>
      <c r="H845" s="233"/>
      <c r="I845" s="233"/>
      <c r="J845" s="233"/>
      <c r="K845" s="233"/>
      <c r="L845" s="233"/>
      <c r="M845" s="217" t="s">
        <v>165</v>
      </c>
      <c r="N845" s="233" t="s">
        <v>96</v>
      </c>
      <c r="O845" s="251">
        <f>SUM(O841:O844)</f>
        <v>4734.7488333333331</v>
      </c>
    </row>
    <row r="846" spans="1:15">
      <c r="A846" s="213"/>
      <c r="B846" s="214"/>
      <c r="C846" s="252"/>
      <c r="D846" s="253"/>
      <c r="E846" s="254"/>
      <c r="F846" s="230"/>
      <c r="G846" s="217"/>
      <c r="H846" s="217"/>
      <c r="I846" s="217"/>
      <c r="J846" s="217"/>
      <c r="K846" s="217"/>
      <c r="L846" s="217"/>
      <c r="M846" s="217"/>
      <c r="N846" s="217"/>
      <c r="O846" s="256">
        <f>O845/18</f>
        <v>263.04160185185185</v>
      </c>
    </row>
    <row r="847" spans="1:15">
      <c r="A847" s="213"/>
      <c r="B847" s="214"/>
      <c r="C847" s="252"/>
      <c r="D847" s="253"/>
      <c r="E847" s="254"/>
      <c r="F847" s="230"/>
      <c r="G847" s="217"/>
      <c r="H847" s="217"/>
      <c r="I847" s="217"/>
      <c r="J847" s="217"/>
      <c r="K847" s="217"/>
      <c r="L847" s="217"/>
      <c r="M847" s="217"/>
      <c r="N847" s="217"/>
      <c r="O847" s="256">
        <f>O845/26</f>
        <v>182.10572435897436</v>
      </c>
    </row>
    <row r="848" spans="1:15">
      <c r="A848" s="213"/>
      <c r="B848" s="214"/>
      <c r="C848" s="252"/>
      <c r="D848" s="253"/>
      <c r="E848" s="254"/>
      <c r="F848" s="230"/>
      <c r="G848" s="217"/>
      <c r="H848" s="217"/>
      <c r="I848" s="217"/>
      <c r="J848" s="217"/>
      <c r="K848" s="217"/>
      <c r="L848" s="217"/>
      <c r="M848" s="217"/>
      <c r="N848" s="217"/>
      <c r="O848" s="256">
        <f>O845/21</f>
        <v>225.46423015873015</v>
      </c>
    </row>
    <row r="849" spans="1:15">
      <c r="A849" s="213"/>
      <c r="B849" s="214"/>
      <c r="C849" s="252"/>
      <c r="D849" s="253"/>
      <c r="E849" s="254"/>
      <c r="F849" s="230"/>
      <c r="G849" s="217"/>
      <c r="H849" s="217"/>
      <c r="I849" s="217"/>
      <c r="J849" s="217"/>
      <c r="K849" s="217"/>
      <c r="L849" s="217"/>
      <c r="M849" s="217"/>
      <c r="N849" s="217"/>
      <c r="O849" s="256">
        <f>O844/10</f>
        <v>85.380716666666657</v>
      </c>
    </row>
    <row r="850" spans="1:15">
      <c r="A850" s="213"/>
      <c r="B850" s="214"/>
      <c r="C850" s="252"/>
      <c r="D850" s="253"/>
      <c r="E850" s="254"/>
      <c r="F850" s="230"/>
      <c r="G850" s="217"/>
      <c r="H850" s="217"/>
      <c r="I850" s="217"/>
      <c r="J850" s="217"/>
      <c r="K850" s="217"/>
      <c r="L850" s="217"/>
      <c r="M850" s="217"/>
      <c r="N850" s="217"/>
      <c r="O850" s="256"/>
    </row>
    <row r="851" spans="1:15">
      <c r="A851" s="213"/>
      <c r="B851" s="214"/>
      <c r="C851" s="252"/>
      <c r="D851" s="253"/>
      <c r="E851" s="254"/>
      <c r="F851" s="230"/>
      <c r="G851" s="217"/>
      <c r="H851" s="217"/>
      <c r="I851" s="217"/>
      <c r="J851" s="217"/>
      <c r="K851" s="217"/>
      <c r="L851" s="217"/>
      <c r="M851" s="217"/>
      <c r="N851" s="217"/>
      <c r="O851" s="256"/>
    </row>
    <row r="852" spans="1:15" ht="14">
      <c r="A852" s="220" t="s">
        <v>13</v>
      </c>
      <c r="B852" s="221"/>
      <c r="C852" s="222" t="s">
        <v>255</v>
      </c>
      <c r="D852" s="259"/>
      <c r="E852" s="260"/>
      <c r="F852" s="231"/>
      <c r="G852" s="205"/>
      <c r="H852" s="205"/>
      <c r="I852" s="205"/>
      <c r="J852" s="205"/>
      <c r="K852" s="205"/>
      <c r="L852" s="205"/>
      <c r="M852" s="205"/>
      <c r="N852" s="205"/>
      <c r="O852" s="245"/>
    </row>
    <row r="853" spans="1:15">
      <c r="A853" s="201">
        <v>1</v>
      </c>
      <c r="B853" s="202"/>
      <c r="C853" s="203" t="s">
        <v>122</v>
      </c>
      <c r="D853" s="249"/>
      <c r="E853" s="250"/>
      <c r="F853" s="232"/>
      <c r="G853" s="233"/>
      <c r="H853" s="233"/>
      <c r="I853" s="233"/>
      <c r="J853" s="233"/>
      <c r="K853" s="233"/>
      <c r="L853" s="233"/>
      <c r="M853" s="233"/>
      <c r="N853" s="233"/>
      <c r="O853" s="251"/>
    </row>
    <row r="854" spans="1:15">
      <c r="A854" s="201"/>
      <c r="B854" s="202"/>
      <c r="C854" s="248" t="s">
        <v>256</v>
      </c>
      <c r="D854" s="249"/>
      <c r="E854" s="250"/>
      <c r="F854" s="232">
        <f>(22*2)+(15*2)+(3*3)+12+8.5+8.5+5+(3.5*4)+5.5+6.5+11.5+6.5</f>
        <v>161</v>
      </c>
      <c r="G854" s="233"/>
      <c r="H854" s="233">
        <v>3.6</v>
      </c>
      <c r="I854" s="233"/>
      <c r="J854" s="233"/>
      <c r="K854" s="233"/>
      <c r="L854" s="233"/>
      <c r="M854" s="233"/>
      <c r="N854" s="233" t="s">
        <v>76</v>
      </c>
      <c r="O854" s="251">
        <f>F854*H854</f>
        <v>579.6</v>
      </c>
    </row>
    <row r="855" spans="1:15">
      <c r="A855" s="201"/>
      <c r="B855" s="202"/>
      <c r="C855" s="248"/>
      <c r="D855" s="249"/>
      <c r="E855" s="250"/>
      <c r="F855" s="232"/>
      <c r="G855" s="233"/>
      <c r="H855" s="233"/>
      <c r="I855" s="233"/>
      <c r="J855" s="233"/>
      <c r="K855" s="233"/>
      <c r="L855" s="233"/>
      <c r="M855" s="233"/>
      <c r="N855" s="233"/>
      <c r="O855" s="251"/>
    </row>
    <row r="856" spans="1:15" ht="16">
      <c r="A856" s="201"/>
      <c r="B856" s="202"/>
      <c r="C856" s="248"/>
      <c r="D856" s="106" t="s">
        <v>257</v>
      </c>
      <c r="E856" s="250"/>
      <c r="F856" s="232">
        <v>1.95</v>
      </c>
      <c r="G856" s="233">
        <v>3.5</v>
      </c>
      <c r="H856" s="233"/>
      <c r="I856" s="233"/>
      <c r="J856" s="233">
        <v>1</v>
      </c>
      <c r="K856" s="233"/>
      <c r="L856" s="233">
        <f>F856*G856</f>
        <v>6.8250000000000002</v>
      </c>
      <c r="M856" s="233">
        <f>L856*J856</f>
        <v>6.8250000000000002</v>
      </c>
      <c r="N856" s="233"/>
      <c r="O856" s="251"/>
    </row>
    <row r="857" spans="1:15" ht="16">
      <c r="A857" s="201"/>
      <c r="B857" s="202"/>
      <c r="C857" s="248"/>
      <c r="D857" s="106" t="s">
        <v>258</v>
      </c>
      <c r="E857" s="250"/>
      <c r="F857" s="232">
        <v>2.625</v>
      </c>
      <c r="G857" s="233">
        <v>3.5</v>
      </c>
      <c r="H857" s="233"/>
      <c r="I857" s="233"/>
      <c r="J857" s="233">
        <v>1</v>
      </c>
      <c r="K857" s="233"/>
      <c r="L857" s="233">
        <f t="shared" ref="L857:L871" si="22">F857*G857</f>
        <v>9.1875</v>
      </c>
      <c r="M857" s="233">
        <f t="shared" ref="M857:M871" si="23">L857*J857</f>
        <v>9.1875</v>
      </c>
      <c r="N857" s="233"/>
      <c r="O857" s="251"/>
    </row>
    <row r="858" spans="1:15" ht="16">
      <c r="A858" s="201"/>
      <c r="B858" s="202"/>
      <c r="C858" s="248"/>
      <c r="D858" s="106" t="s">
        <v>259</v>
      </c>
      <c r="E858" s="250"/>
      <c r="F858" s="232">
        <v>2.85</v>
      </c>
      <c r="G858" s="233">
        <v>3.5</v>
      </c>
      <c r="H858" s="233"/>
      <c r="I858" s="233"/>
      <c r="J858" s="233">
        <v>3</v>
      </c>
      <c r="K858" s="233"/>
      <c r="L858" s="233">
        <f t="shared" si="22"/>
        <v>9.9749999999999996</v>
      </c>
      <c r="M858" s="233">
        <f t="shared" si="23"/>
        <v>29.924999999999997</v>
      </c>
      <c r="N858" s="233"/>
      <c r="O858" s="251"/>
    </row>
    <row r="859" spans="1:15" ht="16">
      <c r="A859" s="201"/>
      <c r="B859" s="202"/>
      <c r="C859" s="248"/>
      <c r="D859" s="106" t="s">
        <v>260</v>
      </c>
      <c r="E859" s="250"/>
      <c r="F859" s="232">
        <v>3.85</v>
      </c>
      <c r="G859" s="233">
        <v>2.1</v>
      </c>
      <c r="H859" s="233"/>
      <c r="I859" s="233"/>
      <c r="J859" s="233">
        <v>1</v>
      </c>
      <c r="K859" s="233"/>
      <c r="L859" s="233">
        <f t="shared" si="22"/>
        <v>8.0850000000000009</v>
      </c>
      <c r="M859" s="233">
        <f t="shared" si="23"/>
        <v>8.0850000000000009</v>
      </c>
      <c r="N859" s="233"/>
      <c r="O859" s="251"/>
    </row>
    <row r="860" spans="1:15" ht="16">
      <c r="A860" s="201"/>
      <c r="B860" s="202"/>
      <c r="C860" s="248"/>
      <c r="D860" s="106" t="s">
        <v>261</v>
      </c>
      <c r="E860" s="250"/>
      <c r="F860" s="232">
        <v>3.6</v>
      </c>
      <c r="G860" s="233">
        <v>2.1</v>
      </c>
      <c r="H860" s="233"/>
      <c r="I860" s="233"/>
      <c r="J860" s="233">
        <v>1</v>
      </c>
      <c r="K860" s="233"/>
      <c r="L860" s="233">
        <f t="shared" si="22"/>
        <v>7.5600000000000005</v>
      </c>
      <c r="M860" s="233">
        <f t="shared" si="23"/>
        <v>7.5600000000000005</v>
      </c>
      <c r="N860" s="233"/>
      <c r="O860" s="251"/>
    </row>
    <row r="861" spans="1:15" ht="16">
      <c r="A861" s="201"/>
      <c r="B861" s="202"/>
      <c r="C861" s="248"/>
      <c r="D861" s="106" t="s">
        <v>262</v>
      </c>
      <c r="E861" s="250"/>
      <c r="F861" s="232">
        <v>4.4000000000000004</v>
      </c>
      <c r="G861" s="233">
        <v>2.1</v>
      </c>
      <c r="H861" s="233"/>
      <c r="I861" s="233"/>
      <c r="J861" s="233">
        <v>2</v>
      </c>
      <c r="K861" s="233"/>
      <c r="L861" s="233">
        <f t="shared" si="22"/>
        <v>9.240000000000002</v>
      </c>
      <c r="M861" s="233">
        <f t="shared" si="23"/>
        <v>18.480000000000004</v>
      </c>
      <c r="N861" s="233"/>
      <c r="O861" s="251"/>
    </row>
    <row r="862" spans="1:15" ht="16">
      <c r="A862" s="201"/>
      <c r="B862" s="202"/>
      <c r="C862" s="248"/>
      <c r="D862" s="106" t="s">
        <v>263</v>
      </c>
      <c r="E862" s="250"/>
      <c r="F862" s="232">
        <v>1</v>
      </c>
      <c r="G862" s="233">
        <v>2.1</v>
      </c>
      <c r="H862" s="233"/>
      <c r="I862" s="233"/>
      <c r="J862" s="233">
        <v>2</v>
      </c>
      <c r="K862" s="233"/>
      <c r="L862" s="233">
        <f t="shared" si="22"/>
        <v>2.1</v>
      </c>
      <c r="M862" s="233">
        <f t="shared" si="23"/>
        <v>4.2</v>
      </c>
      <c r="N862" s="233"/>
      <c r="O862" s="251"/>
    </row>
    <row r="863" spans="1:15" ht="16">
      <c r="A863" s="201"/>
      <c r="B863" s="202"/>
      <c r="C863" s="248"/>
      <c r="D863" s="106" t="s">
        <v>264</v>
      </c>
      <c r="E863" s="250"/>
      <c r="F863" s="232">
        <v>2.85</v>
      </c>
      <c r="G863" s="233">
        <v>2.1</v>
      </c>
      <c r="H863" s="233"/>
      <c r="I863" s="233"/>
      <c r="J863" s="233">
        <v>2</v>
      </c>
      <c r="K863" s="233"/>
      <c r="L863" s="233">
        <f t="shared" si="22"/>
        <v>5.9850000000000003</v>
      </c>
      <c r="M863" s="233">
        <f t="shared" si="23"/>
        <v>11.97</v>
      </c>
      <c r="N863" s="233"/>
      <c r="O863" s="251"/>
    </row>
    <row r="864" spans="1:15" ht="16">
      <c r="A864" s="201"/>
      <c r="B864" s="202"/>
      <c r="C864" s="248"/>
      <c r="D864" s="106" t="s">
        <v>265</v>
      </c>
      <c r="E864" s="250"/>
      <c r="F864" s="232">
        <v>0.65</v>
      </c>
      <c r="G864" s="233">
        <v>2.1</v>
      </c>
      <c r="H864" s="233"/>
      <c r="I864" s="233"/>
      <c r="J864" s="233">
        <v>7</v>
      </c>
      <c r="K864" s="233"/>
      <c r="L864" s="233">
        <f t="shared" si="22"/>
        <v>1.3650000000000002</v>
      </c>
      <c r="M864" s="233">
        <f t="shared" si="23"/>
        <v>9.5550000000000015</v>
      </c>
      <c r="N864" s="233"/>
      <c r="O864" s="251"/>
    </row>
    <row r="865" spans="1:15" ht="16">
      <c r="A865" s="201"/>
      <c r="B865" s="202"/>
      <c r="C865" s="248"/>
      <c r="D865" s="106" t="s">
        <v>266</v>
      </c>
      <c r="E865" s="250"/>
      <c r="F865" s="232">
        <v>0.95</v>
      </c>
      <c r="G865" s="233">
        <v>3.5</v>
      </c>
      <c r="H865" s="233"/>
      <c r="I865" s="233"/>
      <c r="J865" s="233">
        <v>4</v>
      </c>
      <c r="K865" s="233"/>
      <c r="L865" s="233">
        <f t="shared" si="22"/>
        <v>3.3249999999999997</v>
      </c>
      <c r="M865" s="233">
        <f t="shared" si="23"/>
        <v>13.299999999999999</v>
      </c>
      <c r="N865" s="233"/>
      <c r="O865" s="251"/>
    </row>
    <row r="866" spans="1:15" ht="16">
      <c r="A866" s="201"/>
      <c r="B866" s="202"/>
      <c r="C866" s="248"/>
      <c r="D866" s="106" t="s">
        <v>267</v>
      </c>
      <c r="E866" s="250"/>
      <c r="F866" s="232">
        <v>1.1000000000000001</v>
      </c>
      <c r="G866" s="233">
        <v>3.5</v>
      </c>
      <c r="H866" s="233"/>
      <c r="I866" s="233"/>
      <c r="J866" s="233">
        <v>7</v>
      </c>
      <c r="K866" s="233"/>
      <c r="L866" s="233">
        <f t="shared" si="22"/>
        <v>3.8500000000000005</v>
      </c>
      <c r="M866" s="233">
        <f t="shared" si="23"/>
        <v>26.950000000000003</v>
      </c>
      <c r="N866" s="233"/>
      <c r="O866" s="251"/>
    </row>
    <row r="867" spans="1:15" ht="16">
      <c r="A867" s="201"/>
      <c r="B867" s="202"/>
      <c r="C867" s="248"/>
      <c r="D867" s="106" t="s">
        <v>268</v>
      </c>
      <c r="E867" s="250"/>
      <c r="F867" s="232">
        <v>2.25</v>
      </c>
      <c r="G867" s="233">
        <v>3.5</v>
      </c>
      <c r="H867" s="233"/>
      <c r="I867" s="233"/>
      <c r="J867" s="233">
        <v>3</v>
      </c>
      <c r="K867" s="233"/>
      <c r="L867" s="233">
        <f t="shared" si="22"/>
        <v>7.875</v>
      </c>
      <c r="M867" s="233">
        <f t="shared" si="23"/>
        <v>23.625</v>
      </c>
      <c r="N867" s="233"/>
      <c r="O867" s="251"/>
    </row>
    <row r="868" spans="1:15" ht="16">
      <c r="A868" s="201"/>
      <c r="B868" s="202"/>
      <c r="C868" s="248"/>
      <c r="D868" s="106" t="s">
        <v>269</v>
      </c>
      <c r="E868" s="250"/>
      <c r="F868" s="232">
        <v>3.35</v>
      </c>
      <c r="G868" s="233">
        <v>3.5</v>
      </c>
      <c r="H868" s="233"/>
      <c r="I868" s="233"/>
      <c r="J868" s="233"/>
      <c r="K868" s="233"/>
      <c r="L868" s="233">
        <f t="shared" si="22"/>
        <v>11.725</v>
      </c>
      <c r="M868" s="233">
        <f t="shared" si="23"/>
        <v>0</v>
      </c>
      <c r="N868" s="233"/>
      <c r="O868" s="251"/>
    </row>
    <row r="869" spans="1:15" ht="16">
      <c r="A869" s="201"/>
      <c r="B869" s="202"/>
      <c r="C869" s="248"/>
      <c r="D869" s="106" t="s">
        <v>270</v>
      </c>
      <c r="E869" s="250"/>
      <c r="F869" s="232">
        <v>4.4000000000000004</v>
      </c>
      <c r="G869" s="233">
        <v>3.5</v>
      </c>
      <c r="H869" s="233"/>
      <c r="I869" s="233"/>
      <c r="J869" s="233"/>
      <c r="K869" s="233"/>
      <c r="L869" s="233">
        <f t="shared" si="22"/>
        <v>15.400000000000002</v>
      </c>
      <c r="M869" s="233">
        <f t="shared" si="23"/>
        <v>0</v>
      </c>
      <c r="N869" s="233"/>
      <c r="O869" s="251"/>
    </row>
    <row r="870" spans="1:15" ht="16">
      <c r="A870" s="201"/>
      <c r="B870" s="202"/>
      <c r="C870" s="248"/>
      <c r="D870" s="106" t="s">
        <v>271</v>
      </c>
      <c r="E870" s="250"/>
      <c r="F870" s="232">
        <v>1.5</v>
      </c>
      <c r="G870" s="233">
        <v>3.5</v>
      </c>
      <c r="H870" s="233"/>
      <c r="I870" s="233"/>
      <c r="J870" s="233">
        <v>3</v>
      </c>
      <c r="K870" s="233"/>
      <c r="L870" s="233">
        <f t="shared" si="22"/>
        <v>5.25</v>
      </c>
      <c r="M870" s="233">
        <f t="shared" si="23"/>
        <v>15.75</v>
      </c>
      <c r="N870" s="233"/>
      <c r="O870" s="251"/>
    </row>
    <row r="871" spans="1:15" ht="16">
      <c r="A871" s="201"/>
      <c r="B871" s="202"/>
      <c r="C871" s="248"/>
      <c r="D871" s="106" t="s">
        <v>272</v>
      </c>
      <c r="E871" s="250"/>
      <c r="F871" s="232">
        <v>0.5</v>
      </c>
      <c r="G871" s="233">
        <v>0.4</v>
      </c>
      <c r="H871" s="233"/>
      <c r="I871" s="233"/>
      <c r="J871" s="233">
        <v>3</v>
      </c>
      <c r="K871" s="233"/>
      <c r="L871" s="233">
        <f t="shared" si="22"/>
        <v>0.2</v>
      </c>
      <c r="M871" s="233">
        <f t="shared" si="23"/>
        <v>0.60000000000000009</v>
      </c>
      <c r="N871" s="233"/>
      <c r="O871" s="251"/>
    </row>
    <row r="872" spans="1:15" ht="12.75" customHeight="1">
      <c r="A872" s="234"/>
      <c r="B872" s="235"/>
      <c r="C872" s="261"/>
      <c r="D872" s="262"/>
      <c r="E872" s="263"/>
      <c r="F872" s="238"/>
      <c r="G872" s="239"/>
      <c r="H872" s="239"/>
      <c r="I872" s="239"/>
      <c r="J872" s="239"/>
      <c r="K872" s="264" t="s">
        <v>273</v>
      </c>
      <c r="L872" s="265"/>
      <c r="M872" s="239">
        <f>SUM(M856:M871)</f>
        <v>186.01250000000002</v>
      </c>
      <c r="N872" s="239"/>
      <c r="O872" s="266">
        <f>O854-M872</f>
        <v>393.58749999999998</v>
      </c>
    </row>
    <row r="873" spans="1:15">
      <c r="A873" s="213"/>
      <c r="B873" s="214"/>
      <c r="C873" s="252"/>
      <c r="D873" s="253"/>
      <c r="E873" s="254"/>
      <c r="F873" s="230"/>
      <c r="G873" s="217"/>
      <c r="H873" s="217"/>
      <c r="I873" s="217"/>
      <c r="J873" s="217"/>
      <c r="K873" s="217"/>
      <c r="L873" s="217"/>
      <c r="M873" s="217"/>
      <c r="N873" s="217"/>
      <c r="O873" s="256"/>
    </row>
    <row r="874" spans="1:15">
      <c r="A874" s="226"/>
      <c r="B874" s="227"/>
      <c r="C874" s="242" t="s">
        <v>274</v>
      </c>
      <c r="D874" s="243"/>
      <c r="E874" s="244"/>
      <c r="F874" s="231">
        <f>(15*2)+13+9+4+(2.5*2)</f>
        <v>61</v>
      </c>
      <c r="G874" s="205"/>
      <c r="H874" s="205">
        <v>3.6</v>
      </c>
      <c r="I874" s="205"/>
      <c r="J874" s="205"/>
      <c r="K874" s="205"/>
      <c r="L874" s="205"/>
      <c r="M874" s="205"/>
      <c r="N874" s="205" t="s">
        <v>76</v>
      </c>
      <c r="O874" s="245">
        <f>F874*H874</f>
        <v>219.6</v>
      </c>
    </row>
    <row r="875" spans="1:15">
      <c r="A875" s="201"/>
      <c r="B875" s="202"/>
      <c r="C875" s="248"/>
      <c r="D875" s="249"/>
      <c r="E875" s="250"/>
      <c r="F875" s="232"/>
      <c r="G875" s="233"/>
      <c r="H875" s="233"/>
      <c r="I875" s="233"/>
      <c r="J875" s="233"/>
      <c r="K875" s="233"/>
      <c r="L875" s="233"/>
      <c r="M875" s="233"/>
      <c r="N875" s="233"/>
      <c r="O875" s="251"/>
    </row>
    <row r="876" spans="1:15" ht="16">
      <c r="A876" s="201"/>
      <c r="B876" s="202"/>
      <c r="C876" s="248"/>
      <c r="D876" s="106" t="s">
        <v>257</v>
      </c>
      <c r="E876" s="250"/>
      <c r="F876" s="232">
        <v>1.95</v>
      </c>
      <c r="G876" s="233">
        <v>3.5</v>
      </c>
      <c r="H876" s="233"/>
      <c r="I876" s="233"/>
      <c r="J876" s="233"/>
      <c r="K876" s="233"/>
      <c r="L876" s="233">
        <f>F876*G876</f>
        <v>6.8250000000000002</v>
      </c>
      <c r="M876" s="233">
        <f>L876*J876</f>
        <v>0</v>
      </c>
      <c r="N876" s="233"/>
      <c r="O876" s="251"/>
    </row>
    <row r="877" spans="1:15" ht="16">
      <c r="A877" s="201"/>
      <c r="B877" s="202"/>
      <c r="C877" s="248"/>
      <c r="D877" s="106" t="s">
        <v>258</v>
      </c>
      <c r="E877" s="250"/>
      <c r="F877" s="232">
        <v>2.625</v>
      </c>
      <c r="G877" s="233">
        <v>3.5</v>
      </c>
      <c r="H877" s="233"/>
      <c r="I877" s="233"/>
      <c r="J877" s="233"/>
      <c r="K877" s="233"/>
      <c r="L877" s="233">
        <f t="shared" ref="L877:L891" si="24">F877*G877</f>
        <v>9.1875</v>
      </c>
      <c r="M877" s="233">
        <f t="shared" ref="M877:M891" si="25">L877*J877</f>
        <v>0</v>
      </c>
      <c r="N877" s="233"/>
      <c r="O877" s="251"/>
    </row>
    <row r="878" spans="1:15" ht="16">
      <c r="A878" s="201"/>
      <c r="B878" s="202"/>
      <c r="C878" s="248"/>
      <c r="D878" s="106" t="s">
        <v>259</v>
      </c>
      <c r="E878" s="250"/>
      <c r="F878" s="232">
        <v>2.85</v>
      </c>
      <c r="G878" s="233">
        <v>3.5</v>
      </c>
      <c r="H878" s="233"/>
      <c r="I878" s="233"/>
      <c r="J878" s="233"/>
      <c r="K878" s="233"/>
      <c r="L878" s="233">
        <f t="shared" si="24"/>
        <v>9.9749999999999996</v>
      </c>
      <c r="M878" s="233">
        <f t="shared" si="25"/>
        <v>0</v>
      </c>
      <c r="N878" s="233"/>
      <c r="O878" s="251"/>
    </row>
    <row r="879" spans="1:15" ht="16">
      <c r="A879" s="201"/>
      <c r="B879" s="202"/>
      <c r="C879" s="248"/>
      <c r="D879" s="106" t="s">
        <v>260</v>
      </c>
      <c r="E879" s="250"/>
      <c r="F879" s="232">
        <v>3.85</v>
      </c>
      <c r="G879" s="233">
        <v>2.1</v>
      </c>
      <c r="H879" s="233"/>
      <c r="I879" s="233"/>
      <c r="J879" s="233"/>
      <c r="K879" s="233"/>
      <c r="L879" s="233">
        <f t="shared" si="24"/>
        <v>8.0850000000000009</v>
      </c>
      <c r="M879" s="233">
        <f t="shared" si="25"/>
        <v>0</v>
      </c>
      <c r="N879" s="233"/>
      <c r="O879" s="251"/>
    </row>
    <row r="880" spans="1:15" ht="16">
      <c r="A880" s="201"/>
      <c r="B880" s="202"/>
      <c r="C880" s="248"/>
      <c r="D880" s="106" t="s">
        <v>261</v>
      </c>
      <c r="E880" s="250"/>
      <c r="F880" s="232">
        <v>3.6</v>
      </c>
      <c r="G880" s="233">
        <v>2.1</v>
      </c>
      <c r="H880" s="233"/>
      <c r="I880" s="233"/>
      <c r="J880" s="233"/>
      <c r="K880" s="233"/>
      <c r="L880" s="233">
        <f t="shared" si="24"/>
        <v>7.5600000000000005</v>
      </c>
      <c r="M880" s="233">
        <f t="shared" si="25"/>
        <v>0</v>
      </c>
      <c r="N880" s="233"/>
      <c r="O880" s="251"/>
    </row>
    <row r="881" spans="1:15" ht="16">
      <c r="A881" s="201"/>
      <c r="B881" s="202"/>
      <c r="C881" s="248"/>
      <c r="D881" s="106" t="s">
        <v>262</v>
      </c>
      <c r="E881" s="250"/>
      <c r="F881" s="232">
        <v>4.4000000000000004</v>
      </c>
      <c r="G881" s="233">
        <v>2.1</v>
      </c>
      <c r="H881" s="233"/>
      <c r="I881" s="233"/>
      <c r="J881" s="233">
        <v>1</v>
      </c>
      <c r="K881" s="233"/>
      <c r="L881" s="233">
        <f t="shared" si="24"/>
        <v>9.240000000000002</v>
      </c>
      <c r="M881" s="233">
        <f t="shared" si="25"/>
        <v>9.240000000000002</v>
      </c>
      <c r="N881" s="233"/>
      <c r="O881" s="251"/>
    </row>
    <row r="882" spans="1:15" ht="16">
      <c r="A882" s="201"/>
      <c r="B882" s="202"/>
      <c r="C882" s="248"/>
      <c r="D882" s="106" t="s">
        <v>263</v>
      </c>
      <c r="E882" s="250"/>
      <c r="F882" s="232">
        <v>1</v>
      </c>
      <c r="G882" s="233">
        <v>2.1</v>
      </c>
      <c r="H882" s="233"/>
      <c r="I882" s="233"/>
      <c r="J882" s="233"/>
      <c r="K882" s="233"/>
      <c r="L882" s="233">
        <f t="shared" si="24"/>
        <v>2.1</v>
      </c>
      <c r="M882" s="233">
        <f t="shared" si="25"/>
        <v>0</v>
      </c>
      <c r="N882" s="233"/>
      <c r="O882" s="251"/>
    </row>
    <row r="883" spans="1:15" ht="16">
      <c r="A883" s="201"/>
      <c r="B883" s="202"/>
      <c r="C883" s="248"/>
      <c r="D883" s="106" t="s">
        <v>264</v>
      </c>
      <c r="E883" s="250"/>
      <c r="F883" s="232">
        <v>2.85</v>
      </c>
      <c r="G883" s="233">
        <v>2.1</v>
      </c>
      <c r="H883" s="233"/>
      <c r="I883" s="233"/>
      <c r="J883" s="233"/>
      <c r="K883" s="233"/>
      <c r="L883" s="233">
        <f t="shared" si="24"/>
        <v>5.9850000000000003</v>
      </c>
      <c r="M883" s="233">
        <f t="shared" si="25"/>
        <v>0</v>
      </c>
      <c r="N883" s="233"/>
      <c r="O883" s="251"/>
    </row>
    <row r="884" spans="1:15" ht="16">
      <c r="A884" s="201"/>
      <c r="B884" s="202"/>
      <c r="C884" s="248"/>
      <c r="D884" s="106" t="s">
        <v>265</v>
      </c>
      <c r="E884" s="250"/>
      <c r="F884" s="232">
        <v>0.65</v>
      </c>
      <c r="G884" s="233">
        <v>2.1</v>
      </c>
      <c r="H884" s="233"/>
      <c r="I884" s="233"/>
      <c r="J884" s="233">
        <v>2</v>
      </c>
      <c r="K884" s="233"/>
      <c r="L884" s="233">
        <f t="shared" si="24"/>
        <v>1.3650000000000002</v>
      </c>
      <c r="M884" s="233">
        <f t="shared" si="25"/>
        <v>2.7300000000000004</v>
      </c>
      <c r="N884" s="233"/>
      <c r="O884" s="251"/>
    </row>
    <row r="885" spans="1:15" ht="16">
      <c r="A885" s="201"/>
      <c r="B885" s="202"/>
      <c r="C885" s="248"/>
      <c r="D885" s="106" t="s">
        <v>266</v>
      </c>
      <c r="E885" s="250"/>
      <c r="F885" s="232">
        <v>0.95</v>
      </c>
      <c r="G885" s="233">
        <v>3.5</v>
      </c>
      <c r="H885" s="233"/>
      <c r="I885" s="233"/>
      <c r="J885" s="233">
        <v>3</v>
      </c>
      <c r="K885" s="233"/>
      <c r="L885" s="233">
        <f t="shared" si="24"/>
        <v>3.3249999999999997</v>
      </c>
      <c r="M885" s="233">
        <f t="shared" si="25"/>
        <v>9.9749999999999996</v>
      </c>
      <c r="N885" s="233"/>
      <c r="O885" s="251"/>
    </row>
    <row r="886" spans="1:15" ht="16">
      <c r="A886" s="201"/>
      <c r="B886" s="202"/>
      <c r="C886" s="248"/>
      <c r="D886" s="106" t="s">
        <v>267</v>
      </c>
      <c r="E886" s="250"/>
      <c r="F886" s="232">
        <v>1.1000000000000001</v>
      </c>
      <c r="G886" s="233">
        <v>3.5</v>
      </c>
      <c r="H886" s="233"/>
      <c r="I886" s="233"/>
      <c r="J886" s="233">
        <v>1</v>
      </c>
      <c r="K886" s="233"/>
      <c r="L886" s="233">
        <f t="shared" si="24"/>
        <v>3.8500000000000005</v>
      </c>
      <c r="M886" s="233">
        <f t="shared" si="25"/>
        <v>3.8500000000000005</v>
      </c>
      <c r="N886" s="233"/>
      <c r="O886" s="251"/>
    </row>
    <row r="887" spans="1:15" ht="16">
      <c r="A887" s="201"/>
      <c r="B887" s="202"/>
      <c r="C887" s="248"/>
      <c r="D887" s="106" t="s">
        <v>268</v>
      </c>
      <c r="E887" s="250"/>
      <c r="F887" s="232">
        <v>2.25</v>
      </c>
      <c r="G887" s="233">
        <v>3.5</v>
      </c>
      <c r="H887" s="233"/>
      <c r="I887" s="233"/>
      <c r="J887" s="233">
        <v>3</v>
      </c>
      <c r="K887" s="233"/>
      <c r="L887" s="233">
        <f t="shared" si="24"/>
        <v>7.875</v>
      </c>
      <c r="M887" s="233">
        <f t="shared" si="25"/>
        <v>23.625</v>
      </c>
      <c r="N887" s="233"/>
      <c r="O887" s="251"/>
    </row>
    <row r="888" spans="1:15" ht="16">
      <c r="A888" s="201"/>
      <c r="B888" s="202"/>
      <c r="C888" s="248"/>
      <c r="D888" s="106" t="s">
        <v>269</v>
      </c>
      <c r="E888" s="250"/>
      <c r="F888" s="232">
        <v>3.35</v>
      </c>
      <c r="G888" s="233">
        <v>3.5</v>
      </c>
      <c r="H888" s="233"/>
      <c r="I888" s="233"/>
      <c r="J888" s="233">
        <v>1</v>
      </c>
      <c r="K888" s="233"/>
      <c r="L888" s="233">
        <f t="shared" si="24"/>
        <v>11.725</v>
      </c>
      <c r="M888" s="233">
        <f t="shared" si="25"/>
        <v>11.725</v>
      </c>
      <c r="N888" s="233"/>
      <c r="O888" s="251"/>
    </row>
    <row r="889" spans="1:15" ht="16">
      <c r="A889" s="201"/>
      <c r="B889" s="202"/>
      <c r="C889" s="248"/>
      <c r="D889" s="106" t="s">
        <v>270</v>
      </c>
      <c r="E889" s="250"/>
      <c r="F889" s="232">
        <v>4.4000000000000004</v>
      </c>
      <c r="G889" s="233">
        <v>3.5</v>
      </c>
      <c r="H889" s="233"/>
      <c r="I889" s="233"/>
      <c r="J889" s="233">
        <v>1</v>
      </c>
      <c r="K889" s="233"/>
      <c r="L889" s="233">
        <f t="shared" si="24"/>
        <v>15.400000000000002</v>
      </c>
      <c r="M889" s="233">
        <f t="shared" si="25"/>
        <v>15.400000000000002</v>
      </c>
      <c r="N889" s="233"/>
      <c r="O889" s="251"/>
    </row>
    <row r="890" spans="1:15" ht="16">
      <c r="A890" s="201"/>
      <c r="B890" s="202"/>
      <c r="C890" s="248"/>
      <c r="D890" s="106" t="s">
        <v>271</v>
      </c>
      <c r="E890" s="250"/>
      <c r="F890" s="232">
        <v>1.5</v>
      </c>
      <c r="G890" s="233">
        <v>3.5</v>
      </c>
      <c r="H890" s="233"/>
      <c r="I890" s="233"/>
      <c r="J890" s="233">
        <v>1</v>
      </c>
      <c r="K890" s="233"/>
      <c r="L890" s="233">
        <f t="shared" si="24"/>
        <v>5.25</v>
      </c>
      <c r="M890" s="233">
        <f t="shared" si="25"/>
        <v>5.25</v>
      </c>
      <c r="N890" s="233"/>
      <c r="O890" s="251"/>
    </row>
    <row r="891" spans="1:15" ht="16">
      <c r="A891" s="201"/>
      <c r="B891" s="202"/>
      <c r="C891" s="248"/>
      <c r="D891" s="106" t="s">
        <v>272</v>
      </c>
      <c r="E891" s="250"/>
      <c r="F891" s="232">
        <v>0.5</v>
      </c>
      <c r="G891" s="233">
        <v>0.4</v>
      </c>
      <c r="H891" s="233"/>
      <c r="I891" s="233"/>
      <c r="J891" s="233">
        <v>2</v>
      </c>
      <c r="K891" s="233"/>
      <c r="L891" s="233">
        <f t="shared" si="24"/>
        <v>0.2</v>
      </c>
      <c r="M891" s="233">
        <f t="shared" si="25"/>
        <v>0.4</v>
      </c>
      <c r="N891" s="233"/>
      <c r="O891" s="251"/>
    </row>
    <row r="892" spans="1:15">
      <c r="A892" s="201"/>
      <c r="B892" s="202"/>
      <c r="C892" s="248"/>
      <c r="D892" s="249"/>
      <c r="E892" s="250"/>
      <c r="F892" s="232"/>
      <c r="G892" s="233"/>
      <c r="H892" s="233"/>
      <c r="I892" s="233"/>
      <c r="J892" s="233"/>
      <c r="K892" s="264" t="s">
        <v>273</v>
      </c>
      <c r="L892" s="265"/>
      <c r="M892" s="239">
        <f>SUM(M876:M891)</f>
        <v>82.195000000000007</v>
      </c>
      <c r="N892" s="233"/>
      <c r="O892" s="251">
        <f>O874-M892</f>
        <v>137.40499999999997</v>
      </c>
    </row>
    <row r="893" spans="1:15">
      <c r="A893" s="201"/>
      <c r="B893" s="202"/>
      <c r="C893" s="248"/>
      <c r="D893" s="249"/>
      <c r="E893" s="250"/>
      <c r="F893" s="232"/>
      <c r="G893" s="233"/>
      <c r="H893" s="233"/>
      <c r="I893" s="233"/>
      <c r="J893" s="233"/>
      <c r="K893" s="233"/>
      <c r="L893" s="233"/>
      <c r="M893" s="233"/>
      <c r="N893" s="233"/>
      <c r="O893" s="251"/>
    </row>
    <row r="894" spans="1:15">
      <c r="A894" s="201"/>
      <c r="B894" s="202"/>
      <c r="C894" s="248"/>
      <c r="D894" s="249"/>
      <c r="E894" s="250"/>
      <c r="F894" s="232"/>
      <c r="G894" s="233"/>
      <c r="H894" s="233"/>
      <c r="I894" s="233"/>
      <c r="J894" s="233"/>
      <c r="K894" s="233"/>
      <c r="L894" s="264" t="s">
        <v>275</v>
      </c>
      <c r="M894" s="265"/>
      <c r="N894" s="233"/>
      <c r="O894" s="251">
        <f>O872+O892</f>
        <v>530.99249999999995</v>
      </c>
    </row>
    <row r="895" spans="1:15">
      <c r="A895" s="201"/>
      <c r="B895" s="202"/>
      <c r="C895" s="248"/>
      <c r="D895" s="249"/>
      <c r="E895" s="250"/>
      <c r="F895" s="232"/>
      <c r="G895" s="233"/>
      <c r="H895" s="233"/>
      <c r="I895" s="233"/>
      <c r="J895" s="233"/>
      <c r="K895" s="233"/>
      <c r="L895" s="233"/>
      <c r="M895" s="233"/>
      <c r="N895" s="233"/>
      <c r="O895" s="251"/>
    </row>
    <row r="896" spans="1:15">
      <c r="A896" s="201"/>
      <c r="B896" s="202"/>
      <c r="C896" s="248"/>
      <c r="D896" s="249"/>
      <c r="E896" s="250"/>
      <c r="F896" s="232"/>
      <c r="G896" s="233"/>
      <c r="H896" s="233"/>
      <c r="I896" s="233"/>
      <c r="J896" s="233"/>
      <c r="K896" s="233"/>
      <c r="L896" s="233"/>
      <c r="M896" s="233"/>
      <c r="N896" s="233"/>
      <c r="O896" s="251"/>
    </row>
    <row r="897" spans="1:15">
      <c r="A897" s="226">
        <v>2</v>
      </c>
      <c r="B897" s="227"/>
      <c r="C897" s="267" t="s">
        <v>123</v>
      </c>
      <c r="D897" s="243"/>
      <c r="E897" s="244"/>
      <c r="F897" s="231"/>
      <c r="G897" s="205"/>
      <c r="H897" s="205"/>
      <c r="I897" s="205"/>
      <c r="J897" s="205"/>
      <c r="K897" s="205"/>
      <c r="L897" s="205"/>
      <c r="M897" s="205"/>
      <c r="N897" s="205"/>
      <c r="O897" s="245"/>
    </row>
    <row r="898" spans="1:15">
      <c r="A898" s="201"/>
      <c r="B898" s="202"/>
      <c r="C898" s="248" t="s">
        <v>276</v>
      </c>
      <c r="D898" s="249"/>
      <c r="E898" s="250"/>
      <c r="F898" s="232">
        <f>(3*3)+(3*3)+6.4+7+6</f>
        <v>37.4</v>
      </c>
      <c r="G898" s="233"/>
      <c r="H898" s="233">
        <v>3.6</v>
      </c>
      <c r="I898" s="233"/>
      <c r="J898" s="233"/>
      <c r="K898" s="233"/>
      <c r="L898" s="233">
        <f>F898*H898</f>
        <v>134.63999999999999</v>
      </c>
      <c r="M898" s="233"/>
      <c r="N898" s="233" t="s">
        <v>76</v>
      </c>
      <c r="O898" s="251">
        <f>L898-M898</f>
        <v>134.63999999999999</v>
      </c>
    </row>
    <row r="899" spans="1:15">
      <c r="A899" s="201"/>
      <c r="B899" s="202"/>
      <c r="C899" s="248"/>
      <c r="D899" s="249"/>
      <c r="E899" s="250"/>
      <c r="F899" s="232"/>
      <c r="G899" s="233"/>
      <c r="H899" s="233"/>
      <c r="I899" s="233"/>
      <c r="J899" s="233"/>
      <c r="K899" s="233"/>
      <c r="L899" s="233"/>
      <c r="M899" s="233"/>
      <c r="N899" s="233"/>
      <c r="O899" s="251"/>
    </row>
    <row r="900" spans="1:15">
      <c r="A900" s="201"/>
      <c r="B900" s="202"/>
      <c r="C900" s="248"/>
      <c r="D900" s="249"/>
      <c r="E900" s="250"/>
      <c r="F900" s="232"/>
      <c r="G900" s="233"/>
      <c r="H900" s="233"/>
      <c r="I900" s="233"/>
      <c r="J900" s="233"/>
      <c r="K900" s="233"/>
      <c r="L900" s="233"/>
      <c r="M900" s="233"/>
      <c r="N900" s="233"/>
      <c r="O900" s="251"/>
    </row>
    <row r="901" spans="1:15">
      <c r="A901" s="201"/>
      <c r="B901" s="202"/>
      <c r="C901" s="248" t="s">
        <v>277</v>
      </c>
      <c r="D901" s="249"/>
      <c r="E901" s="250"/>
      <c r="F901" s="232">
        <v>14</v>
      </c>
      <c r="G901" s="233"/>
      <c r="H901" s="233">
        <v>3.6</v>
      </c>
      <c r="I901" s="233"/>
      <c r="J901" s="233"/>
      <c r="K901" s="233"/>
      <c r="L901" s="233">
        <f>F901*H901</f>
        <v>50.4</v>
      </c>
      <c r="M901" s="233"/>
      <c r="N901" s="233" t="s">
        <v>76</v>
      </c>
      <c r="O901" s="251">
        <f>L901-M901</f>
        <v>50.4</v>
      </c>
    </row>
    <row r="902" spans="1:15">
      <c r="A902" s="201"/>
      <c r="B902" s="202"/>
      <c r="C902" s="248"/>
      <c r="D902" s="249"/>
      <c r="E902" s="250"/>
      <c r="F902" s="232"/>
      <c r="G902" s="233"/>
      <c r="H902" s="233"/>
      <c r="I902" s="233"/>
      <c r="J902" s="233"/>
      <c r="K902" s="233"/>
      <c r="L902" s="233"/>
      <c r="M902" s="233" t="s">
        <v>165</v>
      </c>
      <c r="N902" s="233" t="s">
        <v>76</v>
      </c>
      <c r="O902" s="251">
        <f>SUM(O898:O901)</f>
        <v>185.04</v>
      </c>
    </row>
    <row r="903" spans="1:15">
      <c r="A903" s="201"/>
      <c r="B903" s="202"/>
      <c r="C903" s="248"/>
      <c r="D903" s="249"/>
      <c r="E903" s="250"/>
      <c r="F903" s="232"/>
      <c r="G903" s="233"/>
      <c r="H903" s="233"/>
      <c r="I903" s="233"/>
      <c r="J903" s="233"/>
      <c r="K903" s="233"/>
      <c r="L903" s="233"/>
      <c r="M903" s="233"/>
      <c r="N903" s="233"/>
      <c r="O903" s="251"/>
    </row>
    <row r="904" spans="1:15">
      <c r="A904" s="201"/>
      <c r="B904" s="202"/>
      <c r="C904" s="248"/>
      <c r="D904" s="249"/>
      <c r="E904" s="250"/>
      <c r="F904" s="232"/>
      <c r="G904" s="233"/>
      <c r="H904" s="233"/>
      <c r="I904" s="233"/>
      <c r="J904" s="233"/>
      <c r="K904" s="233"/>
      <c r="L904" s="233"/>
      <c r="M904" s="233"/>
      <c r="N904" s="233"/>
      <c r="O904" s="251"/>
    </row>
    <row r="905" spans="1:15">
      <c r="A905" s="201">
        <v>3</v>
      </c>
      <c r="B905" s="202"/>
      <c r="C905" s="268" t="s">
        <v>278</v>
      </c>
      <c r="D905" s="249"/>
      <c r="E905" s="250"/>
      <c r="F905" s="232"/>
      <c r="G905" s="233"/>
      <c r="H905" s="233"/>
      <c r="I905" s="233"/>
      <c r="J905" s="233">
        <v>2</v>
      </c>
      <c r="K905" s="233"/>
      <c r="L905" s="233">
        <f>O902</f>
        <v>185.04</v>
      </c>
      <c r="M905" s="233"/>
      <c r="N905" s="233" t="s">
        <v>76</v>
      </c>
      <c r="O905" s="251">
        <f>J905*L905</f>
        <v>370.08</v>
      </c>
    </row>
    <row r="906" spans="1:15">
      <c r="A906" s="201">
        <v>4</v>
      </c>
      <c r="B906" s="202"/>
      <c r="C906" s="268" t="s">
        <v>279</v>
      </c>
      <c r="D906" s="249"/>
      <c r="E906" s="250"/>
      <c r="F906" s="232"/>
      <c r="G906" s="233"/>
      <c r="H906" s="233"/>
      <c r="I906" s="233"/>
      <c r="J906" s="233"/>
      <c r="K906" s="233"/>
      <c r="L906" s="233"/>
      <c r="M906" s="233"/>
      <c r="N906" s="233" t="s">
        <v>76</v>
      </c>
      <c r="O906" s="251">
        <f>O905</f>
        <v>370.08</v>
      </c>
    </row>
    <row r="907" spans="1:15">
      <c r="A907" s="201">
        <v>5</v>
      </c>
      <c r="B907" s="202"/>
      <c r="C907" s="268" t="s">
        <v>280</v>
      </c>
      <c r="D907" s="249"/>
      <c r="E907" s="250"/>
      <c r="F907" s="232"/>
      <c r="G907" s="233"/>
      <c r="H907" s="233"/>
      <c r="I907" s="233"/>
      <c r="J907" s="233"/>
      <c r="K907" s="233"/>
      <c r="L907" s="233"/>
      <c r="M907" s="233"/>
      <c r="N907" s="233" t="s">
        <v>76</v>
      </c>
      <c r="O907" s="251">
        <f>O894</f>
        <v>530.99249999999995</v>
      </c>
    </row>
    <row r="908" spans="1:15">
      <c r="A908" s="226"/>
      <c r="B908" s="227"/>
      <c r="C908" s="267"/>
      <c r="D908" s="243"/>
      <c r="E908" s="244"/>
      <c r="F908" s="231"/>
      <c r="G908" s="205"/>
      <c r="H908" s="205"/>
      <c r="I908" s="205"/>
      <c r="J908" s="205"/>
      <c r="K908" s="205"/>
      <c r="L908" s="205"/>
      <c r="M908" s="205"/>
      <c r="N908" s="205"/>
      <c r="O908" s="245"/>
    </row>
    <row r="909" spans="1:15">
      <c r="A909" s="226"/>
      <c r="B909" s="227"/>
      <c r="C909" s="267"/>
      <c r="D909" s="243"/>
      <c r="E909" s="244"/>
      <c r="F909" s="231"/>
      <c r="G909" s="205"/>
      <c r="H909" s="205"/>
      <c r="I909" s="205"/>
      <c r="J909" s="205"/>
      <c r="K909" s="205"/>
      <c r="L909" s="205"/>
      <c r="M909" s="205"/>
      <c r="N909" s="205"/>
      <c r="O909" s="245"/>
    </row>
    <row r="910" spans="1:15">
      <c r="A910" s="226"/>
      <c r="B910" s="227"/>
      <c r="C910" s="267"/>
      <c r="D910" s="243"/>
      <c r="E910" s="244"/>
      <c r="F910" s="231"/>
      <c r="G910" s="205"/>
      <c r="H910" s="205"/>
      <c r="I910" s="205"/>
      <c r="J910" s="205"/>
      <c r="K910" s="205"/>
      <c r="L910" s="205"/>
      <c r="M910" s="205"/>
      <c r="N910" s="205"/>
      <c r="O910" s="245"/>
    </row>
    <row r="911" spans="1:15">
      <c r="A911" s="226"/>
      <c r="B911" s="227"/>
      <c r="C911" s="267"/>
      <c r="D911" s="243"/>
      <c r="E911" s="244"/>
      <c r="F911" s="231"/>
      <c r="G911" s="205"/>
      <c r="H911" s="205"/>
      <c r="I911" s="205"/>
      <c r="J911" s="205"/>
      <c r="K911" s="205"/>
      <c r="L911" s="205"/>
      <c r="M911" s="205"/>
      <c r="N911" s="205"/>
      <c r="O911" s="245"/>
    </row>
    <row r="912" spans="1:15">
      <c r="A912" s="213"/>
      <c r="B912" s="214"/>
      <c r="C912" s="252"/>
      <c r="D912" s="253"/>
      <c r="E912" s="254"/>
      <c r="F912" s="230"/>
      <c r="G912" s="217"/>
      <c r="H912" s="217"/>
      <c r="I912" s="217"/>
      <c r="J912" s="217"/>
      <c r="K912" s="217"/>
      <c r="L912" s="217"/>
      <c r="M912" s="217"/>
      <c r="N912" s="217"/>
      <c r="O912" s="256"/>
    </row>
    <row r="913" spans="1:15" ht="14" hidden="1">
      <c r="A913" s="220" t="s">
        <v>14</v>
      </c>
      <c r="B913" s="221"/>
      <c r="C913" s="269" t="s">
        <v>281</v>
      </c>
      <c r="D913" s="259"/>
      <c r="E913" s="260"/>
      <c r="F913" s="231"/>
      <c r="G913" s="205"/>
      <c r="H913" s="205"/>
      <c r="I913" s="205"/>
      <c r="J913" s="205"/>
      <c r="K913" s="205"/>
      <c r="L913" s="205"/>
      <c r="M913" s="205"/>
      <c r="N913" s="205"/>
      <c r="O913" s="245"/>
    </row>
    <row r="914" spans="1:15" hidden="1">
      <c r="A914" s="201">
        <v>1</v>
      </c>
      <c r="B914" s="202"/>
      <c r="C914" s="268" t="s">
        <v>282</v>
      </c>
      <c r="D914" s="249"/>
      <c r="E914" s="250"/>
      <c r="F914" s="232">
        <v>22</v>
      </c>
      <c r="G914" s="233">
        <v>15</v>
      </c>
      <c r="H914" s="233"/>
      <c r="I914" s="233"/>
      <c r="J914" s="233"/>
      <c r="K914" s="233"/>
      <c r="L914" s="233"/>
      <c r="M914" s="233">
        <f>O918</f>
        <v>22.5</v>
      </c>
      <c r="N914" s="233" t="s">
        <v>76</v>
      </c>
      <c r="O914" s="251">
        <f>F914*G914-M914</f>
        <v>307.5</v>
      </c>
    </row>
    <row r="915" spans="1:15" hidden="1">
      <c r="A915" s="201"/>
      <c r="B915" s="202"/>
      <c r="C915" s="268"/>
      <c r="D915" s="249"/>
      <c r="E915" s="250"/>
      <c r="F915" s="232">
        <v>15</v>
      </c>
      <c r="G915" s="233">
        <v>13</v>
      </c>
      <c r="H915" s="233"/>
      <c r="I915" s="233"/>
      <c r="J915" s="233"/>
      <c r="K915" s="233"/>
      <c r="L915" s="233"/>
      <c r="M915" s="233"/>
      <c r="N915" s="233" t="s">
        <v>76</v>
      </c>
      <c r="O915" s="251">
        <f>F915*G915</f>
        <v>195</v>
      </c>
    </row>
    <row r="916" spans="1:15" hidden="1">
      <c r="A916" s="201"/>
      <c r="B916" s="202"/>
      <c r="C916" s="268"/>
      <c r="D916" s="249"/>
      <c r="E916" s="250"/>
      <c r="F916" s="232"/>
      <c r="G916" s="233"/>
      <c r="H916" s="233"/>
      <c r="I916" s="233"/>
      <c r="J916" s="233"/>
      <c r="K916" s="233"/>
      <c r="L916" s="233"/>
      <c r="M916" s="233" t="s">
        <v>165</v>
      </c>
      <c r="N916" s="233" t="s">
        <v>76</v>
      </c>
      <c r="O916" s="251">
        <f>O914+O915</f>
        <v>502.5</v>
      </c>
    </row>
    <row r="917" spans="1:15" hidden="1">
      <c r="A917" s="201">
        <v>2</v>
      </c>
      <c r="B917" s="202"/>
      <c r="C917" s="268" t="s">
        <v>283</v>
      </c>
      <c r="D917" s="249"/>
      <c r="E917" s="250"/>
      <c r="F917" s="232"/>
      <c r="G917" s="233"/>
      <c r="H917" s="233"/>
      <c r="I917" s="233"/>
      <c r="J917" s="233"/>
      <c r="K917" s="233"/>
      <c r="L917" s="233">
        <f>O914+O915</f>
        <v>502.5</v>
      </c>
      <c r="M917" s="233">
        <f>M914</f>
        <v>22.5</v>
      </c>
      <c r="N917" s="233" t="s">
        <v>76</v>
      </c>
      <c r="O917" s="251">
        <f>L917-M917</f>
        <v>480</v>
      </c>
    </row>
    <row r="918" spans="1:15" hidden="1">
      <c r="A918" s="201">
        <v>3</v>
      </c>
      <c r="B918" s="202"/>
      <c r="C918" s="268" t="s">
        <v>284</v>
      </c>
      <c r="D918" s="249"/>
      <c r="E918" s="250"/>
      <c r="F918" s="232"/>
      <c r="G918" s="233"/>
      <c r="H918" s="233"/>
      <c r="I918" s="233"/>
      <c r="J918" s="233"/>
      <c r="K918" s="233"/>
      <c r="L918" s="233"/>
      <c r="M918" s="233"/>
      <c r="N918" s="233" t="s">
        <v>76</v>
      </c>
      <c r="O918" s="251">
        <f>O928</f>
        <v>22.5</v>
      </c>
    </row>
    <row r="919" spans="1:15" hidden="1">
      <c r="A919" s="201">
        <v>4</v>
      </c>
      <c r="B919" s="202"/>
      <c r="C919" s="268" t="s">
        <v>285</v>
      </c>
      <c r="D919" s="249"/>
      <c r="E919" s="250"/>
      <c r="F919" s="232"/>
      <c r="G919" s="233"/>
      <c r="H919" s="233"/>
      <c r="I919" s="233"/>
      <c r="J919" s="233"/>
      <c r="K919" s="233"/>
      <c r="L919" s="233"/>
      <c r="M919" s="233"/>
      <c r="N919" s="233" t="s">
        <v>76</v>
      </c>
      <c r="O919" s="251">
        <f>O916</f>
        <v>502.5</v>
      </c>
    </row>
    <row r="920" spans="1:15" hidden="1">
      <c r="A920" s="201"/>
      <c r="B920" s="202"/>
      <c r="C920" s="268"/>
      <c r="D920" s="249"/>
      <c r="E920" s="250"/>
      <c r="F920" s="232"/>
      <c r="G920" s="233"/>
      <c r="H920" s="233"/>
      <c r="I920" s="233"/>
      <c r="J920" s="233"/>
      <c r="K920" s="233"/>
      <c r="L920" s="233"/>
      <c r="M920" s="233"/>
      <c r="N920" s="233"/>
      <c r="O920" s="251"/>
    </row>
    <row r="921" spans="1:15" hidden="1">
      <c r="A921" s="213"/>
      <c r="B921" s="214"/>
      <c r="C921" s="270"/>
      <c r="D921" s="253"/>
      <c r="E921" s="254"/>
      <c r="F921" s="230"/>
      <c r="G921" s="217"/>
      <c r="H921" s="217"/>
      <c r="I921" s="217"/>
      <c r="J921" s="217"/>
      <c r="K921" s="217"/>
      <c r="L921" s="217"/>
      <c r="M921" s="217"/>
      <c r="N921" s="217"/>
      <c r="O921" s="256"/>
    </row>
    <row r="922" spans="1:15" ht="14" hidden="1">
      <c r="A922" s="220" t="s">
        <v>286</v>
      </c>
      <c r="B922" s="221"/>
      <c r="C922" s="269" t="s">
        <v>287</v>
      </c>
      <c r="D922" s="259"/>
      <c r="E922" s="260"/>
      <c r="F922" s="231"/>
      <c r="G922" s="205"/>
      <c r="H922" s="205"/>
      <c r="I922" s="205"/>
      <c r="J922" s="205"/>
      <c r="K922" s="205"/>
      <c r="L922" s="205"/>
      <c r="M922" s="205"/>
      <c r="N922" s="205"/>
      <c r="O922" s="245"/>
    </row>
    <row r="923" spans="1:15" hidden="1">
      <c r="A923" s="201">
        <v>1</v>
      </c>
      <c r="B923" s="202"/>
      <c r="C923" s="268" t="s">
        <v>288</v>
      </c>
      <c r="D923" s="249"/>
      <c r="E923" s="250"/>
      <c r="F923" s="232"/>
      <c r="G923" s="233"/>
      <c r="H923" s="233"/>
      <c r="I923" s="233"/>
      <c r="J923" s="233"/>
      <c r="K923" s="233"/>
      <c r="L923" s="233"/>
      <c r="M923" s="233"/>
      <c r="N923" s="233"/>
      <c r="O923" s="251"/>
    </row>
    <row r="924" spans="1:15" hidden="1">
      <c r="A924" s="201"/>
      <c r="B924" s="202"/>
      <c r="C924" s="248" t="s">
        <v>289</v>
      </c>
      <c r="D924" s="249"/>
      <c r="E924" s="250"/>
      <c r="F924" s="232">
        <v>15</v>
      </c>
      <c r="G924" s="233">
        <v>22</v>
      </c>
      <c r="H924" s="233"/>
      <c r="I924" s="233"/>
      <c r="J924" s="233"/>
      <c r="K924" s="233"/>
      <c r="L924" s="233">
        <f>F924*G924</f>
        <v>330</v>
      </c>
      <c r="M924" s="233"/>
      <c r="N924" s="233" t="s">
        <v>76</v>
      </c>
      <c r="O924" s="251">
        <f>L924-M924</f>
        <v>330</v>
      </c>
    </row>
    <row r="925" spans="1:15" hidden="1">
      <c r="A925" s="201"/>
      <c r="B925" s="202"/>
      <c r="C925" s="248" t="s">
        <v>290</v>
      </c>
      <c r="D925" s="249"/>
      <c r="E925" s="250"/>
      <c r="F925" s="232">
        <v>13</v>
      </c>
      <c r="G925" s="233">
        <v>15</v>
      </c>
      <c r="H925" s="233"/>
      <c r="I925" s="233"/>
      <c r="J925" s="233"/>
      <c r="K925" s="233"/>
      <c r="L925" s="233">
        <f>F925*G925</f>
        <v>195</v>
      </c>
      <c r="M925" s="233"/>
      <c r="N925" s="233" t="s">
        <v>76</v>
      </c>
      <c r="O925" s="251">
        <f>L925-M925</f>
        <v>195</v>
      </c>
    </row>
    <row r="926" spans="1:15" hidden="1">
      <c r="A926" s="201"/>
      <c r="B926" s="202"/>
      <c r="C926" s="248"/>
      <c r="D926" s="249"/>
      <c r="E926" s="250"/>
      <c r="F926" s="232"/>
      <c r="G926" s="233"/>
      <c r="H926" s="233"/>
      <c r="I926" s="233"/>
      <c r="J926" s="233"/>
      <c r="K926" s="233"/>
      <c r="L926" s="233"/>
      <c r="M926" s="233" t="s">
        <v>165</v>
      </c>
      <c r="N926" s="233" t="s">
        <v>76</v>
      </c>
      <c r="O926" s="251">
        <f>SUM(O924,O925)</f>
        <v>525</v>
      </c>
    </row>
    <row r="927" spans="1:15" hidden="1">
      <c r="A927" s="201"/>
      <c r="B927" s="202"/>
      <c r="C927" s="268"/>
      <c r="D927" s="249"/>
      <c r="E927" s="250"/>
      <c r="F927" s="232"/>
      <c r="G927" s="233"/>
      <c r="H927" s="233"/>
      <c r="I927" s="233"/>
      <c r="J927" s="233"/>
      <c r="K927" s="233"/>
      <c r="L927" s="233"/>
      <c r="M927" s="233"/>
      <c r="N927" s="233"/>
      <c r="O927" s="251"/>
    </row>
    <row r="928" spans="1:15" hidden="1">
      <c r="A928" s="201">
        <v>2</v>
      </c>
      <c r="B928" s="202"/>
      <c r="C928" s="268" t="s">
        <v>291</v>
      </c>
      <c r="D928" s="249"/>
      <c r="E928" s="250"/>
      <c r="F928" s="232">
        <v>1.5</v>
      </c>
      <c r="G928" s="233">
        <v>2.5</v>
      </c>
      <c r="H928" s="233"/>
      <c r="I928" s="233"/>
      <c r="J928" s="233">
        <v>6</v>
      </c>
      <c r="K928" s="233"/>
      <c r="L928" s="233"/>
      <c r="M928" s="233"/>
      <c r="N928" s="233" t="s">
        <v>76</v>
      </c>
      <c r="O928" s="251">
        <f>F928*G928*J928</f>
        <v>22.5</v>
      </c>
    </row>
    <row r="929" spans="1:15" hidden="1">
      <c r="A929" s="201"/>
      <c r="B929" s="202"/>
      <c r="C929" s="268"/>
      <c r="D929" s="249"/>
      <c r="E929" s="250"/>
      <c r="F929" s="232"/>
      <c r="G929" s="233"/>
      <c r="H929" s="233"/>
      <c r="I929" s="233"/>
      <c r="J929" s="233"/>
      <c r="K929" s="233"/>
      <c r="L929" s="233"/>
      <c r="M929" s="233"/>
      <c r="N929" s="233"/>
      <c r="O929" s="251"/>
    </row>
    <row r="930" spans="1:15" hidden="1">
      <c r="A930" s="201"/>
      <c r="B930" s="202"/>
      <c r="C930" s="268"/>
      <c r="D930" s="249"/>
      <c r="E930" s="250"/>
      <c r="F930" s="232"/>
      <c r="G930" s="233"/>
      <c r="H930" s="233"/>
      <c r="I930" s="233"/>
      <c r="J930" s="233"/>
      <c r="K930" s="233"/>
      <c r="L930" s="233"/>
      <c r="M930" s="233"/>
      <c r="N930" s="233"/>
      <c r="O930" s="251"/>
    </row>
    <row r="931" spans="1:15" hidden="1">
      <c r="A931" s="201">
        <v>4</v>
      </c>
      <c r="B931" s="202"/>
      <c r="C931" s="268" t="s">
        <v>292</v>
      </c>
      <c r="D931" s="249"/>
      <c r="E931" s="250"/>
      <c r="F931" s="232">
        <f>8*6</f>
        <v>48</v>
      </c>
      <c r="G931" s="233"/>
      <c r="H931" s="233">
        <v>3</v>
      </c>
      <c r="I931" s="233"/>
      <c r="J931" s="233"/>
      <c r="K931" s="233"/>
      <c r="L931" s="233">
        <f>F931*H931</f>
        <v>144</v>
      </c>
      <c r="M931" s="233"/>
      <c r="N931" s="233" t="s">
        <v>76</v>
      </c>
      <c r="O931" s="251">
        <f>L931-M931</f>
        <v>144</v>
      </c>
    </row>
    <row r="932" spans="1:15" hidden="1">
      <c r="A932" s="201"/>
      <c r="B932" s="202"/>
      <c r="C932" s="268"/>
      <c r="D932" s="249"/>
      <c r="E932" s="250"/>
      <c r="F932" s="232"/>
      <c r="G932" s="233"/>
      <c r="H932" s="233"/>
      <c r="I932" s="233"/>
      <c r="J932" s="233"/>
      <c r="K932" s="233"/>
      <c r="L932" s="233"/>
      <c r="M932" s="233"/>
      <c r="N932" s="233"/>
      <c r="O932" s="251"/>
    </row>
    <row r="933" spans="1:15" hidden="1">
      <c r="A933" s="201">
        <v>5</v>
      </c>
      <c r="B933" s="202"/>
      <c r="C933" s="268" t="s">
        <v>293</v>
      </c>
      <c r="D933" s="249"/>
      <c r="E933" s="250"/>
      <c r="F933" s="232"/>
      <c r="G933" s="233"/>
      <c r="H933" s="233"/>
      <c r="I933" s="233"/>
      <c r="J933" s="233"/>
      <c r="K933" s="233"/>
      <c r="L933" s="233"/>
      <c r="M933" s="233"/>
      <c r="N933" s="233"/>
      <c r="O933" s="251"/>
    </row>
    <row r="934" spans="1:15" hidden="1">
      <c r="A934" s="201"/>
      <c r="B934" s="202"/>
      <c r="C934" s="268"/>
      <c r="D934" s="249"/>
      <c r="E934" s="250"/>
      <c r="F934" s="232"/>
      <c r="G934" s="233"/>
      <c r="H934" s="233"/>
      <c r="I934" s="233"/>
      <c r="J934" s="233"/>
      <c r="K934" s="233"/>
      <c r="L934" s="233"/>
      <c r="M934" s="233"/>
      <c r="N934" s="233"/>
      <c r="O934" s="251"/>
    </row>
    <row r="935" spans="1:15" hidden="1">
      <c r="A935" s="201"/>
      <c r="B935" s="202"/>
      <c r="C935" s="248" t="s">
        <v>294</v>
      </c>
      <c r="D935" s="249"/>
      <c r="E935" s="250"/>
      <c r="F935" s="232"/>
      <c r="G935" s="233"/>
      <c r="H935" s="233"/>
      <c r="I935" s="233"/>
      <c r="J935" s="233"/>
      <c r="K935" s="233"/>
      <c r="L935" s="233">
        <f>74+77+50.81+62.83</f>
        <v>264.64</v>
      </c>
      <c r="M935" s="233"/>
      <c r="N935" s="233" t="s">
        <v>76</v>
      </c>
      <c r="O935" s="251">
        <f>L935</f>
        <v>264.64</v>
      </c>
    </row>
    <row r="936" spans="1:15" hidden="1">
      <c r="A936" s="201"/>
      <c r="B936" s="202"/>
      <c r="C936" s="248" t="s">
        <v>295</v>
      </c>
      <c r="D936" s="249"/>
      <c r="E936" s="250"/>
      <c r="F936" s="232"/>
      <c r="G936" s="233"/>
      <c r="H936" s="233"/>
      <c r="I936" s="233"/>
      <c r="J936" s="233"/>
      <c r="K936" s="233"/>
      <c r="L936" s="233"/>
      <c r="M936" s="233"/>
      <c r="N936" s="233" t="s">
        <v>76</v>
      </c>
      <c r="O936" s="251">
        <f>O935</f>
        <v>264.64</v>
      </c>
    </row>
    <row r="937" spans="1:15" hidden="1">
      <c r="A937" s="201"/>
      <c r="B937" s="202"/>
      <c r="C937" s="248" t="s">
        <v>296</v>
      </c>
      <c r="D937" s="249"/>
      <c r="E937" s="250"/>
      <c r="F937" s="232"/>
      <c r="G937" s="233"/>
      <c r="H937" s="233"/>
      <c r="I937" s="233"/>
      <c r="J937" s="233"/>
      <c r="K937" s="233"/>
      <c r="L937" s="233">
        <f>L935</f>
        <v>264.64</v>
      </c>
      <c r="M937" s="233"/>
      <c r="N937" s="233" t="s">
        <v>76</v>
      </c>
      <c r="O937" s="251">
        <f>L937</f>
        <v>264.64</v>
      </c>
    </row>
    <row r="938" spans="1:15" hidden="1">
      <c r="A938" s="201"/>
      <c r="B938" s="202"/>
      <c r="C938" s="248"/>
      <c r="D938" s="249"/>
      <c r="E938" s="250"/>
      <c r="F938" s="232"/>
      <c r="G938" s="233"/>
      <c r="H938" s="233"/>
      <c r="I938" s="233"/>
      <c r="J938" s="233"/>
      <c r="K938" s="233"/>
      <c r="L938" s="233"/>
      <c r="M938" s="233"/>
      <c r="N938" s="233"/>
      <c r="O938" s="251"/>
    </row>
    <row r="939" spans="1:15" ht="14" hidden="1" thickBot="1">
      <c r="A939" s="271"/>
      <c r="B939" s="272"/>
      <c r="C939" s="273"/>
      <c r="D939" s="274"/>
      <c r="E939" s="275"/>
      <c r="F939" s="276"/>
      <c r="G939" s="277"/>
      <c r="H939" s="277"/>
      <c r="I939" s="277"/>
      <c r="J939" s="277"/>
      <c r="K939" s="277"/>
      <c r="L939" s="277"/>
      <c r="M939" s="277"/>
      <c r="N939" s="277"/>
      <c r="O939" s="278"/>
    </row>
    <row r="940" spans="1:15" ht="14" hidden="1">
      <c r="A940" s="208" t="s">
        <v>297</v>
      </c>
      <c r="B940" s="209"/>
      <c r="C940" s="279" t="s">
        <v>298</v>
      </c>
      <c r="D940" s="257"/>
      <c r="E940" s="258"/>
      <c r="F940" s="232"/>
      <c r="G940" s="233"/>
      <c r="H940" s="233"/>
      <c r="I940" s="233"/>
      <c r="J940" s="233"/>
      <c r="K940" s="233"/>
      <c r="L940" s="233"/>
      <c r="M940" s="233"/>
      <c r="N940" s="233"/>
      <c r="O940" s="251"/>
    </row>
    <row r="941" spans="1:15" hidden="1">
      <c r="A941" s="201">
        <v>1</v>
      </c>
      <c r="B941" s="202"/>
      <c r="C941" s="268" t="s">
        <v>299</v>
      </c>
      <c r="D941" s="249"/>
      <c r="E941" s="250"/>
      <c r="F941" s="232"/>
      <c r="G941" s="233"/>
      <c r="H941" s="233"/>
      <c r="I941" s="233"/>
      <c r="J941" s="233"/>
      <c r="K941" s="233"/>
      <c r="L941" s="233"/>
      <c r="M941" s="233"/>
      <c r="N941" s="233"/>
      <c r="O941" s="251"/>
    </row>
    <row r="942" spans="1:15" hidden="1">
      <c r="A942" s="201"/>
      <c r="B942" s="202"/>
      <c r="C942" s="268"/>
      <c r="D942" s="249"/>
      <c r="E942" s="250"/>
      <c r="F942" s="232"/>
      <c r="G942" s="233"/>
      <c r="H942" s="233"/>
      <c r="I942" s="233"/>
      <c r="J942" s="233"/>
      <c r="K942" s="233"/>
      <c r="L942" s="233"/>
      <c r="M942" s="233"/>
      <c r="N942" s="233"/>
      <c r="O942" s="251"/>
    </row>
    <row r="943" spans="1:15" hidden="1">
      <c r="A943" s="201"/>
      <c r="B943" s="202"/>
      <c r="C943" s="268"/>
      <c r="D943" s="249"/>
      <c r="E943" s="250"/>
      <c r="F943" s="232"/>
      <c r="G943" s="233"/>
      <c r="H943" s="233"/>
      <c r="I943" s="233"/>
      <c r="J943" s="233"/>
      <c r="K943" s="233"/>
      <c r="L943" s="233"/>
      <c r="M943" s="233"/>
      <c r="N943" s="233"/>
      <c r="O943" s="251"/>
    </row>
    <row r="944" spans="1:15" hidden="1">
      <c r="A944" s="201"/>
      <c r="B944" s="202"/>
      <c r="C944" s="268"/>
      <c r="D944" s="249"/>
      <c r="E944" s="250"/>
      <c r="F944" s="232"/>
      <c r="G944" s="233"/>
      <c r="H944" s="233"/>
      <c r="I944" s="233"/>
      <c r="J944" s="233"/>
      <c r="K944" s="233"/>
      <c r="L944" s="233"/>
      <c r="M944" s="233"/>
      <c r="N944" s="233"/>
      <c r="O944" s="251"/>
    </row>
    <row r="945" spans="1:15" hidden="1">
      <c r="A945" s="201"/>
      <c r="B945" s="202"/>
      <c r="C945" s="268"/>
      <c r="D945" s="249"/>
      <c r="E945" s="250"/>
      <c r="F945" s="232"/>
      <c r="G945" s="233"/>
      <c r="H945" s="233"/>
      <c r="I945" s="233"/>
      <c r="J945" s="233"/>
      <c r="K945" s="233"/>
      <c r="L945" s="233"/>
      <c r="M945" s="233"/>
      <c r="N945" s="233"/>
      <c r="O945" s="251"/>
    </row>
    <row r="946" spans="1:15" hidden="1">
      <c r="A946" s="201"/>
      <c r="B946" s="202"/>
      <c r="C946" s="268"/>
      <c r="D946" s="249"/>
      <c r="E946" s="250"/>
      <c r="F946" s="232"/>
      <c r="G946" s="233"/>
      <c r="H946" s="233"/>
      <c r="I946" s="233"/>
      <c r="J946" s="233"/>
      <c r="K946" s="233"/>
      <c r="L946" s="233"/>
      <c r="M946" s="233"/>
      <c r="N946" s="233"/>
      <c r="O946" s="251"/>
    </row>
    <row r="947" spans="1:15" hidden="1">
      <c r="A947" s="201"/>
      <c r="B947" s="202"/>
      <c r="C947" s="268"/>
      <c r="D947" s="249"/>
      <c r="E947" s="250"/>
      <c r="F947" s="232"/>
      <c r="G947" s="233"/>
      <c r="H947" s="233"/>
      <c r="I947" s="233"/>
      <c r="J947" s="233"/>
      <c r="K947" s="233"/>
      <c r="L947" s="233"/>
      <c r="M947" s="233"/>
      <c r="N947" s="233"/>
      <c r="O947" s="251"/>
    </row>
    <row r="948" spans="1:15" hidden="1">
      <c r="A948" s="201"/>
      <c r="B948" s="202"/>
      <c r="C948" s="268"/>
      <c r="D948" s="249"/>
      <c r="E948" s="250"/>
      <c r="F948" s="232"/>
      <c r="G948" s="233"/>
      <c r="H948" s="233"/>
      <c r="I948" s="233"/>
      <c r="J948" s="233"/>
      <c r="K948" s="233"/>
      <c r="L948" s="233"/>
      <c r="M948" s="233"/>
      <c r="N948" s="233"/>
      <c r="O948" s="251"/>
    </row>
    <row r="949" spans="1:15" hidden="1">
      <c r="A949" s="201"/>
      <c r="B949" s="202"/>
      <c r="C949" s="268"/>
      <c r="D949" s="249"/>
      <c r="E949" s="250"/>
      <c r="F949" s="232"/>
      <c r="G949" s="233"/>
      <c r="H949" s="233"/>
      <c r="I949" s="233"/>
      <c r="J949" s="233"/>
      <c r="K949" s="233"/>
      <c r="L949" s="233"/>
      <c r="M949" s="233"/>
      <c r="N949" s="233"/>
      <c r="O949" s="251"/>
    </row>
    <row r="950" spans="1:15" hidden="1">
      <c r="A950" s="201"/>
      <c r="B950" s="202"/>
      <c r="C950" s="268"/>
      <c r="D950" s="249"/>
      <c r="E950" s="250"/>
      <c r="F950" s="232"/>
      <c r="G950" s="233"/>
      <c r="H950" s="233"/>
      <c r="I950" s="233"/>
      <c r="J950" s="233"/>
      <c r="K950" s="233"/>
      <c r="L950" s="233"/>
      <c r="M950" s="233"/>
      <c r="N950" s="233"/>
      <c r="O950" s="251"/>
    </row>
    <row r="951" spans="1:15" hidden="1">
      <c r="A951" s="201"/>
      <c r="B951" s="202"/>
      <c r="C951" s="268"/>
      <c r="D951" s="249"/>
      <c r="E951" s="250"/>
      <c r="F951" s="232"/>
      <c r="G951" s="233"/>
      <c r="H951" s="233"/>
      <c r="I951" s="233"/>
      <c r="J951" s="233"/>
      <c r="K951" s="233"/>
      <c r="L951" s="233"/>
      <c r="M951" s="233"/>
      <c r="N951" s="233"/>
      <c r="O951" s="251"/>
    </row>
    <row r="952" spans="1:15" hidden="1">
      <c r="A952" s="201"/>
      <c r="B952" s="202"/>
      <c r="C952" s="268"/>
      <c r="D952" s="249"/>
      <c r="E952" s="250"/>
      <c r="F952" s="232"/>
      <c r="G952" s="233"/>
      <c r="H952" s="233"/>
      <c r="I952" s="233"/>
      <c r="J952" s="233"/>
      <c r="K952" s="233"/>
      <c r="L952" s="233"/>
      <c r="M952" s="233"/>
      <c r="N952" s="233"/>
      <c r="O952" s="251"/>
    </row>
    <row r="953" spans="1:15" hidden="1">
      <c r="A953" s="201"/>
      <c r="B953" s="202"/>
      <c r="C953" s="268"/>
      <c r="D953" s="249"/>
      <c r="E953" s="250"/>
      <c r="F953" s="232"/>
      <c r="G953" s="233"/>
      <c r="H953" s="233"/>
      <c r="I953" s="233"/>
      <c r="J953" s="233"/>
      <c r="K953" s="233"/>
      <c r="L953" s="233"/>
      <c r="M953" s="233"/>
      <c r="N953" s="233"/>
      <c r="O953" s="251"/>
    </row>
    <row r="954" spans="1:15" hidden="1">
      <c r="A954" s="201"/>
      <c r="B954" s="202"/>
      <c r="C954" s="268"/>
      <c r="D954" s="249"/>
      <c r="E954" s="250"/>
      <c r="F954" s="232"/>
      <c r="G954" s="233"/>
      <c r="H954" s="233"/>
      <c r="I954" s="233"/>
      <c r="J954" s="233"/>
      <c r="K954" s="233"/>
      <c r="L954" s="233"/>
      <c r="M954" s="233"/>
      <c r="N954" s="233"/>
      <c r="O954" s="251"/>
    </row>
    <row r="955" spans="1:15" hidden="1">
      <c r="A955" s="201"/>
      <c r="B955" s="202"/>
      <c r="C955" s="268"/>
      <c r="D955" s="249"/>
      <c r="E955" s="250"/>
      <c r="F955" s="232"/>
      <c r="G955" s="233"/>
      <c r="H955" s="233"/>
      <c r="I955" s="233"/>
      <c r="J955" s="233"/>
      <c r="K955" s="233"/>
      <c r="L955" s="233"/>
      <c r="M955" s="233"/>
      <c r="N955" s="233"/>
      <c r="O955" s="251"/>
    </row>
    <row r="956" spans="1:15" hidden="1">
      <c r="A956" s="201"/>
      <c r="B956" s="202"/>
      <c r="C956" s="268"/>
      <c r="D956" s="249"/>
      <c r="E956" s="250"/>
      <c r="F956" s="232"/>
      <c r="G956" s="233"/>
      <c r="H956" s="233"/>
      <c r="I956" s="233"/>
      <c r="J956" s="233"/>
      <c r="K956" s="233"/>
      <c r="L956" s="233"/>
      <c r="M956" s="233"/>
      <c r="N956" s="233"/>
      <c r="O956" s="251"/>
    </row>
    <row r="957" spans="1:15" hidden="1">
      <c r="A957" s="201"/>
      <c r="B957" s="202"/>
      <c r="C957" s="268"/>
      <c r="D957" s="249"/>
      <c r="E957" s="250"/>
      <c r="F957" s="232"/>
      <c r="G957" s="233"/>
      <c r="H957" s="233"/>
      <c r="I957" s="233"/>
      <c r="J957" s="233"/>
      <c r="K957" s="233"/>
      <c r="L957" s="233"/>
      <c r="M957" s="233"/>
      <c r="N957" s="233"/>
      <c r="O957" s="251"/>
    </row>
    <row r="958" spans="1:15" hidden="1">
      <c r="A958" s="201"/>
      <c r="B958" s="202"/>
      <c r="C958" s="268"/>
      <c r="D958" s="249"/>
      <c r="E958" s="250"/>
      <c r="F958" s="232"/>
      <c r="G958" s="233"/>
      <c r="H958" s="233"/>
      <c r="I958" s="233"/>
      <c r="J958" s="233"/>
      <c r="K958" s="233"/>
      <c r="L958" s="233"/>
      <c r="M958" s="233"/>
      <c r="N958" s="233"/>
      <c r="O958" s="251"/>
    </row>
    <row r="959" spans="1:15" hidden="1">
      <c r="A959" s="201"/>
      <c r="B959" s="202"/>
      <c r="C959" s="268"/>
      <c r="D959" s="249"/>
      <c r="E959" s="250"/>
      <c r="F959" s="232"/>
      <c r="G959" s="233"/>
      <c r="H959" s="233"/>
      <c r="I959" s="233"/>
      <c r="J959" s="233"/>
      <c r="K959" s="233"/>
      <c r="L959" s="233"/>
      <c r="M959" s="233"/>
      <c r="N959" s="233"/>
      <c r="O959" s="251"/>
    </row>
    <row r="960" spans="1:15" hidden="1">
      <c r="A960" s="201"/>
      <c r="B960" s="202"/>
      <c r="C960" s="248" t="s">
        <v>300</v>
      </c>
      <c r="D960" s="249"/>
      <c r="E960" s="250"/>
      <c r="F960" s="232">
        <v>1.9</v>
      </c>
      <c r="G960" s="233"/>
      <c r="H960" s="233">
        <v>3</v>
      </c>
      <c r="I960" s="233"/>
      <c r="J960" s="233">
        <v>1</v>
      </c>
      <c r="K960" s="233"/>
      <c r="L960" s="233"/>
      <c r="M960" s="233"/>
      <c r="N960" s="233" t="s">
        <v>76</v>
      </c>
      <c r="O960" s="251">
        <f>F960*H960*J960</f>
        <v>5.6999999999999993</v>
      </c>
    </row>
    <row r="961" spans="1:15" hidden="1">
      <c r="A961" s="201"/>
      <c r="B961" s="202"/>
      <c r="C961" s="248" t="s">
        <v>301</v>
      </c>
      <c r="D961" s="249"/>
      <c r="E961" s="250"/>
      <c r="F961" s="232"/>
      <c r="G961" s="233"/>
      <c r="H961" s="233"/>
      <c r="I961" s="233">
        <v>1</v>
      </c>
      <c r="J961" s="233">
        <v>1</v>
      </c>
      <c r="K961" s="233"/>
      <c r="L961" s="233"/>
      <c r="M961" s="233"/>
      <c r="N961" s="233" t="s">
        <v>54</v>
      </c>
      <c r="O961" s="251">
        <f>I961*J961</f>
        <v>1</v>
      </c>
    </row>
    <row r="962" spans="1:15" hidden="1">
      <c r="A962" s="201"/>
      <c r="B962" s="202"/>
      <c r="C962" s="248" t="s">
        <v>302</v>
      </c>
      <c r="D962" s="249"/>
      <c r="E962" s="250"/>
      <c r="F962" s="232"/>
      <c r="G962" s="233"/>
      <c r="H962" s="233"/>
      <c r="I962" s="233">
        <v>1</v>
      </c>
      <c r="J962" s="233">
        <v>1</v>
      </c>
      <c r="K962" s="233"/>
      <c r="L962" s="233"/>
      <c r="M962" s="233"/>
      <c r="N962" s="233" t="s">
        <v>54</v>
      </c>
      <c r="O962" s="251">
        <f>I962*J962</f>
        <v>1</v>
      </c>
    </row>
    <row r="963" spans="1:15" ht="14" hidden="1" thickBot="1">
      <c r="A963" s="271"/>
      <c r="B963" s="272"/>
      <c r="C963" s="273" t="s">
        <v>303</v>
      </c>
      <c r="D963" s="274"/>
      <c r="E963" s="275"/>
      <c r="F963" s="276"/>
      <c r="G963" s="277"/>
      <c r="H963" s="277"/>
      <c r="I963" s="277">
        <v>2</v>
      </c>
      <c r="J963" s="277">
        <v>1</v>
      </c>
      <c r="K963" s="277"/>
      <c r="L963" s="277"/>
      <c r="M963" s="277"/>
      <c r="N963" s="277" t="s">
        <v>304</v>
      </c>
      <c r="O963" s="278">
        <f>I963*J963</f>
        <v>2</v>
      </c>
    </row>
    <row r="964" spans="1:15" hidden="1">
      <c r="A964" s="201">
        <v>2</v>
      </c>
      <c r="B964" s="202"/>
      <c r="C964" s="268" t="s">
        <v>305</v>
      </c>
      <c r="D964" s="249"/>
      <c r="E964" s="250"/>
      <c r="F964" s="232"/>
      <c r="G964" s="233"/>
      <c r="H964" s="233"/>
      <c r="I964" s="233"/>
      <c r="J964" s="233"/>
      <c r="K964" s="233"/>
      <c r="L964" s="233"/>
      <c r="M964" s="233"/>
      <c r="N964" s="233"/>
      <c r="O964" s="251"/>
    </row>
    <row r="965" spans="1:15" hidden="1">
      <c r="A965" s="201"/>
      <c r="B965" s="202"/>
      <c r="C965" s="268"/>
      <c r="D965" s="249"/>
      <c r="E965" s="250"/>
      <c r="F965" s="232"/>
      <c r="G965" s="233"/>
      <c r="H965" s="233"/>
      <c r="I965" s="233"/>
      <c r="J965" s="233"/>
      <c r="K965" s="233"/>
      <c r="L965" s="233"/>
      <c r="M965" s="233"/>
      <c r="N965" s="233"/>
      <c r="O965" s="251"/>
    </row>
    <row r="966" spans="1:15" hidden="1">
      <c r="A966" s="201"/>
      <c r="B966" s="202"/>
      <c r="C966" s="268"/>
      <c r="D966" s="249"/>
      <c r="E966" s="250"/>
      <c r="F966" s="232"/>
      <c r="G966" s="233"/>
      <c r="H966" s="233"/>
      <c r="I966" s="233"/>
      <c r="J966" s="233"/>
      <c r="K966" s="233"/>
      <c r="L966" s="233"/>
      <c r="M966" s="233"/>
      <c r="N966" s="233"/>
      <c r="O966" s="251"/>
    </row>
    <row r="967" spans="1:15" hidden="1">
      <c r="A967" s="201"/>
      <c r="B967" s="202"/>
      <c r="C967" s="268"/>
      <c r="D967" s="249"/>
      <c r="E967" s="250"/>
      <c r="F967" s="232"/>
      <c r="G967" s="233"/>
      <c r="H967" s="233"/>
      <c r="I967" s="233"/>
      <c r="J967" s="233"/>
      <c r="K967" s="233"/>
      <c r="L967" s="233"/>
      <c r="M967" s="233"/>
      <c r="N967" s="233"/>
      <c r="O967" s="251"/>
    </row>
    <row r="968" spans="1:15" hidden="1">
      <c r="A968" s="201"/>
      <c r="B968" s="202"/>
      <c r="C968" s="268"/>
      <c r="D968" s="249"/>
      <c r="E968" s="250"/>
      <c r="F968" s="232"/>
      <c r="G968" s="233"/>
      <c r="H968" s="233"/>
      <c r="I968" s="233"/>
      <c r="J968" s="233"/>
      <c r="K968" s="233"/>
      <c r="L968" s="233"/>
      <c r="M968" s="233"/>
      <c r="N968" s="233"/>
      <c r="O968" s="251"/>
    </row>
    <row r="969" spans="1:15" hidden="1">
      <c r="A969" s="201"/>
      <c r="B969" s="202"/>
      <c r="C969" s="268"/>
      <c r="D969" s="249"/>
      <c r="E969" s="250"/>
      <c r="F969" s="232"/>
      <c r="G969" s="233"/>
      <c r="H969" s="233"/>
      <c r="I969" s="233"/>
      <c r="J969" s="233"/>
      <c r="K969" s="233"/>
      <c r="L969" s="233"/>
      <c r="M969" s="233"/>
      <c r="N969" s="233"/>
      <c r="O969" s="251"/>
    </row>
    <row r="970" spans="1:15" hidden="1">
      <c r="A970" s="201"/>
      <c r="B970" s="202"/>
      <c r="C970" s="268"/>
      <c r="D970" s="249"/>
      <c r="E970" s="250"/>
      <c r="F970" s="232"/>
      <c r="G970" s="233"/>
      <c r="H970" s="233"/>
      <c r="I970" s="233"/>
      <c r="J970" s="233"/>
      <c r="K970" s="233"/>
      <c r="L970" s="233"/>
      <c r="M970" s="233"/>
      <c r="N970" s="233"/>
      <c r="O970" s="251"/>
    </row>
    <row r="971" spans="1:15" hidden="1">
      <c r="A971" s="201"/>
      <c r="B971" s="202"/>
      <c r="C971" s="268"/>
      <c r="D971" s="249"/>
      <c r="E971" s="250"/>
      <c r="F971" s="232"/>
      <c r="G971" s="233"/>
      <c r="H971" s="233"/>
      <c r="I971" s="233"/>
      <c r="J971" s="233"/>
      <c r="K971" s="233"/>
      <c r="L971" s="233"/>
      <c r="M971" s="233"/>
      <c r="N971" s="233"/>
      <c r="O971" s="251"/>
    </row>
    <row r="972" spans="1:15" hidden="1">
      <c r="A972" s="201"/>
      <c r="B972" s="202"/>
      <c r="C972" s="268"/>
      <c r="D972" s="249"/>
      <c r="E972" s="250"/>
      <c r="F972" s="232"/>
      <c r="G972" s="233"/>
      <c r="H972" s="233"/>
      <c r="I972" s="233"/>
      <c r="J972" s="233"/>
      <c r="K972" s="233"/>
      <c r="L972" s="233"/>
      <c r="M972" s="233"/>
      <c r="N972" s="233"/>
      <c r="O972" s="251"/>
    </row>
    <row r="973" spans="1:15" hidden="1">
      <c r="A973" s="201"/>
      <c r="B973" s="202"/>
      <c r="C973" s="268"/>
      <c r="D973" s="249"/>
      <c r="E973" s="250"/>
      <c r="F973" s="232"/>
      <c r="G973" s="233"/>
      <c r="H973" s="233"/>
      <c r="I973" s="233"/>
      <c r="J973" s="233"/>
      <c r="K973" s="233"/>
      <c r="L973" s="233"/>
      <c r="M973" s="233"/>
      <c r="N973" s="233"/>
      <c r="O973" s="251"/>
    </row>
    <row r="974" spans="1:15" hidden="1">
      <c r="A974" s="201"/>
      <c r="B974" s="202"/>
      <c r="C974" s="268"/>
      <c r="D974" s="249"/>
      <c r="E974" s="250"/>
      <c r="F974" s="232"/>
      <c r="G974" s="233"/>
      <c r="H974" s="233"/>
      <c r="I974" s="233"/>
      <c r="J974" s="233"/>
      <c r="K974" s="233"/>
      <c r="L974" s="233"/>
      <c r="M974" s="233"/>
      <c r="N974" s="233"/>
      <c r="O974" s="251"/>
    </row>
    <row r="975" spans="1:15" hidden="1">
      <c r="A975" s="201"/>
      <c r="B975" s="202"/>
      <c r="C975" s="268"/>
      <c r="D975" s="249"/>
      <c r="E975" s="250"/>
      <c r="F975" s="232"/>
      <c r="G975" s="233"/>
      <c r="H975" s="233"/>
      <c r="I975" s="233"/>
      <c r="J975" s="233"/>
      <c r="K975" s="233"/>
      <c r="L975" s="233"/>
      <c r="M975" s="233"/>
      <c r="N975" s="233"/>
      <c r="O975" s="251"/>
    </row>
    <row r="976" spans="1:15" hidden="1">
      <c r="A976" s="201"/>
      <c r="B976" s="202"/>
      <c r="C976" s="268"/>
      <c r="D976" s="249"/>
      <c r="E976" s="250"/>
      <c r="F976" s="232"/>
      <c r="G976" s="233"/>
      <c r="H976" s="233"/>
      <c r="I976" s="233"/>
      <c r="J976" s="233"/>
      <c r="K976" s="233"/>
      <c r="L976" s="233"/>
      <c r="M976" s="233"/>
      <c r="N976" s="233"/>
      <c r="O976" s="251"/>
    </row>
    <row r="977" spans="1:15" hidden="1">
      <c r="A977" s="201"/>
      <c r="B977" s="202"/>
      <c r="C977" s="268"/>
      <c r="D977" s="249"/>
      <c r="E977" s="250"/>
      <c r="F977" s="232"/>
      <c r="G977" s="233"/>
      <c r="H977" s="233"/>
      <c r="I977" s="233"/>
      <c r="J977" s="233"/>
      <c r="K977" s="233"/>
      <c r="L977" s="233"/>
      <c r="M977" s="233"/>
      <c r="N977" s="233"/>
      <c r="O977" s="251"/>
    </row>
    <row r="978" spans="1:15" hidden="1">
      <c r="A978" s="201"/>
      <c r="B978" s="202"/>
      <c r="C978" s="268"/>
      <c r="D978" s="249"/>
      <c r="E978" s="250"/>
      <c r="F978" s="232"/>
      <c r="G978" s="233"/>
      <c r="H978" s="233"/>
      <c r="I978" s="233"/>
      <c r="J978" s="233"/>
      <c r="K978" s="233"/>
      <c r="L978" s="233"/>
      <c r="M978" s="233"/>
      <c r="N978" s="233"/>
      <c r="O978" s="251"/>
    </row>
    <row r="979" spans="1:15" hidden="1">
      <c r="A979" s="201"/>
      <c r="B979" s="202"/>
      <c r="C979" s="268"/>
      <c r="D979" s="249"/>
      <c r="E979" s="250"/>
      <c r="F979" s="232"/>
      <c r="G979" s="233"/>
      <c r="H979" s="233"/>
      <c r="I979" s="233"/>
      <c r="J979" s="233"/>
      <c r="K979" s="233"/>
      <c r="L979" s="233"/>
      <c r="M979" s="233"/>
      <c r="N979" s="233"/>
      <c r="O979" s="251"/>
    </row>
    <row r="980" spans="1:15" hidden="1">
      <c r="A980" s="201"/>
      <c r="B980" s="202"/>
      <c r="C980" s="268"/>
      <c r="D980" s="249"/>
      <c r="E980" s="250"/>
      <c r="F980" s="232"/>
      <c r="G980" s="233"/>
      <c r="H980" s="233"/>
      <c r="I980" s="233"/>
      <c r="J980" s="233"/>
      <c r="K980" s="233"/>
      <c r="L980" s="233"/>
      <c r="M980" s="233"/>
      <c r="N980" s="233"/>
      <c r="O980" s="251"/>
    </row>
    <row r="981" spans="1:15" hidden="1">
      <c r="A981" s="201"/>
      <c r="B981" s="202"/>
      <c r="C981" s="268"/>
      <c r="D981" s="249"/>
      <c r="E981" s="250"/>
      <c r="F981" s="232"/>
      <c r="G981" s="233"/>
      <c r="H981" s="233"/>
      <c r="I981" s="233"/>
      <c r="J981" s="233"/>
      <c r="K981" s="233"/>
      <c r="L981" s="233"/>
      <c r="M981" s="233"/>
      <c r="N981" s="233"/>
      <c r="O981" s="251"/>
    </row>
    <row r="982" spans="1:15" hidden="1">
      <c r="A982" s="201"/>
      <c r="B982" s="202"/>
      <c r="C982" s="268"/>
      <c r="D982" s="249"/>
      <c r="E982" s="250"/>
      <c r="F982" s="232"/>
      <c r="G982" s="233"/>
      <c r="H982" s="233"/>
      <c r="I982" s="233"/>
      <c r="J982" s="233"/>
      <c r="K982" s="233"/>
      <c r="L982" s="233"/>
      <c r="M982" s="233"/>
      <c r="N982" s="233"/>
      <c r="O982" s="251"/>
    </row>
    <row r="983" spans="1:15" hidden="1">
      <c r="A983" s="201"/>
      <c r="B983" s="202"/>
      <c r="C983" s="248" t="s">
        <v>306</v>
      </c>
      <c r="D983" s="249"/>
      <c r="E983" s="250"/>
      <c r="F983" s="232">
        <v>1.7</v>
      </c>
      <c r="G983" s="233"/>
      <c r="H983" s="233">
        <v>2.2999999999999998</v>
      </c>
      <c r="I983" s="233"/>
      <c r="J983" s="233">
        <v>9</v>
      </c>
      <c r="K983" s="233"/>
      <c r="L983" s="233"/>
      <c r="M983" s="233"/>
      <c r="N983" s="233" t="s">
        <v>76</v>
      </c>
      <c r="O983" s="251">
        <f>F983*H983*J983</f>
        <v>35.19</v>
      </c>
    </row>
    <row r="984" spans="1:15" hidden="1">
      <c r="A984" s="201"/>
      <c r="B984" s="202"/>
      <c r="C984" s="248" t="s">
        <v>307</v>
      </c>
      <c r="D984" s="249"/>
      <c r="E984" s="250"/>
      <c r="F984" s="232">
        <v>1.7</v>
      </c>
      <c r="G984" s="233"/>
      <c r="H984" s="233">
        <v>1.4</v>
      </c>
      <c r="I984" s="233"/>
      <c r="J984" s="233">
        <v>9</v>
      </c>
      <c r="K984" s="233"/>
      <c r="L984" s="233"/>
      <c r="M984" s="233"/>
      <c r="N984" s="233" t="s">
        <v>76</v>
      </c>
      <c r="O984" s="251">
        <f>F984*H984*J984</f>
        <v>21.419999999999998</v>
      </c>
    </row>
    <row r="985" spans="1:15" hidden="1">
      <c r="A985" s="201"/>
      <c r="B985" s="202"/>
      <c r="C985" s="248" t="s">
        <v>301</v>
      </c>
      <c r="D985" s="249"/>
      <c r="E985" s="250"/>
      <c r="F985" s="232"/>
      <c r="G985" s="233"/>
      <c r="H985" s="233"/>
      <c r="I985" s="233">
        <v>2</v>
      </c>
      <c r="J985" s="233">
        <v>9</v>
      </c>
      <c r="K985" s="233"/>
      <c r="L985" s="233"/>
      <c r="M985" s="233"/>
      <c r="N985" s="233" t="s">
        <v>54</v>
      </c>
      <c r="O985" s="251">
        <f>I985*J985</f>
        <v>18</v>
      </c>
    </row>
    <row r="986" spans="1:15" hidden="1">
      <c r="A986" s="201"/>
      <c r="B986" s="202"/>
      <c r="C986" s="248" t="s">
        <v>302</v>
      </c>
      <c r="D986" s="249"/>
      <c r="E986" s="250"/>
      <c r="F986" s="232"/>
      <c r="G986" s="233"/>
      <c r="H986" s="233"/>
      <c r="I986" s="233">
        <v>1</v>
      </c>
      <c r="J986" s="233">
        <v>9</v>
      </c>
      <c r="K986" s="233"/>
      <c r="L986" s="233"/>
      <c r="M986" s="233"/>
      <c r="N986" s="233" t="s">
        <v>54</v>
      </c>
      <c r="O986" s="251">
        <f>I986*J986</f>
        <v>9</v>
      </c>
    </row>
    <row r="987" spans="1:15" hidden="1">
      <c r="A987" s="201"/>
      <c r="B987" s="202"/>
      <c r="C987" s="248" t="s">
        <v>303</v>
      </c>
      <c r="D987" s="249"/>
      <c r="E987" s="250"/>
      <c r="F987" s="232"/>
      <c r="G987" s="233"/>
      <c r="H987" s="233"/>
      <c r="I987" s="233">
        <v>2</v>
      </c>
      <c r="J987" s="233">
        <v>9</v>
      </c>
      <c r="K987" s="233"/>
      <c r="L987" s="233"/>
      <c r="M987" s="233"/>
      <c r="N987" s="233" t="s">
        <v>304</v>
      </c>
      <c r="O987" s="251">
        <f>I987*J987</f>
        <v>18</v>
      </c>
    </row>
    <row r="988" spans="1:15" ht="14" hidden="1" thickBot="1">
      <c r="A988" s="271"/>
      <c r="B988" s="272"/>
      <c r="C988" s="273"/>
      <c r="D988" s="274"/>
      <c r="E988" s="275"/>
      <c r="F988" s="276"/>
      <c r="G988" s="277"/>
      <c r="H988" s="277"/>
      <c r="I988" s="277"/>
      <c r="J988" s="277"/>
      <c r="K988" s="277"/>
      <c r="L988" s="277"/>
      <c r="M988" s="277"/>
      <c r="N988" s="277"/>
      <c r="O988" s="278"/>
    </row>
    <row r="989" spans="1:15" hidden="1">
      <c r="A989" s="201">
        <v>3</v>
      </c>
      <c r="B989" s="202"/>
      <c r="C989" s="268" t="s">
        <v>308</v>
      </c>
      <c r="D989" s="249"/>
      <c r="E989" s="250"/>
      <c r="F989" s="232"/>
      <c r="G989" s="233"/>
      <c r="H989" s="233"/>
      <c r="I989" s="233"/>
      <c r="J989" s="233"/>
      <c r="K989" s="233"/>
      <c r="L989" s="233"/>
      <c r="M989" s="233"/>
      <c r="N989" s="233"/>
      <c r="O989" s="251"/>
    </row>
    <row r="990" spans="1:15" hidden="1">
      <c r="A990" s="201"/>
      <c r="B990" s="202"/>
      <c r="C990" s="268"/>
      <c r="D990" s="249"/>
      <c r="E990" s="250"/>
      <c r="F990" s="232"/>
      <c r="G990" s="233"/>
      <c r="H990" s="233"/>
      <c r="I990" s="233"/>
      <c r="J990" s="233"/>
      <c r="K990" s="233"/>
      <c r="L990" s="233"/>
      <c r="M990" s="233"/>
      <c r="N990" s="233"/>
      <c r="O990" s="251"/>
    </row>
    <row r="991" spans="1:15" hidden="1">
      <c r="A991" s="201"/>
      <c r="B991" s="202"/>
      <c r="C991" s="268"/>
      <c r="D991" s="249"/>
      <c r="E991" s="250"/>
      <c r="F991" s="232"/>
      <c r="G991" s="233"/>
      <c r="H991" s="233"/>
      <c r="I991" s="233"/>
      <c r="J991" s="233"/>
      <c r="K991" s="233"/>
      <c r="L991" s="233"/>
      <c r="M991" s="233"/>
      <c r="N991" s="233"/>
      <c r="O991" s="251"/>
    </row>
    <row r="992" spans="1:15" hidden="1">
      <c r="A992" s="201"/>
      <c r="B992" s="202"/>
      <c r="C992" s="268"/>
      <c r="D992" s="249"/>
      <c r="E992" s="250"/>
      <c r="F992" s="232"/>
      <c r="G992" s="233"/>
      <c r="H992" s="233"/>
      <c r="I992" s="233"/>
      <c r="J992" s="233"/>
      <c r="K992" s="233"/>
      <c r="L992" s="233"/>
      <c r="M992" s="233"/>
      <c r="N992" s="233"/>
      <c r="O992" s="251"/>
    </row>
    <row r="993" spans="1:15" hidden="1">
      <c r="A993" s="201"/>
      <c r="B993" s="202"/>
      <c r="C993" s="268"/>
      <c r="D993" s="249"/>
      <c r="E993" s="250"/>
      <c r="F993" s="232"/>
      <c r="G993" s="233"/>
      <c r="H993" s="233"/>
      <c r="I993" s="233"/>
      <c r="J993" s="233"/>
      <c r="K993" s="233"/>
      <c r="L993" s="233"/>
      <c r="M993" s="233"/>
      <c r="N993" s="233"/>
      <c r="O993" s="251"/>
    </row>
    <row r="994" spans="1:15" hidden="1">
      <c r="A994" s="201"/>
      <c r="B994" s="202"/>
      <c r="C994" s="268"/>
      <c r="D994" s="249"/>
      <c r="E994" s="250"/>
      <c r="F994" s="232"/>
      <c r="G994" s="233"/>
      <c r="H994" s="233"/>
      <c r="I994" s="233"/>
      <c r="J994" s="233"/>
      <c r="K994" s="233"/>
      <c r="L994" s="233"/>
      <c r="M994" s="233"/>
      <c r="N994" s="233"/>
      <c r="O994" s="251"/>
    </row>
    <row r="995" spans="1:15" hidden="1">
      <c r="A995" s="201"/>
      <c r="B995" s="202"/>
      <c r="C995" s="268"/>
      <c r="D995" s="249"/>
      <c r="E995" s="250"/>
      <c r="F995" s="232"/>
      <c r="G995" s="233"/>
      <c r="H995" s="233"/>
      <c r="I995" s="233"/>
      <c r="J995" s="233"/>
      <c r="K995" s="233"/>
      <c r="L995" s="233"/>
      <c r="M995" s="233"/>
      <c r="N995" s="233"/>
      <c r="O995" s="251"/>
    </row>
    <row r="996" spans="1:15" hidden="1">
      <c r="A996" s="201"/>
      <c r="B996" s="202"/>
      <c r="C996" s="268"/>
      <c r="D996" s="249"/>
      <c r="E996" s="250"/>
      <c r="F996" s="232"/>
      <c r="G996" s="233"/>
      <c r="H996" s="233"/>
      <c r="I996" s="233"/>
      <c r="J996" s="233"/>
      <c r="K996" s="233"/>
      <c r="L996" s="233"/>
      <c r="M996" s="233"/>
      <c r="N996" s="233"/>
      <c r="O996" s="251"/>
    </row>
    <row r="997" spans="1:15" hidden="1">
      <c r="A997" s="201"/>
      <c r="B997" s="202"/>
      <c r="C997" s="268"/>
      <c r="D997" s="249"/>
      <c r="E997" s="250"/>
      <c r="F997" s="232"/>
      <c r="G997" s="233"/>
      <c r="H997" s="233"/>
      <c r="I997" s="233"/>
      <c r="J997" s="233"/>
      <c r="K997" s="233"/>
      <c r="L997" s="233"/>
      <c r="M997" s="233"/>
      <c r="N997" s="233"/>
      <c r="O997" s="251"/>
    </row>
    <row r="998" spans="1:15" hidden="1">
      <c r="A998" s="201"/>
      <c r="B998" s="202"/>
      <c r="C998" s="268"/>
      <c r="D998" s="249"/>
      <c r="E998" s="250"/>
      <c r="F998" s="232"/>
      <c r="G998" s="233"/>
      <c r="H998" s="233"/>
      <c r="I998" s="233"/>
      <c r="J998" s="233"/>
      <c r="K998" s="233"/>
      <c r="L998" s="233"/>
      <c r="M998" s="233"/>
      <c r="N998" s="233"/>
      <c r="O998" s="251"/>
    </row>
    <row r="999" spans="1:15" hidden="1">
      <c r="A999" s="201"/>
      <c r="B999" s="202"/>
      <c r="C999" s="268"/>
      <c r="D999" s="249"/>
      <c r="E999" s="250"/>
      <c r="F999" s="232"/>
      <c r="G999" s="233"/>
      <c r="H999" s="233"/>
      <c r="I999" s="233"/>
      <c r="J999" s="233"/>
      <c r="K999" s="233"/>
      <c r="L999" s="233"/>
      <c r="M999" s="233"/>
      <c r="N999" s="233"/>
      <c r="O999" s="251"/>
    </row>
    <row r="1000" spans="1:15" hidden="1">
      <c r="A1000" s="201"/>
      <c r="B1000" s="202"/>
      <c r="C1000" s="268"/>
      <c r="D1000" s="249"/>
      <c r="E1000" s="250"/>
      <c r="F1000" s="232"/>
      <c r="G1000" s="233"/>
      <c r="H1000" s="233"/>
      <c r="I1000" s="233"/>
      <c r="J1000" s="233"/>
      <c r="K1000" s="233"/>
      <c r="L1000" s="233"/>
      <c r="M1000" s="233"/>
      <c r="N1000" s="233"/>
      <c r="O1000" s="251"/>
    </row>
    <row r="1001" spans="1:15" hidden="1">
      <c r="A1001" s="201"/>
      <c r="B1001" s="202"/>
      <c r="C1001" s="268"/>
      <c r="D1001" s="249"/>
      <c r="E1001" s="250"/>
      <c r="F1001" s="232"/>
      <c r="G1001" s="233"/>
      <c r="H1001" s="233"/>
      <c r="I1001" s="233"/>
      <c r="J1001" s="233"/>
      <c r="K1001" s="233"/>
      <c r="L1001" s="233"/>
      <c r="M1001" s="233"/>
      <c r="N1001" s="233"/>
      <c r="O1001" s="251"/>
    </row>
    <row r="1002" spans="1:15" hidden="1">
      <c r="A1002" s="201"/>
      <c r="B1002" s="202"/>
      <c r="C1002" s="268"/>
      <c r="D1002" s="249"/>
      <c r="E1002" s="250"/>
      <c r="F1002" s="232"/>
      <c r="G1002" s="233"/>
      <c r="H1002" s="233"/>
      <c r="I1002" s="233"/>
      <c r="J1002" s="233"/>
      <c r="K1002" s="233"/>
      <c r="L1002" s="233"/>
      <c r="M1002" s="233"/>
      <c r="N1002" s="233"/>
      <c r="O1002" s="251"/>
    </row>
    <row r="1003" spans="1:15" hidden="1">
      <c r="A1003" s="201"/>
      <c r="B1003" s="202"/>
      <c r="C1003" s="268"/>
      <c r="D1003" s="249"/>
      <c r="E1003" s="250"/>
      <c r="F1003" s="232"/>
      <c r="G1003" s="233"/>
      <c r="H1003" s="233"/>
      <c r="I1003" s="233"/>
      <c r="J1003" s="233"/>
      <c r="K1003" s="233"/>
      <c r="L1003" s="233"/>
      <c r="M1003" s="233"/>
      <c r="N1003" s="233"/>
      <c r="O1003" s="251"/>
    </row>
    <row r="1004" spans="1:15" hidden="1">
      <c r="A1004" s="201"/>
      <c r="B1004" s="202"/>
      <c r="C1004" s="268"/>
      <c r="D1004" s="249"/>
      <c r="E1004" s="250"/>
      <c r="F1004" s="232"/>
      <c r="G1004" s="233"/>
      <c r="H1004" s="233"/>
      <c r="I1004" s="233"/>
      <c r="J1004" s="233"/>
      <c r="K1004" s="233"/>
      <c r="L1004" s="233"/>
      <c r="M1004" s="233"/>
      <c r="N1004" s="233"/>
      <c r="O1004" s="251"/>
    </row>
    <row r="1005" spans="1:15" hidden="1">
      <c r="A1005" s="201"/>
      <c r="B1005" s="202"/>
      <c r="C1005" s="268"/>
      <c r="D1005" s="249"/>
      <c r="E1005" s="250"/>
      <c r="F1005" s="232"/>
      <c r="G1005" s="233"/>
      <c r="H1005" s="233"/>
      <c r="I1005" s="233"/>
      <c r="J1005" s="233"/>
      <c r="K1005" s="233"/>
      <c r="L1005" s="233"/>
      <c r="M1005" s="233"/>
      <c r="N1005" s="233"/>
      <c r="O1005" s="251"/>
    </row>
    <row r="1006" spans="1:15" hidden="1">
      <c r="A1006" s="201"/>
      <c r="B1006" s="202"/>
      <c r="C1006" s="268"/>
      <c r="D1006" s="249"/>
      <c r="E1006" s="250"/>
      <c r="F1006" s="232"/>
      <c r="G1006" s="233"/>
      <c r="H1006" s="233"/>
      <c r="I1006" s="233"/>
      <c r="J1006" s="233"/>
      <c r="K1006" s="233"/>
      <c r="L1006" s="233"/>
      <c r="M1006" s="233"/>
      <c r="N1006" s="233"/>
      <c r="O1006" s="251"/>
    </row>
    <row r="1007" spans="1:15" hidden="1">
      <c r="A1007" s="201"/>
      <c r="B1007" s="202"/>
      <c r="C1007" s="268"/>
      <c r="D1007" s="249"/>
      <c r="E1007" s="250"/>
      <c r="F1007" s="232"/>
      <c r="G1007" s="233"/>
      <c r="H1007" s="233"/>
      <c r="I1007" s="233"/>
      <c r="J1007" s="233"/>
      <c r="K1007" s="233"/>
      <c r="L1007" s="233"/>
      <c r="M1007" s="233"/>
      <c r="N1007" s="233"/>
      <c r="O1007" s="251"/>
    </row>
    <row r="1008" spans="1:15" hidden="1">
      <c r="A1008" s="201"/>
      <c r="B1008" s="202"/>
      <c r="C1008" s="268"/>
      <c r="D1008" s="249"/>
      <c r="E1008" s="250"/>
      <c r="F1008" s="232"/>
      <c r="G1008" s="233"/>
      <c r="H1008" s="233"/>
      <c r="I1008" s="233"/>
      <c r="J1008" s="233"/>
      <c r="K1008" s="233"/>
      <c r="L1008" s="233"/>
      <c r="M1008" s="233"/>
      <c r="N1008" s="233"/>
      <c r="O1008" s="251"/>
    </row>
    <row r="1009" spans="1:15" hidden="1">
      <c r="A1009" s="201"/>
      <c r="B1009" s="202"/>
      <c r="C1009" s="268"/>
      <c r="D1009" s="249"/>
      <c r="E1009" s="250"/>
      <c r="F1009" s="232"/>
      <c r="G1009" s="233"/>
      <c r="H1009" s="233"/>
      <c r="I1009" s="233"/>
      <c r="J1009" s="233"/>
      <c r="K1009" s="233"/>
      <c r="L1009" s="233"/>
      <c r="M1009" s="233"/>
      <c r="N1009" s="233"/>
      <c r="O1009" s="251"/>
    </row>
    <row r="1010" spans="1:15" hidden="1">
      <c r="A1010" s="201"/>
      <c r="B1010" s="202"/>
      <c r="C1010" s="248" t="s">
        <v>309</v>
      </c>
      <c r="D1010" s="249"/>
      <c r="E1010" s="250"/>
      <c r="F1010" s="232">
        <v>0.75</v>
      </c>
      <c r="G1010" s="233"/>
      <c r="H1010" s="233">
        <v>2.1</v>
      </c>
      <c r="I1010" s="233"/>
      <c r="J1010" s="233">
        <v>9</v>
      </c>
      <c r="K1010" s="233"/>
      <c r="L1010" s="233"/>
      <c r="M1010" s="233"/>
      <c r="N1010" s="233" t="s">
        <v>76</v>
      </c>
      <c r="O1010" s="251">
        <f>F1010*H1010*J1010</f>
        <v>14.175000000000001</v>
      </c>
    </row>
    <row r="1011" spans="1:15" hidden="1">
      <c r="A1011" s="201"/>
      <c r="B1011" s="202"/>
      <c r="C1011" s="248" t="s">
        <v>310</v>
      </c>
      <c r="D1011" s="249"/>
      <c r="E1011" s="250"/>
      <c r="F1011" s="232"/>
      <c r="G1011" s="233"/>
      <c r="H1011" s="233"/>
      <c r="I1011" s="233">
        <v>3</v>
      </c>
      <c r="J1011" s="233">
        <v>9</v>
      </c>
      <c r="K1011" s="233"/>
      <c r="L1011" s="233"/>
      <c r="M1011" s="233"/>
      <c r="N1011" s="233" t="s">
        <v>54</v>
      </c>
      <c r="O1011" s="251">
        <f>I1011*J1011</f>
        <v>27</v>
      </c>
    </row>
    <row r="1012" spans="1:15" hidden="1">
      <c r="A1012" s="201"/>
      <c r="B1012" s="202"/>
      <c r="C1012" s="248" t="s">
        <v>311</v>
      </c>
      <c r="D1012" s="249"/>
      <c r="E1012" s="250"/>
      <c r="F1012" s="232"/>
      <c r="G1012" s="233"/>
      <c r="H1012" s="233"/>
      <c r="I1012" s="233">
        <v>1</v>
      </c>
      <c r="J1012" s="233">
        <v>9</v>
      </c>
      <c r="K1012" s="233"/>
      <c r="L1012" s="233"/>
      <c r="M1012" s="233"/>
      <c r="N1012" s="233" t="s">
        <v>54</v>
      </c>
      <c r="O1012" s="251">
        <f>I1012*J1012</f>
        <v>9</v>
      </c>
    </row>
    <row r="1013" spans="1:15" ht="14" hidden="1" thickBot="1">
      <c r="A1013" s="271"/>
      <c r="B1013" s="272"/>
      <c r="C1013" s="280"/>
      <c r="D1013" s="274"/>
      <c r="E1013" s="275"/>
      <c r="F1013" s="276"/>
      <c r="G1013" s="277"/>
      <c r="H1013" s="277"/>
      <c r="I1013" s="277"/>
      <c r="J1013" s="277"/>
      <c r="K1013" s="277"/>
      <c r="L1013" s="277"/>
      <c r="M1013" s="277"/>
      <c r="N1013" s="277"/>
      <c r="O1013" s="278"/>
    </row>
    <row r="1014" spans="1:15" hidden="1">
      <c r="A1014" s="201">
        <v>4</v>
      </c>
      <c r="B1014" s="202"/>
      <c r="C1014" s="268" t="s">
        <v>312</v>
      </c>
      <c r="D1014" s="249"/>
      <c r="E1014" s="250"/>
      <c r="F1014" s="232"/>
      <c r="G1014" s="233"/>
      <c r="H1014" s="233"/>
      <c r="I1014" s="233"/>
      <c r="J1014" s="233"/>
      <c r="K1014" s="233"/>
      <c r="L1014" s="233"/>
      <c r="M1014" s="233"/>
      <c r="N1014" s="233"/>
      <c r="O1014" s="251"/>
    </row>
    <row r="1015" spans="1:15" hidden="1">
      <c r="A1015" s="201"/>
      <c r="B1015" s="202"/>
      <c r="C1015" s="268"/>
      <c r="D1015" s="249"/>
      <c r="E1015" s="250"/>
      <c r="F1015" s="232"/>
      <c r="G1015" s="233"/>
      <c r="H1015" s="233"/>
      <c r="I1015" s="233"/>
      <c r="J1015" s="233"/>
      <c r="K1015" s="233"/>
      <c r="L1015" s="233"/>
      <c r="M1015" s="233"/>
      <c r="N1015" s="233"/>
      <c r="O1015" s="251"/>
    </row>
    <row r="1016" spans="1:15" hidden="1">
      <c r="A1016" s="201"/>
      <c r="B1016" s="202"/>
      <c r="C1016" s="268"/>
      <c r="D1016" s="249"/>
      <c r="E1016" s="250"/>
      <c r="F1016" s="232"/>
      <c r="G1016" s="233"/>
      <c r="H1016" s="233"/>
      <c r="I1016" s="233"/>
      <c r="J1016" s="233"/>
      <c r="K1016" s="233"/>
      <c r="L1016" s="233"/>
      <c r="M1016" s="233"/>
      <c r="N1016" s="233"/>
      <c r="O1016" s="251"/>
    </row>
    <row r="1017" spans="1:15" hidden="1">
      <c r="A1017" s="201"/>
      <c r="B1017" s="202"/>
      <c r="C1017" s="268"/>
      <c r="D1017" s="249"/>
      <c r="E1017" s="250"/>
      <c r="F1017" s="232"/>
      <c r="G1017" s="233"/>
      <c r="H1017" s="233"/>
      <c r="I1017" s="233"/>
      <c r="J1017" s="233"/>
      <c r="K1017" s="233"/>
      <c r="L1017" s="233"/>
      <c r="M1017" s="233"/>
      <c r="N1017" s="233"/>
      <c r="O1017" s="251"/>
    </row>
    <row r="1018" spans="1:15" hidden="1">
      <c r="A1018" s="201"/>
      <c r="B1018" s="202"/>
      <c r="C1018" s="268"/>
      <c r="D1018" s="249"/>
      <c r="E1018" s="250"/>
      <c r="F1018" s="232"/>
      <c r="G1018" s="233"/>
      <c r="H1018" s="233"/>
      <c r="I1018" s="233"/>
      <c r="J1018" s="233"/>
      <c r="K1018" s="233"/>
      <c r="L1018" s="233"/>
      <c r="M1018" s="233"/>
      <c r="N1018" s="233"/>
      <c r="O1018" s="251"/>
    </row>
    <row r="1019" spans="1:15" hidden="1">
      <c r="A1019" s="201"/>
      <c r="B1019" s="202"/>
      <c r="C1019" s="268"/>
      <c r="D1019" s="249"/>
      <c r="E1019" s="250"/>
      <c r="F1019" s="232"/>
      <c r="G1019" s="233"/>
      <c r="H1019" s="233"/>
      <c r="I1019" s="233"/>
      <c r="J1019" s="233"/>
      <c r="K1019" s="233"/>
      <c r="L1019" s="233"/>
      <c r="M1019" s="233"/>
      <c r="N1019" s="233"/>
      <c r="O1019" s="251"/>
    </row>
    <row r="1020" spans="1:15" hidden="1">
      <c r="A1020" s="201"/>
      <c r="B1020" s="202"/>
      <c r="C1020" s="268"/>
      <c r="D1020" s="249"/>
      <c r="E1020" s="250"/>
      <c r="F1020" s="232"/>
      <c r="G1020" s="233"/>
      <c r="H1020" s="233"/>
      <c r="I1020" s="233"/>
      <c r="J1020" s="233"/>
      <c r="K1020" s="233"/>
      <c r="L1020" s="233"/>
      <c r="M1020" s="233"/>
      <c r="N1020" s="233"/>
      <c r="O1020" s="251"/>
    </row>
    <row r="1021" spans="1:15" hidden="1">
      <c r="A1021" s="201"/>
      <c r="B1021" s="202"/>
      <c r="C1021" s="268"/>
      <c r="D1021" s="249"/>
      <c r="E1021" s="250"/>
      <c r="F1021" s="232"/>
      <c r="G1021" s="233"/>
      <c r="H1021" s="233"/>
      <c r="I1021" s="233"/>
      <c r="J1021" s="233"/>
      <c r="K1021" s="233"/>
      <c r="L1021" s="233"/>
      <c r="M1021" s="233"/>
      <c r="N1021" s="233"/>
      <c r="O1021" s="251"/>
    </row>
    <row r="1022" spans="1:15" hidden="1">
      <c r="A1022" s="201"/>
      <c r="B1022" s="202"/>
      <c r="C1022" s="268"/>
      <c r="D1022" s="249"/>
      <c r="E1022" s="250"/>
      <c r="F1022" s="232"/>
      <c r="G1022" s="233"/>
      <c r="H1022" s="233"/>
      <c r="I1022" s="233"/>
      <c r="J1022" s="233"/>
      <c r="K1022" s="233"/>
      <c r="L1022" s="233"/>
      <c r="M1022" s="233"/>
      <c r="N1022" s="233"/>
      <c r="O1022" s="251"/>
    </row>
    <row r="1023" spans="1:15" hidden="1">
      <c r="A1023" s="201"/>
      <c r="B1023" s="202"/>
      <c r="C1023" s="268"/>
      <c r="D1023" s="249"/>
      <c r="E1023" s="250"/>
      <c r="F1023" s="232"/>
      <c r="G1023" s="233"/>
      <c r="H1023" s="233"/>
      <c r="I1023" s="233"/>
      <c r="J1023" s="233"/>
      <c r="K1023" s="233"/>
      <c r="L1023" s="233"/>
      <c r="M1023" s="233"/>
      <c r="N1023" s="233"/>
      <c r="O1023" s="251"/>
    </row>
    <row r="1024" spans="1:15" hidden="1">
      <c r="A1024" s="201"/>
      <c r="B1024" s="202"/>
      <c r="C1024" s="268"/>
      <c r="D1024" s="249"/>
      <c r="E1024" s="250"/>
      <c r="F1024" s="232"/>
      <c r="G1024" s="233"/>
      <c r="H1024" s="233"/>
      <c r="I1024" s="233"/>
      <c r="J1024" s="233"/>
      <c r="K1024" s="233"/>
      <c r="L1024" s="233"/>
      <c r="M1024" s="233"/>
      <c r="N1024" s="233"/>
      <c r="O1024" s="251"/>
    </row>
    <row r="1025" spans="1:15" hidden="1">
      <c r="A1025" s="201"/>
      <c r="B1025" s="202"/>
      <c r="C1025" s="268"/>
      <c r="D1025" s="249"/>
      <c r="E1025" s="250"/>
      <c r="F1025" s="232"/>
      <c r="G1025" s="233"/>
      <c r="H1025" s="233"/>
      <c r="I1025" s="233"/>
      <c r="J1025" s="233"/>
      <c r="K1025" s="233"/>
      <c r="L1025" s="233"/>
      <c r="M1025" s="233"/>
      <c r="N1025" s="233"/>
      <c r="O1025" s="251"/>
    </row>
    <row r="1026" spans="1:15" hidden="1">
      <c r="A1026" s="201"/>
      <c r="B1026" s="202"/>
      <c r="C1026" s="268"/>
      <c r="D1026" s="249"/>
      <c r="E1026" s="250"/>
      <c r="F1026" s="232"/>
      <c r="G1026" s="233"/>
      <c r="H1026" s="233"/>
      <c r="I1026" s="233"/>
      <c r="J1026" s="233"/>
      <c r="K1026" s="233"/>
      <c r="L1026" s="233"/>
      <c r="M1026" s="233"/>
      <c r="N1026" s="233"/>
      <c r="O1026" s="251"/>
    </row>
    <row r="1027" spans="1:15" hidden="1">
      <c r="A1027" s="201"/>
      <c r="B1027" s="202"/>
      <c r="C1027" s="268"/>
      <c r="D1027" s="249"/>
      <c r="E1027" s="250"/>
      <c r="F1027" s="232"/>
      <c r="G1027" s="233"/>
      <c r="H1027" s="233"/>
      <c r="I1027" s="233"/>
      <c r="J1027" s="233"/>
      <c r="K1027" s="233"/>
      <c r="L1027" s="233"/>
      <c r="M1027" s="233"/>
      <c r="N1027" s="233"/>
      <c r="O1027" s="251"/>
    </row>
    <row r="1028" spans="1:15" hidden="1">
      <c r="A1028" s="201"/>
      <c r="B1028" s="202"/>
      <c r="C1028" s="268"/>
      <c r="D1028" s="249"/>
      <c r="E1028" s="250"/>
      <c r="F1028" s="232"/>
      <c r="G1028" s="233"/>
      <c r="H1028" s="233"/>
      <c r="I1028" s="233"/>
      <c r="J1028" s="233"/>
      <c r="K1028" s="233"/>
      <c r="L1028" s="233"/>
      <c r="M1028" s="233"/>
      <c r="N1028" s="233"/>
      <c r="O1028" s="251"/>
    </row>
    <row r="1029" spans="1:15" hidden="1">
      <c r="A1029" s="201"/>
      <c r="B1029" s="202"/>
      <c r="C1029" s="268"/>
      <c r="D1029" s="249"/>
      <c r="E1029" s="250"/>
      <c r="F1029" s="232"/>
      <c r="G1029" s="233"/>
      <c r="H1029" s="233"/>
      <c r="I1029" s="233"/>
      <c r="J1029" s="233"/>
      <c r="K1029" s="233"/>
      <c r="L1029" s="233"/>
      <c r="M1029" s="233"/>
      <c r="N1029" s="233"/>
      <c r="O1029" s="251"/>
    </row>
    <row r="1030" spans="1:15" hidden="1">
      <c r="A1030" s="201"/>
      <c r="B1030" s="202"/>
      <c r="C1030" s="268"/>
      <c r="D1030" s="249"/>
      <c r="E1030" s="250"/>
      <c r="F1030" s="232"/>
      <c r="G1030" s="233"/>
      <c r="H1030" s="233"/>
      <c r="I1030" s="233"/>
      <c r="J1030" s="233"/>
      <c r="K1030" s="233"/>
      <c r="L1030" s="233"/>
      <c r="M1030" s="233"/>
      <c r="N1030" s="233"/>
      <c r="O1030" s="251"/>
    </row>
    <row r="1031" spans="1:15" hidden="1">
      <c r="A1031" s="201"/>
      <c r="B1031" s="202"/>
      <c r="C1031" s="268"/>
      <c r="D1031" s="249"/>
      <c r="E1031" s="250"/>
      <c r="F1031" s="232"/>
      <c r="G1031" s="233"/>
      <c r="H1031" s="233"/>
      <c r="I1031" s="233"/>
      <c r="J1031" s="233"/>
      <c r="K1031" s="233"/>
      <c r="L1031" s="233"/>
      <c r="M1031" s="233"/>
      <c r="N1031" s="233"/>
      <c r="O1031" s="251"/>
    </row>
    <row r="1032" spans="1:15" hidden="1">
      <c r="A1032" s="201"/>
      <c r="B1032" s="202"/>
      <c r="C1032" s="268"/>
      <c r="D1032" s="249"/>
      <c r="E1032" s="250"/>
      <c r="F1032" s="232"/>
      <c r="G1032" s="233"/>
      <c r="H1032" s="233"/>
      <c r="I1032" s="233"/>
      <c r="J1032" s="233"/>
      <c r="K1032" s="233"/>
      <c r="L1032" s="233"/>
      <c r="M1032" s="233"/>
      <c r="N1032" s="233"/>
      <c r="O1032" s="251"/>
    </row>
    <row r="1033" spans="1:15" hidden="1">
      <c r="A1033" s="201"/>
      <c r="B1033" s="202"/>
      <c r="C1033" s="248" t="s">
        <v>309</v>
      </c>
      <c r="D1033" s="249"/>
      <c r="E1033" s="250"/>
      <c r="F1033" s="232">
        <v>1</v>
      </c>
      <c r="G1033" s="233"/>
      <c r="H1033" s="233">
        <v>2.1</v>
      </c>
      <c r="I1033" s="233"/>
      <c r="J1033" s="233">
        <v>9</v>
      </c>
      <c r="K1033" s="233"/>
      <c r="L1033" s="233"/>
      <c r="M1033" s="233"/>
      <c r="N1033" s="233" t="s">
        <v>76</v>
      </c>
      <c r="O1033" s="251">
        <f>F1033*H1033*J1033</f>
        <v>18.900000000000002</v>
      </c>
    </row>
    <row r="1034" spans="1:15" hidden="1">
      <c r="A1034" s="201"/>
      <c r="B1034" s="202"/>
      <c r="C1034" s="248" t="s">
        <v>313</v>
      </c>
      <c r="D1034" s="249"/>
      <c r="E1034" s="250"/>
      <c r="F1034" s="232"/>
      <c r="G1034" s="233"/>
      <c r="H1034" s="233"/>
      <c r="I1034" s="233">
        <v>1</v>
      </c>
      <c r="J1034" s="233">
        <v>9</v>
      </c>
      <c r="K1034" s="233"/>
      <c r="L1034" s="233"/>
      <c r="M1034" s="233"/>
      <c r="N1034" s="233" t="s">
        <v>54</v>
      </c>
      <c r="O1034" s="251">
        <f>I1034*J1034</f>
        <v>9</v>
      </c>
    </row>
    <row r="1035" spans="1:15" hidden="1">
      <c r="A1035" s="201"/>
      <c r="B1035" s="202"/>
      <c r="C1035" s="248" t="s">
        <v>311</v>
      </c>
      <c r="D1035" s="249"/>
      <c r="E1035" s="250"/>
      <c r="F1035" s="232"/>
      <c r="G1035" s="233"/>
      <c r="H1035" s="233"/>
      <c r="I1035" s="233">
        <v>1</v>
      </c>
      <c r="J1035" s="233">
        <v>9</v>
      </c>
      <c r="K1035" s="233"/>
      <c r="L1035" s="233"/>
      <c r="M1035" s="233"/>
      <c r="N1035" s="233" t="s">
        <v>54</v>
      </c>
      <c r="O1035" s="251">
        <f>I1035*J1035</f>
        <v>9</v>
      </c>
    </row>
    <row r="1036" spans="1:15" ht="14" hidden="1" thickBot="1">
      <c r="A1036" s="271"/>
      <c r="B1036" s="272"/>
      <c r="C1036" s="280"/>
      <c r="D1036" s="274"/>
      <c r="E1036" s="275"/>
      <c r="F1036" s="276"/>
      <c r="G1036" s="277"/>
      <c r="H1036" s="277"/>
      <c r="I1036" s="277"/>
      <c r="J1036" s="277"/>
      <c r="K1036" s="277"/>
      <c r="L1036" s="277"/>
      <c r="M1036" s="277"/>
      <c r="N1036" s="277"/>
      <c r="O1036" s="278"/>
    </row>
    <row r="1037" spans="1:15" hidden="1">
      <c r="A1037" s="201">
        <v>5</v>
      </c>
      <c r="B1037" s="202"/>
      <c r="C1037" s="268" t="s">
        <v>314</v>
      </c>
      <c r="D1037" s="249"/>
      <c r="E1037" s="250"/>
      <c r="F1037" s="232"/>
      <c r="G1037" s="233"/>
      <c r="H1037" s="233"/>
      <c r="I1037" s="233"/>
      <c r="J1037" s="233"/>
      <c r="K1037" s="233"/>
      <c r="L1037" s="233"/>
      <c r="M1037" s="233"/>
      <c r="N1037" s="233"/>
      <c r="O1037" s="251"/>
    </row>
    <row r="1038" spans="1:15" hidden="1">
      <c r="A1038" s="201"/>
      <c r="B1038" s="202"/>
      <c r="C1038" s="268"/>
      <c r="D1038" s="249"/>
      <c r="E1038" s="250"/>
      <c r="F1038" s="232"/>
      <c r="G1038" s="233"/>
      <c r="H1038" s="233"/>
      <c r="I1038" s="233"/>
      <c r="J1038" s="233"/>
      <c r="K1038" s="233"/>
      <c r="L1038" s="233"/>
      <c r="M1038" s="233"/>
      <c r="N1038" s="233"/>
      <c r="O1038" s="251"/>
    </row>
    <row r="1039" spans="1:15" hidden="1">
      <c r="A1039" s="201"/>
      <c r="B1039" s="202"/>
      <c r="C1039" s="268"/>
      <c r="D1039" s="249"/>
      <c r="E1039" s="250"/>
      <c r="F1039" s="232"/>
      <c r="G1039" s="233"/>
      <c r="H1039" s="233"/>
      <c r="I1039" s="233"/>
      <c r="J1039" s="233"/>
      <c r="K1039" s="233"/>
      <c r="L1039" s="233"/>
      <c r="M1039" s="233"/>
      <c r="N1039" s="233"/>
      <c r="O1039" s="251"/>
    </row>
    <row r="1040" spans="1:15" hidden="1">
      <c r="A1040" s="201"/>
      <c r="B1040" s="202"/>
      <c r="C1040" s="268"/>
      <c r="D1040" s="249"/>
      <c r="E1040" s="250"/>
      <c r="F1040" s="232"/>
      <c r="G1040" s="233"/>
      <c r="H1040" s="233"/>
      <c r="I1040" s="233"/>
      <c r="J1040" s="233"/>
      <c r="K1040" s="233"/>
      <c r="L1040" s="233"/>
      <c r="M1040" s="233"/>
      <c r="N1040" s="233"/>
      <c r="O1040" s="251"/>
    </row>
    <row r="1041" spans="1:15" hidden="1">
      <c r="A1041" s="201"/>
      <c r="B1041" s="202"/>
      <c r="C1041" s="268"/>
      <c r="D1041" s="249"/>
      <c r="E1041" s="250"/>
      <c r="F1041" s="232"/>
      <c r="G1041" s="233"/>
      <c r="H1041" s="233"/>
      <c r="I1041" s="233"/>
      <c r="J1041" s="233"/>
      <c r="K1041" s="233"/>
      <c r="L1041" s="233"/>
      <c r="M1041" s="233"/>
      <c r="N1041" s="233"/>
      <c r="O1041" s="251"/>
    </row>
    <row r="1042" spans="1:15" hidden="1">
      <c r="A1042" s="201"/>
      <c r="B1042" s="202"/>
      <c r="C1042" s="268"/>
      <c r="D1042" s="249"/>
      <c r="E1042" s="250"/>
      <c r="F1042" s="232"/>
      <c r="G1042" s="233"/>
      <c r="H1042" s="233"/>
      <c r="I1042" s="233"/>
      <c r="J1042" s="233"/>
      <c r="K1042" s="233"/>
      <c r="L1042" s="233"/>
      <c r="M1042" s="233"/>
      <c r="N1042" s="233"/>
      <c r="O1042" s="251"/>
    </row>
    <row r="1043" spans="1:15" hidden="1">
      <c r="A1043" s="201"/>
      <c r="B1043" s="202"/>
      <c r="C1043" s="268"/>
      <c r="D1043" s="249"/>
      <c r="E1043" s="250"/>
      <c r="F1043" s="232"/>
      <c r="G1043" s="233"/>
      <c r="H1043" s="233"/>
      <c r="I1043" s="233"/>
      <c r="J1043" s="233"/>
      <c r="K1043" s="233"/>
      <c r="L1043" s="233"/>
      <c r="M1043" s="233"/>
      <c r="N1043" s="233"/>
      <c r="O1043" s="251"/>
    </row>
    <row r="1044" spans="1:15" hidden="1">
      <c r="A1044" s="201"/>
      <c r="B1044" s="202"/>
      <c r="C1044" s="268"/>
      <c r="D1044" s="249"/>
      <c r="E1044" s="250"/>
      <c r="F1044" s="232"/>
      <c r="G1044" s="233"/>
      <c r="H1044" s="233"/>
      <c r="I1044" s="233"/>
      <c r="J1044" s="233"/>
      <c r="K1044" s="233"/>
      <c r="L1044" s="233"/>
      <c r="M1044" s="233"/>
      <c r="N1044" s="233"/>
      <c r="O1044" s="251"/>
    </row>
    <row r="1045" spans="1:15" hidden="1">
      <c r="A1045" s="201"/>
      <c r="B1045" s="202"/>
      <c r="C1045" s="268"/>
      <c r="D1045" s="249"/>
      <c r="E1045" s="250"/>
      <c r="F1045" s="232"/>
      <c r="G1045" s="233"/>
      <c r="H1045" s="233"/>
      <c r="I1045" s="233"/>
      <c r="J1045" s="233"/>
      <c r="K1045" s="233"/>
      <c r="L1045" s="233"/>
      <c r="M1045" s="233"/>
      <c r="N1045" s="233"/>
      <c r="O1045" s="251"/>
    </row>
    <row r="1046" spans="1:15" hidden="1">
      <c r="A1046" s="201"/>
      <c r="B1046" s="202"/>
      <c r="C1046" s="268"/>
      <c r="D1046" s="249"/>
      <c r="E1046" s="250"/>
      <c r="F1046" s="232"/>
      <c r="G1046" s="233"/>
      <c r="H1046" s="233"/>
      <c r="I1046" s="233"/>
      <c r="J1046" s="233"/>
      <c r="K1046" s="233"/>
      <c r="L1046" s="233"/>
      <c r="M1046" s="233"/>
      <c r="N1046" s="233"/>
      <c r="O1046" s="251"/>
    </row>
    <row r="1047" spans="1:15" hidden="1">
      <c r="A1047" s="201"/>
      <c r="B1047" s="202"/>
      <c r="C1047" s="268"/>
      <c r="D1047" s="249"/>
      <c r="E1047" s="250"/>
      <c r="F1047" s="232"/>
      <c r="G1047" s="233"/>
      <c r="H1047" s="233"/>
      <c r="I1047" s="233"/>
      <c r="J1047" s="233"/>
      <c r="K1047" s="233"/>
      <c r="L1047" s="233"/>
      <c r="M1047" s="233"/>
      <c r="N1047" s="233"/>
      <c r="O1047" s="251"/>
    </row>
    <row r="1048" spans="1:15" hidden="1">
      <c r="A1048" s="201"/>
      <c r="B1048" s="202"/>
      <c r="C1048" s="268"/>
      <c r="D1048" s="249"/>
      <c r="E1048" s="250"/>
      <c r="F1048" s="232"/>
      <c r="G1048" s="233"/>
      <c r="H1048" s="233"/>
      <c r="I1048" s="233"/>
      <c r="J1048" s="233"/>
      <c r="K1048" s="233"/>
      <c r="L1048" s="233"/>
      <c r="M1048" s="233"/>
      <c r="N1048" s="233"/>
      <c r="O1048" s="251"/>
    </row>
    <row r="1049" spans="1:15" hidden="1">
      <c r="A1049" s="201"/>
      <c r="B1049" s="202"/>
      <c r="C1049" s="268"/>
      <c r="D1049" s="249"/>
      <c r="E1049" s="250"/>
      <c r="F1049" s="232"/>
      <c r="G1049" s="233"/>
      <c r="H1049" s="233"/>
      <c r="I1049" s="233"/>
      <c r="J1049" s="233"/>
      <c r="K1049" s="233"/>
      <c r="L1049" s="233"/>
      <c r="M1049" s="233"/>
      <c r="N1049" s="233"/>
      <c r="O1049" s="251"/>
    </row>
    <row r="1050" spans="1:15" hidden="1">
      <c r="A1050" s="201"/>
      <c r="B1050" s="202"/>
      <c r="C1050" s="268"/>
      <c r="D1050" s="249"/>
      <c r="E1050" s="250"/>
      <c r="F1050" s="232"/>
      <c r="G1050" s="233"/>
      <c r="H1050" s="233"/>
      <c r="I1050" s="233"/>
      <c r="J1050" s="233"/>
      <c r="K1050" s="233"/>
      <c r="L1050" s="233"/>
      <c r="M1050" s="233"/>
      <c r="N1050" s="233"/>
      <c r="O1050" s="251"/>
    </row>
    <row r="1051" spans="1:15" hidden="1">
      <c r="A1051" s="201"/>
      <c r="B1051" s="202"/>
      <c r="C1051" s="268"/>
      <c r="D1051" s="249"/>
      <c r="E1051" s="250"/>
      <c r="F1051" s="232"/>
      <c r="G1051" s="233"/>
      <c r="H1051" s="233"/>
      <c r="I1051" s="233"/>
      <c r="J1051" s="233"/>
      <c r="K1051" s="233"/>
      <c r="L1051" s="233"/>
      <c r="M1051" s="233"/>
      <c r="N1051" s="233"/>
      <c r="O1051" s="251"/>
    </row>
    <row r="1052" spans="1:15" hidden="1">
      <c r="A1052" s="201"/>
      <c r="B1052" s="202"/>
      <c r="C1052" s="268"/>
      <c r="D1052" s="249"/>
      <c r="E1052" s="250"/>
      <c r="F1052" s="232"/>
      <c r="G1052" s="233"/>
      <c r="H1052" s="233"/>
      <c r="I1052" s="233"/>
      <c r="J1052" s="233"/>
      <c r="K1052" s="233"/>
      <c r="L1052" s="233"/>
      <c r="M1052" s="233"/>
      <c r="N1052" s="233"/>
      <c r="O1052" s="251"/>
    </row>
    <row r="1053" spans="1:15" hidden="1">
      <c r="A1053" s="201"/>
      <c r="B1053" s="202"/>
      <c r="C1053" s="268"/>
      <c r="D1053" s="249"/>
      <c r="E1053" s="250"/>
      <c r="F1053" s="232"/>
      <c r="G1053" s="233"/>
      <c r="H1053" s="233"/>
      <c r="I1053" s="233"/>
      <c r="J1053" s="233"/>
      <c r="K1053" s="233"/>
      <c r="L1053" s="233"/>
      <c r="M1053" s="233"/>
      <c r="N1053" s="233"/>
      <c r="O1053" s="251"/>
    </row>
    <row r="1054" spans="1:15" hidden="1">
      <c r="A1054" s="201"/>
      <c r="B1054" s="202"/>
      <c r="C1054" s="268"/>
      <c r="D1054" s="249"/>
      <c r="E1054" s="250"/>
      <c r="F1054" s="232"/>
      <c r="G1054" s="233"/>
      <c r="H1054" s="233"/>
      <c r="I1054" s="233"/>
      <c r="J1054" s="233"/>
      <c r="K1054" s="233"/>
      <c r="L1054" s="233"/>
      <c r="M1054" s="233"/>
      <c r="N1054" s="233"/>
      <c r="O1054" s="251"/>
    </row>
    <row r="1055" spans="1:15" hidden="1">
      <c r="A1055" s="201"/>
      <c r="B1055" s="202"/>
      <c r="C1055" s="268"/>
      <c r="D1055" s="249"/>
      <c r="E1055" s="250"/>
      <c r="F1055" s="232"/>
      <c r="G1055" s="233"/>
      <c r="H1055" s="233"/>
      <c r="I1055" s="233"/>
      <c r="J1055" s="233"/>
      <c r="K1055" s="233"/>
      <c r="L1055" s="233"/>
      <c r="M1055" s="233"/>
      <c r="N1055" s="233"/>
      <c r="O1055" s="251"/>
    </row>
    <row r="1056" spans="1:15" hidden="1">
      <c r="A1056" s="201"/>
      <c r="B1056" s="202"/>
      <c r="C1056" s="268"/>
      <c r="D1056" s="249"/>
      <c r="E1056" s="250"/>
      <c r="F1056" s="232"/>
      <c r="G1056" s="233"/>
      <c r="H1056" s="233"/>
      <c r="I1056" s="233"/>
      <c r="J1056" s="233"/>
      <c r="K1056" s="233"/>
      <c r="L1056" s="233"/>
      <c r="M1056" s="233"/>
      <c r="N1056" s="233"/>
      <c r="O1056" s="251"/>
    </row>
    <row r="1057" spans="1:15" hidden="1">
      <c r="A1057" s="201"/>
      <c r="B1057" s="202"/>
      <c r="C1057" s="268"/>
      <c r="D1057" s="249"/>
      <c r="E1057" s="250"/>
      <c r="F1057" s="232"/>
      <c r="G1057" s="233"/>
      <c r="H1057" s="233"/>
      <c r="I1057" s="233"/>
      <c r="J1057" s="233"/>
      <c r="K1057" s="233"/>
      <c r="L1057" s="233"/>
      <c r="M1057" s="233"/>
      <c r="N1057" s="233"/>
      <c r="O1057" s="251"/>
    </row>
    <row r="1058" spans="1:15" hidden="1">
      <c r="A1058" s="201"/>
      <c r="B1058" s="202"/>
      <c r="C1058" s="268"/>
      <c r="D1058" s="249"/>
      <c r="E1058" s="250"/>
      <c r="F1058" s="232"/>
      <c r="G1058" s="233"/>
      <c r="H1058" s="233"/>
      <c r="I1058" s="233"/>
      <c r="J1058" s="233"/>
      <c r="K1058" s="233"/>
      <c r="L1058" s="233"/>
      <c r="M1058" s="233"/>
      <c r="N1058" s="233"/>
      <c r="O1058" s="251"/>
    </row>
    <row r="1059" spans="1:15" hidden="1">
      <c r="A1059" s="201"/>
      <c r="B1059" s="202"/>
      <c r="C1059" s="268"/>
      <c r="D1059" s="249"/>
      <c r="E1059" s="250"/>
      <c r="F1059" s="232"/>
      <c r="G1059" s="233"/>
      <c r="H1059" s="233"/>
      <c r="I1059" s="233"/>
      <c r="J1059" s="233"/>
      <c r="K1059" s="233"/>
      <c r="L1059" s="233"/>
      <c r="M1059" s="233"/>
      <c r="N1059" s="233"/>
      <c r="O1059" s="251"/>
    </row>
    <row r="1060" spans="1:15" hidden="1">
      <c r="A1060" s="201"/>
      <c r="B1060" s="202"/>
      <c r="C1060" s="248" t="s">
        <v>315</v>
      </c>
      <c r="D1060" s="249"/>
      <c r="E1060" s="250"/>
      <c r="F1060" s="232">
        <v>0.65</v>
      </c>
      <c r="G1060" s="233"/>
      <c r="H1060" s="233">
        <v>1.85</v>
      </c>
      <c r="I1060" s="233"/>
      <c r="J1060" s="233">
        <v>12</v>
      </c>
      <c r="K1060" s="233"/>
      <c r="L1060" s="233"/>
      <c r="M1060" s="233"/>
      <c r="N1060" s="233" t="s">
        <v>76</v>
      </c>
      <c r="O1060" s="251">
        <f>F1060*H1060*J1060</f>
        <v>14.430000000000001</v>
      </c>
    </row>
    <row r="1061" spans="1:15" hidden="1">
      <c r="A1061" s="201"/>
      <c r="B1061" s="202"/>
      <c r="C1061" s="248" t="s">
        <v>310</v>
      </c>
      <c r="D1061" s="249"/>
      <c r="E1061" s="250"/>
      <c r="F1061" s="232"/>
      <c r="G1061" s="233"/>
      <c r="H1061" s="233"/>
      <c r="I1061" s="233">
        <v>3</v>
      </c>
      <c r="J1061" s="233">
        <v>12</v>
      </c>
      <c r="K1061" s="233"/>
      <c r="L1061" s="233"/>
      <c r="M1061" s="233"/>
      <c r="N1061" s="233" t="s">
        <v>54</v>
      </c>
      <c r="O1061" s="251">
        <f>I1061*J1061</f>
        <v>36</v>
      </c>
    </row>
    <row r="1062" spans="1:15" hidden="1">
      <c r="A1062" s="201"/>
      <c r="B1062" s="202"/>
      <c r="C1062" s="248" t="s">
        <v>316</v>
      </c>
      <c r="D1062" s="249"/>
      <c r="E1062" s="250"/>
      <c r="F1062" s="232"/>
      <c r="G1062" s="233"/>
      <c r="H1062" s="233"/>
      <c r="I1062" s="233">
        <v>1</v>
      </c>
      <c r="J1062" s="233">
        <v>12</v>
      </c>
      <c r="K1062" s="233"/>
      <c r="L1062" s="233"/>
      <c r="M1062" s="233"/>
      <c r="N1062" s="233" t="s">
        <v>54</v>
      </c>
      <c r="O1062" s="251">
        <f>I1062*J1062</f>
        <v>12</v>
      </c>
    </row>
    <row r="1063" spans="1:15" ht="14" hidden="1" thickBot="1">
      <c r="A1063" s="271"/>
      <c r="B1063" s="272"/>
      <c r="C1063" s="273"/>
      <c r="D1063" s="274"/>
      <c r="E1063" s="275"/>
      <c r="F1063" s="276"/>
      <c r="G1063" s="277"/>
      <c r="H1063" s="277"/>
      <c r="I1063" s="277"/>
      <c r="J1063" s="277"/>
      <c r="K1063" s="277"/>
      <c r="L1063" s="277"/>
      <c r="M1063" s="277"/>
      <c r="N1063" s="277"/>
      <c r="O1063" s="278"/>
    </row>
    <row r="1064" spans="1:15" hidden="1">
      <c r="A1064" s="201">
        <v>6</v>
      </c>
      <c r="B1064" s="202"/>
      <c r="C1064" s="268" t="s">
        <v>317</v>
      </c>
      <c r="D1064" s="249"/>
      <c r="E1064" s="250"/>
      <c r="F1064" s="232"/>
      <c r="G1064" s="233"/>
      <c r="H1064" s="233"/>
      <c r="I1064" s="233"/>
      <c r="J1064" s="233"/>
      <c r="K1064" s="233"/>
      <c r="L1064" s="233"/>
      <c r="M1064" s="233"/>
      <c r="N1064" s="233"/>
      <c r="O1064" s="251"/>
    </row>
    <row r="1065" spans="1:15" hidden="1">
      <c r="A1065" s="201"/>
      <c r="B1065" s="202"/>
      <c r="C1065" s="268"/>
      <c r="D1065" s="249"/>
      <c r="E1065" s="250"/>
      <c r="F1065" s="232"/>
      <c r="G1065" s="233"/>
      <c r="H1065" s="233"/>
      <c r="I1065" s="233"/>
      <c r="J1065" s="233"/>
      <c r="K1065" s="233"/>
      <c r="L1065" s="233"/>
      <c r="M1065" s="233"/>
      <c r="N1065" s="233"/>
      <c r="O1065" s="251"/>
    </row>
    <row r="1066" spans="1:15" hidden="1">
      <c r="A1066" s="201"/>
      <c r="B1066" s="202"/>
      <c r="C1066" s="268"/>
      <c r="D1066" s="249"/>
      <c r="E1066" s="250"/>
      <c r="F1066" s="232"/>
      <c r="G1066" s="233"/>
      <c r="H1066" s="233"/>
      <c r="I1066" s="233"/>
      <c r="J1066" s="233"/>
      <c r="K1066" s="233"/>
      <c r="L1066" s="233"/>
      <c r="M1066" s="233"/>
      <c r="N1066" s="233"/>
      <c r="O1066" s="251"/>
    </row>
    <row r="1067" spans="1:15" hidden="1">
      <c r="A1067" s="201"/>
      <c r="B1067" s="202"/>
      <c r="C1067" s="268"/>
      <c r="D1067" s="249"/>
      <c r="E1067" s="250"/>
      <c r="F1067" s="232"/>
      <c r="G1067" s="233"/>
      <c r="H1067" s="233"/>
      <c r="I1067" s="233"/>
      <c r="J1067" s="233"/>
      <c r="K1067" s="233"/>
      <c r="L1067" s="233"/>
      <c r="M1067" s="233"/>
      <c r="N1067" s="233"/>
      <c r="O1067" s="251"/>
    </row>
    <row r="1068" spans="1:15" hidden="1">
      <c r="A1068" s="201"/>
      <c r="B1068" s="202"/>
      <c r="C1068" s="268"/>
      <c r="D1068" s="249"/>
      <c r="E1068" s="250"/>
      <c r="F1068" s="232"/>
      <c r="G1068" s="233"/>
      <c r="H1068" s="233"/>
      <c r="I1068" s="233"/>
      <c r="J1068" s="233"/>
      <c r="K1068" s="233"/>
      <c r="L1068" s="233"/>
      <c r="M1068" s="233"/>
      <c r="N1068" s="233"/>
      <c r="O1068" s="251"/>
    </row>
    <row r="1069" spans="1:15" hidden="1">
      <c r="A1069" s="201"/>
      <c r="B1069" s="202"/>
      <c r="C1069" s="268"/>
      <c r="D1069" s="249"/>
      <c r="E1069" s="250"/>
      <c r="F1069" s="232"/>
      <c r="G1069" s="233"/>
      <c r="H1069" s="233"/>
      <c r="I1069" s="233"/>
      <c r="J1069" s="233"/>
      <c r="K1069" s="233"/>
      <c r="L1069" s="233"/>
      <c r="M1069" s="233"/>
      <c r="N1069" s="233"/>
      <c r="O1069" s="251"/>
    </row>
    <row r="1070" spans="1:15" hidden="1">
      <c r="A1070" s="201"/>
      <c r="B1070" s="202"/>
      <c r="C1070" s="268"/>
      <c r="D1070" s="249"/>
      <c r="E1070" s="250"/>
      <c r="F1070" s="232"/>
      <c r="G1070" s="233"/>
      <c r="H1070" s="233"/>
      <c r="I1070" s="233"/>
      <c r="J1070" s="233"/>
      <c r="K1070" s="233"/>
      <c r="L1070" s="233"/>
      <c r="M1070" s="233"/>
      <c r="N1070" s="233"/>
      <c r="O1070" s="251"/>
    </row>
    <row r="1071" spans="1:15" hidden="1">
      <c r="A1071" s="201"/>
      <c r="B1071" s="202"/>
      <c r="C1071" s="268"/>
      <c r="D1071" s="249"/>
      <c r="E1071" s="250"/>
      <c r="F1071" s="232"/>
      <c r="G1071" s="233"/>
      <c r="H1071" s="233"/>
      <c r="I1071" s="233"/>
      <c r="J1071" s="233"/>
      <c r="K1071" s="233"/>
      <c r="L1071" s="233"/>
      <c r="M1071" s="233"/>
      <c r="N1071" s="233"/>
      <c r="O1071" s="251"/>
    </row>
    <row r="1072" spans="1:15" hidden="1">
      <c r="A1072" s="201"/>
      <c r="B1072" s="202"/>
      <c r="C1072" s="268"/>
      <c r="D1072" s="249"/>
      <c r="E1072" s="250"/>
      <c r="F1072" s="232"/>
      <c r="G1072" s="233"/>
      <c r="H1072" s="233"/>
      <c r="I1072" s="233"/>
      <c r="J1072" s="233"/>
      <c r="K1072" s="233"/>
      <c r="L1072" s="233"/>
      <c r="M1072" s="233"/>
      <c r="N1072" s="233"/>
      <c r="O1072" s="251"/>
    </row>
    <row r="1073" spans="1:15" hidden="1">
      <c r="A1073" s="201"/>
      <c r="B1073" s="202"/>
      <c r="C1073" s="268"/>
      <c r="D1073" s="249"/>
      <c r="E1073" s="250"/>
      <c r="F1073" s="232"/>
      <c r="G1073" s="233"/>
      <c r="H1073" s="233"/>
      <c r="I1073" s="233"/>
      <c r="J1073" s="233"/>
      <c r="K1073" s="233"/>
      <c r="L1073" s="233"/>
      <c r="M1073" s="233"/>
      <c r="N1073" s="233"/>
      <c r="O1073" s="251"/>
    </row>
    <row r="1074" spans="1:15" hidden="1">
      <c r="A1074" s="201"/>
      <c r="B1074" s="202"/>
      <c r="C1074" s="268"/>
      <c r="D1074" s="249"/>
      <c r="E1074" s="250"/>
      <c r="F1074" s="232"/>
      <c r="G1074" s="233"/>
      <c r="H1074" s="233"/>
      <c r="I1074" s="233"/>
      <c r="J1074" s="233"/>
      <c r="K1074" s="233"/>
      <c r="L1074" s="233"/>
      <c r="M1074" s="233"/>
      <c r="N1074" s="233"/>
      <c r="O1074" s="251"/>
    </row>
    <row r="1075" spans="1:15" hidden="1">
      <c r="A1075" s="201"/>
      <c r="B1075" s="202"/>
      <c r="C1075" s="268"/>
      <c r="D1075" s="249"/>
      <c r="E1075" s="250"/>
      <c r="F1075" s="232"/>
      <c r="G1075" s="233"/>
      <c r="H1075" s="233"/>
      <c r="I1075" s="233"/>
      <c r="J1075" s="233"/>
      <c r="K1075" s="233"/>
      <c r="L1075" s="233"/>
      <c r="M1075" s="233"/>
      <c r="N1075" s="233"/>
      <c r="O1075" s="251"/>
    </row>
    <row r="1076" spans="1:15" hidden="1">
      <c r="A1076" s="201"/>
      <c r="B1076" s="202"/>
      <c r="C1076" s="268"/>
      <c r="D1076" s="249"/>
      <c r="E1076" s="250"/>
      <c r="F1076" s="232"/>
      <c r="G1076" s="233"/>
      <c r="H1076" s="233"/>
      <c r="I1076" s="233"/>
      <c r="J1076" s="233"/>
      <c r="K1076" s="233"/>
      <c r="L1076" s="233"/>
      <c r="M1076" s="233"/>
      <c r="N1076" s="233"/>
      <c r="O1076" s="251"/>
    </row>
    <row r="1077" spans="1:15" hidden="1">
      <c r="A1077" s="201"/>
      <c r="B1077" s="202"/>
      <c r="C1077" s="268"/>
      <c r="D1077" s="249"/>
      <c r="E1077" s="250"/>
      <c r="F1077" s="232"/>
      <c r="G1077" s="233"/>
      <c r="H1077" s="233"/>
      <c r="I1077" s="233"/>
      <c r="J1077" s="233"/>
      <c r="K1077" s="233"/>
      <c r="L1077" s="233"/>
      <c r="M1077" s="233"/>
      <c r="N1077" s="233"/>
      <c r="O1077" s="251"/>
    </row>
    <row r="1078" spans="1:15" hidden="1">
      <c r="A1078" s="201"/>
      <c r="B1078" s="202"/>
      <c r="C1078" s="268"/>
      <c r="D1078" s="249"/>
      <c r="E1078" s="250"/>
      <c r="F1078" s="232"/>
      <c r="G1078" s="233"/>
      <c r="H1078" s="233"/>
      <c r="I1078" s="233"/>
      <c r="J1078" s="233"/>
      <c r="K1078" s="233"/>
      <c r="L1078" s="233"/>
      <c r="M1078" s="233"/>
      <c r="N1078" s="233"/>
      <c r="O1078" s="251"/>
    </row>
    <row r="1079" spans="1:15" hidden="1">
      <c r="A1079" s="201"/>
      <c r="B1079" s="202"/>
      <c r="C1079" s="268"/>
      <c r="D1079" s="249"/>
      <c r="E1079" s="250"/>
      <c r="F1079" s="232"/>
      <c r="G1079" s="233"/>
      <c r="H1079" s="233"/>
      <c r="I1079" s="233"/>
      <c r="J1079" s="233"/>
      <c r="K1079" s="233"/>
      <c r="L1079" s="233"/>
      <c r="M1079" s="233"/>
      <c r="N1079" s="233"/>
      <c r="O1079" s="251"/>
    </row>
    <row r="1080" spans="1:15" hidden="1">
      <c r="A1080" s="201"/>
      <c r="B1080" s="202"/>
      <c r="C1080" s="268"/>
      <c r="D1080" s="249"/>
      <c r="E1080" s="250"/>
      <c r="F1080" s="232"/>
      <c r="G1080" s="233"/>
      <c r="H1080" s="233"/>
      <c r="I1080" s="233"/>
      <c r="J1080" s="233"/>
      <c r="K1080" s="233"/>
      <c r="L1080" s="233"/>
      <c r="M1080" s="233"/>
      <c r="N1080" s="233"/>
      <c r="O1080" s="251"/>
    </row>
    <row r="1081" spans="1:15" hidden="1">
      <c r="A1081" s="201"/>
      <c r="B1081" s="202"/>
      <c r="C1081" s="268"/>
      <c r="D1081" s="249"/>
      <c r="E1081" s="250"/>
      <c r="F1081" s="232"/>
      <c r="G1081" s="233"/>
      <c r="H1081" s="233"/>
      <c r="I1081" s="233"/>
      <c r="J1081" s="233"/>
      <c r="K1081" s="233"/>
      <c r="L1081" s="233"/>
      <c r="M1081" s="233"/>
      <c r="N1081" s="233"/>
      <c r="O1081" s="251"/>
    </row>
    <row r="1082" spans="1:15" hidden="1">
      <c r="A1082" s="201"/>
      <c r="B1082" s="202"/>
      <c r="C1082" s="268"/>
      <c r="D1082" s="249"/>
      <c r="E1082" s="250"/>
      <c r="F1082" s="232"/>
      <c r="G1082" s="233"/>
      <c r="H1082" s="233"/>
      <c r="I1082" s="233"/>
      <c r="J1082" s="233"/>
      <c r="K1082" s="233"/>
      <c r="L1082" s="233"/>
      <c r="M1082" s="233"/>
      <c r="N1082" s="233"/>
      <c r="O1082" s="251"/>
    </row>
    <row r="1083" spans="1:15" hidden="1">
      <c r="A1083" s="201"/>
      <c r="B1083" s="202"/>
      <c r="C1083" s="268"/>
      <c r="D1083" s="249"/>
      <c r="E1083" s="250"/>
      <c r="F1083" s="232"/>
      <c r="G1083" s="233"/>
      <c r="H1083" s="233"/>
      <c r="I1083" s="233"/>
      <c r="J1083" s="233"/>
      <c r="K1083" s="233"/>
      <c r="L1083" s="233"/>
      <c r="M1083" s="233"/>
      <c r="N1083" s="233"/>
      <c r="O1083" s="251"/>
    </row>
    <row r="1084" spans="1:15" hidden="1">
      <c r="A1084" s="201"/>
      <c r="B1084" s="202"/>
      <c r="C1084" s="268"/>
      <c r="D1084" s="249"/>
      <c r="E1084" s="250"/>
      <c r="F1084" s="232"/>
      <c r="G1084" s="233"/>
      <c r="H1084" s="233"/>
      <c r="I1084" s="233"/>
      <c r="J1084" s="233"/>
      <c r="K1084" s="233"/>
      <c r="L1084" s="233"/>
      <c r="M1084" s="233"/>
      <c r="N1084" s="233"/>
      <c r="O1084" s="251"/>
    </row>
    <row r="1085" spans="1:15" hidden="1">
      <c r="A1085" s="201"/>
      <c r="B1085" s="202"/>
      <c r="C1085" s="248" t="s">
        <v>318</v>
      </c>
      <c r="D1085" s="249"/>
      <c r="E1085" s="250"/>
      <c r="F1085" s="232">
        <v>1</v>
      </c>
      <c r="G1085" s="233"/>
      <c r="H1085" s="233">
        <v>2.2999999999999998</v>
      </c>
      <c r="I1085" s="233"/>
      <c r="J1085" s="233">
        <v>3</v>
      </c>
      <c r="K1085" s="233"/>
      <c r="L1085" s="233"/>
      <c r="M1085" s="233"/>
      <c r="N1085" s="233" t="s">
        <v>76</v>
      </c>
      <c r="O1085" s="251">
        <f>F1085*H1085*J1085</f>
        <v>6.8999999999999995</v>
      </c>
    </row>
    <row r="1086" spans="1:15" hidden="1">
      <c r="A1086" s="201"/>
      <c r="B1086" s="202"/>
      <c r="C1086" s="248" t="s">
        <v>319</v>
      </c>
      <c r="D1086" s="249"/>
      <c r="E1086" s="250"/>
      <c r="F1086" s="232">
        <v>0.2</v>
      </c>
      <c r="G1086" s="233"/>
      <c r="H1086" s="233">
        <v>0.6</v>
      </c>
      <c r="I1086" s="233"/>
      <c r="J1086" s="233">
        <v>3</v>
      </c>
      <c r="K1086" s="233"/>
      <c r="L1086" s="233"/>
      <c r="M1086" s="233"/>
      <c r="N1086" s="233" t="s">
        <v>76</v>
      </c>
      <c r="O1086" s="251">
        <f>F1086*H1086*J1086</f>
        <v>0.36</v>
      </c>
    </row>
    <row r="1087" spans="1:15" hidden="1">
      <c r="A1087" s="201"/>
      <c r="B1087" s="202"/>
      <c r="C1087" s="248" t="s">
        <v>320</v>
      </c>
      <c r="D1087" s="249"/>
      <c r="E1087" s="250"/>
      <c r="F1087" s="232"/>
      <c r="G1087" s="233"/>
      <c r="H1087" s="233"/>
      <c r="I1087" s="233">
        <v>1</v>
      </c>
      <c r="J1087" s="233">
        <v>3</v>
      </c>
      <c r="K1087" s="233"/>
      <c r="L1087" s="233"/>
      <c r="M1087" s="233"/>
      <c r="N1087" s="233" t="s">
        <v>54</v>
      </c>
      <c r="O1087" s="251">
        <f>I1087*J1087</f>
        <v>3</v>
      </c>
    </row>
    <row r="1088" spans="1:15" hidden="1">
      <c r="A1088" s="201"/>
      <c r="B1088" s="202"/>
      <c r="C1088" s="248" t="s">
        <v>310</v>
      </c>
      <c r="D1088" s="249"/>
      <c r="E1088" s="250"/>
      <c r="F1088" s="232"/>
      <c r="G1088" s="233"/>
      <c r="H1088" s="233"/>
      <c r="I1088" s="233">
        <v>3</v>
      </c>
      <c r="J1088" s="233">
        <v>3</v>
      </c>
      <c r="K1088" s="233"/>
      <c r="L1088" s="233"/>
      <c r="M1088" s="233"/>
      <c r="N1088" s="233" t="s">
        <v>54</v>
      </c>
      <c r="O1088" s="251">
        <f>I1088*J1088</f>
        <v>9</v>
      </c>
    </row>
    <row r="1089" spans="1:15" hidden="1">
      <c r="A1089" s="201"/>
      <c r="B1089" s="202"/>
      <c r="C1089" s="248" t="s">
        <v>311</v>
      </c>
      <c r="D1089" s="249"/>
      <c r="E1089" s="250"/>
      <c r="F1089" s="232"/>
      <c r="G1089" s="233"/>
      <c r="H1089" s="233"/>
      <c r="I1089" s="233">
        <v>1</v>
      </c>
      <c r="J1089" s="233">
        <v>3</v>
      </c>
      <c r="K1089" s="233"/>
      <c r="L1089" s="233"/>
      <c r="M1089" s="233"/>
      <c r="N1089" s="233" t="s">
        <v>54</v>
      </c>
      <c r="O1089" s="251">
        <f>I1089*J1089</f>
        <v>3</v>
      </c>
    </row>
    <row r="1090" spans="1:15" ht="14" hidden="1" thickBot="1">
      <c r="A1090" s="271"/>
      <c r="B1090" s="272"/>
      <c r="C1090" s="273"/>
      <c r="D1090" s="274"/>
      <c r="E1090" s="275"/>
      <c r="F1090" s="276"/>
      <c r="G1090" s="277"/>
      <c r="H1090" s="277"/>
      <c r="I1090" s="277"/>
      <c r="J1090" s="277"/>
      <c r="K1090" s="277"/>
      <c r="L1090" s="277"/>
      <c r="M1090" s="277"/>
      <c r="N1090" s="277"/>
      <c r="O1090" s="278"/>
    </row>
    <row r="1091" spans="1:15" hidden="1">
      <c r="A1091" s="201">
        <v>7</v>
      </c>
      <c r="B1091" s="202"/>
      <c r="C1091" s="268" t="s">
        <v>321</v>
      </c>
      <c r="D1091" s="249"/>
      <c r="E1091" s="250"/>
      <c r="F1091" s="232"/>
      <c r="G1091" s="233"/>
      <c r="H1091" s="233"/>
      <c r="I1091" s="233"/>
      <c r="J1091" s="233"/>
      <c r="K1091" s="233"/>
      <c r="L1091" s="233"/>
      <c r="M1091" s="233"/>
      <c r="N1091" s="233"/>
      <c r="O1091" s="251"/>
    </row>
    <row r="1092" spans="1:15" hidden="1">
      <c r="A1092" s="201"/>
      <c r="B1092" s="202"/>
      <c r="C1092" s="268"/>
      <c r="D1092" s="249"/>
      <c r="E1092" s="250"/>
      <c r="F1092" s="232"/>
      <c r="G1092" s="233"/>
      <c r="H1092" s="233"/>
      <c r="I1092" s="233"/>
      <c r="J1092" s="233"/>
      <c r="K1092" s="233"/>
      <c r="L1092" s="233"/>
      <c r="M1092" s="233"/>
      <c r="N1092" s="233"/>
      <c r="O1092" s="251"/>
    </row>
    <row r="1093" spans="1:15" hidden="1">
      <c r="A1093" s="201"/>
      <c r="B1093" s="202"/>
      <c r="C1093" s="268"/>
      <c r="D1093" s="249"/>
      <c r="E1093" s="250"/>
      <c r="F1093" s="232"/>
      <c r="G1093" s="233"/>
      <c r="H1093" s="233"/>
      <c r="I1093" s="233"/>
      <c r="J1093" s="233"/>
      <c r="K1093" s="233"/>
      <c r="L1093" s="233"/>
      <c r="M1093" s="233"/>
      <c r="N1093" s="233"/>
      <c r="O1093" s="251"/>
    </row>
    <row r="1094" spans="1:15" hidden="1">
      <c r="A1094" s="201"/>
      <c r="B1094" s="202"/>
      <c r="C1094" s="268"/>
      <c r="D1094" s="249"/>
      <c r="E1094" s="250"/>
      <c r="F1094" s="232"/>
      <c r="G1094" s="233"/>
      <c r="H1094" s="233"/>
      <c r="I1094" s="233"/>
      <c r="J1094" s="233"/>
      <c r="K1094" s="233"/>
      <c r="L1094" s="233"/>
      <c r="M1094" s="233"/>
      <c r="N1094" s="233"/>
      <c r="O1094" s="251"/>
    </row>
    <row r="1095" spans="1:15" hidden="1">
      <c r="A1095" s="201"/>
      <c r="B1095" s="202"/>
      <c r="C1095" s="268"/>
      <c r="D1095" s="249"/>
      <c r="E1095" s="250"/>
      <c r="F1095" s="232"/>
      <c r="G1095" s="233"/>
      <c r="H1095" s="233"/>
      <c r="I1095" s="233"/>
      <c r="J1095" s="233"/>
      <c r="K1095" s="233"/>
      <c r="L1095" s="233"/>
      <c r="M1095" s="233"/>
      <c r="N1095" s="233"/>
      <c r="O1095" s="251"/>
    </row>
    <row r="1096" spans="1:15" hidden="1">
      <c r="A1096" s="201"/>
      <c r="B1096" s="202"/>
      <c r="C1096" s="268"/>
      <c r="D1096" s="249"/>
      <c r="E1096" s="250"/>
      <c r="F1096" s="232"/>
      <c r="G1096" s="233"/>
      <c r="H1096" s="233"/>
      <c r="I1096" s="233"/>
      <c r="J1096" s="233"/>
      <c r="K1096" s="233"/>
      <c r="L1096" s="233"/>
      <c r="M1096" s="233"/>
      <c r="N1096" s="233"/>
      <c r="O1096" s="251"/>
    </row>
    <row r="1097" spans="1:15" hidden="1">
      <c r="A1097" s="201"/>
      <c r="B1097" s="202"/>
      <c r="C1097" s="268"/>
      <c r="D1097" s="249"/>
      <c r="E1097" s="250"/>
      <c r="F1097" s="232"/>
      <c r="G1097" s="233"/>
      <c r="H1097" s="233"/>
      <c r="I1097" s="233"/>
      <c r="J1097" s="233"/>
      <c r="K1097" s="233"/>
      <c r="L1097" s="233"/>
      <c r="M1097" s="233"/>
      <c r="N1097" s="233"/>
      <c r="O1097" s="251"/>
    </row>
    <row r="1098" spans="1:15" hidden="1">
      <c r="A1098" s="201"/>
      <c r="B1098" s="202"/>
      <c r="C1098" s="268"/>
      <c r="D1098" s="249"/>
      <c r="E1098" s="250"/>
      <c r="F1098" s="232"/>
      <c r="G1098" s="233"/>
      <c r="H1098" s="233"/>
      <c r="I1098" s="233"/>
      <c r="J1098" s="233"/>
      <c r="K1098" s="233"/>
      <c r="L1098" s="233"/>
      <c r="M1098" s="233"/>
      <c r="N1098" s="233"/>
      <c r="O1098" s="251"/>
    </row>
    <row r="1099" spans="1:15" hidden="1">
      <c r="A1099" s="201"/>
      <c r="B1099" s="202"/>
      <c r="C1099" s="268"/>
      <c r="D1099" s="249"/>
      <c r="E1099" s="250"/>
      <c r="F1099" s="232"/>
      <c r="G1099" s="233"/>
      <c r="H1099" s="233"/>
      <c r="I1099" s="233"/>
      <c r="J1099" s="233"/>
      <c r="K1099" s="233"/>
      <c r="L1099" s="233"/>
      <c r="M1099" s="233"/>
      <c r="N1099" s="233"/>
      <c r="O1099" s="251"/>
    </row>
    <row r="1100" spans="1:15" hidden="1">
      <c r="A1100" s="201"/>
      <c r="B1100" s="202"/>
      <c r="C1100" s="268"/>
      <c r="D1100" s="249"/>
      <c r="E1100" s="250"/>
      <c r="F1100" s="232"/>
      <c r="G1100" s="233"/>
      <c r="H1100" s="233"/>
      <c r="I1100" s="233"/>
      <c r="J1100" s="233"/>
      <c r="K1100" s="233"/>
      <c r="L1100" s="233"/>
      <c r="M1100" s="233"/>
      <c r="N1100" s="233"/>
      <c r="O1100" s="251"/>
    </row>
    <row r="1101" spans="1:15" hidden="1">
      <c r="A1101" s="201"/>
      <c r="B1101" s="202"/>
      <c r="C1101" s="268"/>
      <c r="D1101" s="249"/>
      <c r="E1101" s="250"/>
      <c r="F1101" s="232"/>
      <c r="G1101" s="233"/>
      <c r="H1101" s="233"/>
      <c r="I1101" s="233"/>
      <c r="J1101" s="233"/>
      <c r="K1101" s="233"/>
      <c r="L1101" s="233"/>
      <c r="M1101" s="233"/>
      <c r="N1101" s="233"/>
      <c r="O1101" s="251"/>
    </row>
    <row r="1102" spans="1:15" hidden="1">
      <c r="A1102" s="201"/>
      <c r="B1102" s="202"/>
      <c r="C1102" s="268"/>
      <c r="D1102" s="249"/>
      <c r="E1102" s="250"/>
      <c r="F1102" s="232"/>
      <c r="G1102" s="233"/>
      <c r="H1102" s="233"/>
      <c r="I1102" s="233"/>
      <c r="J1102" s="233"/>
      <c r="K1102" s="233"/>
      <c r="L1102" s="233"/>
      <c r="M1102" s="233"/>
      <c r="N1102" s="233"/>
      <c r="O1102" s="251"/>
    </row>
    <row r="1103" spans="1:15" hidden="1">
      <c r="A1103" s="201"/>
      <c r="B1103" s="202"/>
      <c r="C1103" s="268"/>
      <c r="D1103" s="249"/>
      <c r="E1103" s="250"/>
      <c r="F1103" s="232"/>
      <c r="G1103" s="233"/>
      <c r="H1103" s="233"/>
      <c r="I1103" s="233"/>
      <c r="J1103" s="233"/>
      <c r="K1103" s="233"/>
      <c r="L1103" s="233"/>
      <c r="M1103" s="233"/>
      <c r="N1103" s="233"/>
      <c r="O1103" s="251"/>
    </row>
    <row r="1104" spans="1:15" hidden="1">
      <c r="A1104" s="201"/>
      <c r="B1104" s="202"/>
      <c r="C1104" s="268"/>
      <c r="D1104" s="249"/>
      <c r="E1104" s="250"/>
      <c r="F1104" s="232"/>
      <c r="G1104" s="233"/>
      <c r="H1104" s="233"/>
      <c r="I1104" s="233"/>
      <c r="J1104" s="233"/>
      <c r="K1104" s="233"/>
      <c r="L1104" s="233"/>
      <c r="M1104" s="233"/>
      <c r="N1104" s="233"/>
      <c r="O1104" s="251"/>
    </row>
    <row r="1105" spans="1:15" hidden="1">
      <c r="A1105" s="201"/>
      <c r="B1105" s="202"/>
      <c r="C1105" s="268"/>
      <c r="D1105" s="249"/>
      <c r="E1105" s="250"/>
      <c r="F1105" s="232"/>
      <c r="G1105" s="233"/>
      <c r="H1105" s="233"/>
      <c r="I1105" s="233"/>
      <c r="J1105" s="233"/>
      <c r="K1105" s="233"/>
      <c r="L1105" s="233"/>
      <c r="M1105" s="233"/>
      <c r="N1105" s="233"/>
      <c r="O1105" s="251"/>
    </row>
    <row r="1106" spans="1:15" hidden="1">
      <c r="A1106" s="201"/>
      <c r="B1106" s="202"/>
      <c r="C1106" s="268"/>
      <c r="D1106" s="249"/>
      <c r="E1106" s="250"/>
      <c r="F1106" s="232"/>
      <c r="G1106" s="233"/>
      <c r="H1106" s="233"/>
      <c r="I1106" s="233"/>
      <c r="J1106" s="233"/>
      <c r="K1106" s="233"/>
      <c r="L1106" s="233"/>
      <c r="M1106" s="233"/>
      <c r="N1106" s="233"/>
      <c r="O1106" s="251"/>
    </row>
    <row r="1107" spans="1:15" hidden="1">
      <c r="A1107" s="201"/>
      <c r="B1107" s="202"/>
      <c r="C1107" s="268"/>
      <c r="D1107" s="249"/>
      <c r="E1107" s="250"/>
      <c r="F1107" s="232"/>
      <c r="G1107" s="233"/>
      <c r="H1107" s="233"/>
      <c r="I1107" s="233"/>
      <c r="J1107" s="233"/>
      <c r="K1107" s="233"/>
      <c r="L1107" s="233"/>
      <c r="M1107" s="233"/>
      <c r="N1107" s="233"/>
      <c r="O1107" s="251"/>
    </row>
    <row r="1108" spans="1:15" hidden="1">
      <c r="A1108" s="201"/>
      <c r="B1108" s="202"/>
      <c r="C1108" s="268"/>
      <c r="D1108" s="249"/>
      <c r="E1108" s="250"/>
      <c r="F1108" s="232"/>
      <c r="G1108" s="233"/>
      <c r="H1108" s="233"/>
      <c r="I1108" s="233"/>
      <c r="J1108" s="233"/>
      <c r="K1108" s="233"/>
      <c r="L1108" s="233"/>
      <c r="M1108" s="233"/>
      <c r="N1108" s="233"/>
      <c r="O1108" s="251"/>
    </row>
    <row r="1109" spans="1:15" hidden="1">
      <c r="A1109" s="201"/>
      <c r="B1109" s="202"/>
      <c r="C1109" s="268"/>
      <c r="D1109" s="249"/>
      <c r="E1109" s="250"/>
      <c r="F1109" s="232"/>
      <c r="G1109" s="233"/>
      <c r="H1109" s="233"/>
      <c r="I1109" s="233"/>
      <c r="J1109" s="233"/>
      <c r="K1109" s="233"/>
      <c r="L1109" s="233"/>
      <c r="M1109" s="233"/>
      <c r="N1109" s="233"/>
      <c r="O1109" s="251"/>
    </row>
    <row r="1110" spans="1:15" hidden="1">
      <c r="A1110" s="201"/>
      <c r="B1110" s="202"/>
      <c r="C1110" s="268"/>
      <c r="D1110" s="249"/>
      <c r="E1110" s="250"/>
      <c r="F1110" s="232"/>
      <c r="G1110" s="233"/>
      <c r="H1110" s="233"/>
      <c r="I1110" s="233"/>
      <c r="J1110" s="233"/>
      <c r="K1110" s="233"/>
      <c r="L1110" s="233"/>
      <c r="M1110" s="233"/>
      <c r="N1110" s="233"/>
      <c r="O1110" s="251"/>
    </row>
    <row r="1111" spans="1:15" hidden="1">
      <c r="A1111" s="201"/>
      <c r="B1111" s="202"/>
      <c r="C1111" s="268"/>
      <c r="D1111" s="249"/>
      <c r="E1111" s="250"/>
      <c r="F1111" s="232"/>
      <c r="G1111" s="233"/>
      <c r="H1111" s="233"/>
      <c r="I1111" s="233"/>
      <c r="J1111" s="233"/>
      <c r="K1111" s="233"/>
      <c r="L1111" s="233"/>
      <c r="M1111" s="233"/>
      <c r="N1111" s="233"/>
      <c r="O1111" s="251"/>
    </row>
    <row r="1112" spans="1:15" hidden="1">
      <c r="A1112" s="201"/>
      <c r="B1112" s="202"/>
      <c r="C1112" s="268"/>
      <c r="D1112" s="249"/>
      <c r="E1112" s="250"/>
      <c r="F1112" s="232"/>
      <c r="G1112" s="233"/>
      <c r="H1112" s="233"/>
      <c r="I1112" s="233"/>
      <c r="J1112" s="233"/>
      <c r="K1112" s="233"/>
      <c r="L1112" s="233"/>
      <c r="M1112" s="233"/>
      <c r="N1112" s="233"/>
      <c r="O1112" s="251"/>
    </row>
    <row r="1113" spans="1:15" hidden="1">
      <c r="A1113" s="201"/>
      <c r="B1113" s="202"/>
      <c r="C1113" s="268" t="s">
        <v>322</v>
      </c>
      <c r="D1113" s="249"/>
      <c r="E1113" s="250"/>
      <c r="F1113" s="232"/>
      <c r="G1113" s="233"/>
      <c r="H1113" s="233"/>
      <c r="I1113" s="233"/>
      <c r="J1113" s="233">
        <v>4</v>
      </c>
      <c r="K1113" s="233"/>
      <c r="L1113" s="233"/>
      <c r="M1113" s="233"/>
      <c r="N1113" s="233" t="s">
        <v>54</v>
      </c>
      <c r="O1113" s="251">
        <f>J1113</f>
        <v>4</v>
      </c>
    </row>
    <row r="1114" spans="1:15" ht="14" hidden="1" thickBot="1">
      <c r="A1114" s="271"/>
      <c r="B1114" s="272"/>
      <c r="C1114" s="280"/>
      <c r="D1114" s="274"/>
      <c r="E1114" s="275"/>
      <c r="F1114" s="276"/>
      <c r="G1114" s="277"/>
      <c r="H1114" s="277"/>
      <c r="I1114" s="277"/>
      <c r="J1114" s="277"/>
      <c r="K1114" s="277"/>
      <c r="L1114" s="277"/>
      <c r="M1114" s="277"/>
      <c r="N1114" s="277"/>
      <c r="O1114" s="278"/>
    </row>
    <row r="1115" spans="1:15" hidden="1">
      <c r="A1115" s="201">
        <v>8</v>
      </c>
      <c r="B1115" s="202"/>
      <c r="C1115" s="268" t="s">
        <v>323</v>
      </c>
      <c r="D1115" s="249"/>
      <c r="E1115" s="250"/>
      <c r="F1115" s="232"/>
      <c r="G1115" s="233"/>
      <c r="H1115" s="233"/>
      <c r="I1115" s="233"/>
      <c r="J1115" s="233"/>
      <c r="K1115" s="233"/>
      <c r="L1115" s="233"/>
      <c r="M1115" s="233"/>
      <c r="N1115" s="233"/>
      <c r="O1115" s="251"/>
    </row>
    <row r="1116" spans="1:15" hidden="1">
      <c r="A1116" s="201"/>
      <c r="B1116" s="202"/>
      <c r="C1116" s="268"/>
      <c r="D1116" s="249"/>
      <c r="E1116" s="250"/>
      <c r="F1116" s="232"/>
      <c r="G1116" s="233"/>
      <c r="H1116" s="233"/>
      <c r="I1116" s="233"/>
      <c r="J1116" s="233"/>
      <c r="K1116" s="233"/>
      <c r="L1116" s="233"/>
      <c r="M1116" s="233"/>
      <c r="N1116" s="233"/>
      <c r="O1116" s="251"/>
    </row>
    <row r="1117" spans="1:15" hidden="1">
      <c r="A1117" s="201"/>
      <c r="B1117" s="202"/>
      <c r="C1117" s="268"/>
      <c r="D1117" s="249"/>
      <c r="E1117" s="250"/>
      <c r="F1117" s="232"/>
      <c r="G1117" s="233"/>
      <c r="H1117" s="233"/>
      <c r="I1117" s="233"/>
      <c r="J1117" s="233"/>
      <c r="K1117" s="233"/>
      <c r="L1117" s="233"/>
      <c r="M1117" s="233"/>
      <c r="N1117" s="233"/>
      <c r="O1117" s="251"/>
    </row>
    <row r="1118" spans="1:15" hidden="1">
      <c r="A1118" s="201"/>
      <c r="B1118" s="202"/>
      <c r="C1118" s="268"/>
      <c r="D1118" s="249"/>
      <c r="E1118" s="250"/>
      <c r="F1118" s="232"/>
      <c r="G1118" s="233"/>
      <c r="H1118" s="233"/>
      <c r="I1118" s="233"/>
      <c r="J1118" s="233"/>
      <c r="K1118" s="233"/>
      <c r="L1118" s="233"/>
      <c r="M1118" s="233"/>
      <c r="N1118" s="233"/>
      <c r="O1118" s="251"/>
    </row>
    <row r="1119" spans="1:15" hidden="1">
      <c r="A1119" s="201"/>
      <c r="B1119" s="202"/>
      <c r="C1119" s="268"/>
      <c r="D1119" s="249"/>
      <c r="E1119" s="250"/>
      <c r="F1119" s="232"/>
      <c r="G1119" s="233"/>
      <c r="H1119" s="233"/>
      <c r="I1119" s="233"/>
      <c r="J1119" s="233"/>
      <c r="K1119" s="233"/>
      <c r="L1119" s="233"/>
      <c r="M1119" s="233"/>
      <c r="N1119" s="233"/>
      <c r="O1119" s="251"/>
    </row>
    <row r="1120" spans="1:15" hidden="1">
      <c r="A1120" s="201"/>
      <c r="B1120" s="202"/>
      <c r="C1120" s="268"/>
      <c r="D1120" s="249"/>
      <c r="E1120" s="250"/>
      <c r="F1120" s="232"/>
      <c r="G1120" s="233"/>
      <c r="H1120" s="233"/>
      <c r="I1120" s="233"/>
      <c r="J1120" s="233"/>
      <c r="K1120" s="233"/>
      <c r="L1120" s="233"/>
      <c r="M1120" s="233"/>
      <c r="N1120" s="233"/>
      <c r="O1120" s="251"/>
    </row>
    <row r="1121" spans="1:15" hidden="1">
      <c r="A1121" s="201"/>
      <c r="B1121" s="202"/>
      <c r="C1121" s="268"/>
      <c r="D1121" s="249"/>
      <c r="E1121" s="250"/>
      <c r="F1121" s="232"/>
      <c r="G1121" s="233"/>
      <c r="H1121" s="233"/>
      <c r="I1121" s="233"/>
      <c r="J1121" s="233"/>
      <c r="K1121" s="233"/>
      <c r="L1121" s="233"/>
      <c r="M1121" s="233"/>
      <c r="N1121" s="233"/>
      <c r="O1121" s="251"/>
    </row>
    <row r="1122" spans="1:15" hidden="1">
      <c r="A1122" s="201"/>
      <c r="B1122" s="202"/>
      <c r="C1122" s="268"/>
      <c r="D1122" s="249"/>
      <c r="E1122" s="250"/>
      <c r="F1122" s="232"/>
      <c r="G1122" s="233"/>
      <c r="H1122" s="233"/>
      <c r="I1122" s="233"/>
      <c r="J1122" s="233"/>
      <c r="K1122" s="233"/>
      <c r="L1122" s="233"/>
      <c r="M1122" s="233"/>
      <c r="N1122" s="233"/>
      <c r="O1122" s="251"/>
    </row>
    <row r="1123" spans="1:15" hidden="1">
      <c r="A1123" s="201"/>
      <c r="B1123" s="202"/>
      <c r="C1123" s="268"/>
      <c r="D1123" s="249"/>
      <c r="E1123" s="250"/>
      <c r="F1123" s="232"/>
      <c r="G1123" s="233"/>
      <c r="H1123" s="233"/>
      <c r="I1123" s="233"/>
      <c r="J1123" s="233"/>
      <c r="K1123" s="233"/>
      <c r="L1123" s="233"/>
      <c r="M1123" s="233"/>
      <c r="N1123" s="233"/>
      <c r="O1123" s="251"/>
    </row>
    <row r="1124" spans="1:15" hidden="1">
      <c r="A1124" s="201"/>
      <c r="B1124" s="202"/>
      <c r="C1124" s="268"/>
      <c r="D1124" s="249"/>
      <c r="E1124" s="250"/>
      <c r="F1124" s="232"/>
      <c r="G1124" s="233"/>
      <c r="H1124" s="233"/>
      <c r="I1124" s="233"/>
      <c r="J1124" s="233"/>
      <c r="K1124" s="233"/>
      <c r="L1124" s="233"/>
      <c r="M1124" s="233"/>
      <c r="N1124" s="233"/>
      <c r="O1124" s="251"/>
    </row>
    <row r="1125" spans="1:15" hidden="1">
      <c r="A1125" s="201"/>
      <c r="B1125" s="202"/>
      <c r="C1125" s="268"/>
      <c r="D1125" s="249"/>
      <c r="E1125" s="250"/>
      <c r="F1125" s="232"/>
      <c r="G1125" s="233"/>
      <c r="H1125" s="233"/>
      <c r="I1125" s="233"/>
      <c r="J1125" s="233"/>
      <c r="K1125" s="233"/>
      <c r="L1125" s="233"/>
      <c r="M1125" s="233"/>
      <c r="N1125" s="233"/>
      <c r="O1125" s="251"/>
    </row>
    <row r="1126" spans="1:15" hidden="1">
      <c r="A1126" s="201"/>
      <c r="B1126" s="202"/>
      <c r="C1126" s="268"/>
      <c r="D1126" s="249"/>
      <c r="E1126" s="250"/>
      <c r="F1126" s="232"/>
      <c r="G1126" s="233"/>
      <c r="H1126" s="233"/>
      <c r="I1126" s="233"/>
      <c r="J1126" s="233"/>
      <c r="K1126" s="233"/>
      <c r="L1126" s="233"/>
      <c r="M1126" s="233"/>
      <c r="N1126" s="233"/>
      <c r="O1126" s="251"/>
    </row>
    <row r="1127" spans="1:15" hidden="1">
      <c r="A1127" s="201"/>
      <c r="B1127" s="202"/>
      <c r="C1127" s="268"/>
      <c r="D1127" s="249"/>
      <c r="E1127" s="250"/>
      <c r="F1127" s="232"/>
      <c r="G1127" s="233"/>
      <c r="H1127" s="233"/>
      <c r="I1127" s="233"/>
      <c r="J1127" s="233"/>
      <c r="K1127" s="233"/>
      <c r="L1127" s="233"/>
      <c r="M1127" s="233"/>
      <c r="N1127" s="233"/>
      <c r="O1127" s="251"/>
    </row>
    <row r="1128" spans="1:15" hidden="1">
      <c r="A1128" s="201"/>
      <c r="B1128" s="202"/>
      <c r="C1128" s="268"/>
      <c r="D1128" s="249"/>
      <c r="E1128" s="250"/>
      <c r="F1128" s="232"/>
      <c r="G1128" s="233"/>
      <c r="H1128" s="233"/>
      <c r="I1128" s="233"/>
      <c r="J1128" s="233"/>
      <c r="K1128" s="233"/>
      <c r="L1128" s="233"/>
      <c r="M1128" s="233"/>
      <c r="N1128" s="233"/>
      <c r="O1128" s="251"/>
    </row>
    <row r="1129" spans="1:15" hidden="1">
      <c r="A1129" s="201"/>
      <c r="B1129" s="202"/>
      <c r="C1129" s="268"/>
      <c r="D1129" s="249"/>
      <c r="E1129" s="250"/>
      <c r="F1129" s="232"/>
      <c r="G1129" s="233"/>
      <c r="H1129" s="233"/>
      <c r="I1129" s="233"/>
      <c r="J1129" s="233"/>
      <c r="K1129" s="233"/>
      <c r="L1129" s="233"/>
      <c r="M1129" s="233"/>
      <c r="N1129" s="233"/>
      <c r="O1129" s="251"/>
    </row>
    <row r="1130" spans="1:15" hidden="1">
      <c r="A1130" s="201"/>
      <c r="B1130" s="202"/>
      <c r="C1130" s="268"/>
      <c r="D1130" s="249"/>
      <c r="E1130" s="250"/>
      <c r="F1130" s="232"/>
      <c r="G1130" s="233"/>
      <c r="H1130" s="233"/>
      <c r="I1130" s="233"/>
      <c r="J1130" s="233"/>
      <c r="K1130" s="233"/>
      <c r="L1130" s="233"/>
      <c r="M1130" s="233"/>
      <c r="N1130" s="233"/>
      <c r="O1130" s="251"/>
    </row>
    <row r="1131" spans="1:15" hidden="1">
      <c r="A1131" s="201"/>
      <c r="B1131" s="202"/>
      <c r="C1131" s="268"/>
      <c r="D1131" s="249"/>
      <c r="E1131" s="250"/>
      <c r="F1131" s="232"/>
      <c r="G1131" s="233"/>
      <c r="H1131" s="233"/>
      <c r="I1131" s="233"/>
      <c r="J1131" s="233"/>
      <c r="K1131" s="233"/>
      <c r="L1131" s="233"/>
      <c r="M1131" s="233"/>
      <c r="N1131" s="233"/>
      <c r="O1131" s="251"/>
    </row>
    <row r="1132" spans="1:15" hidden="1">
      <c r="A1132" s="201"/>
      <c r="B1132" s="202"/>
      <c r="C1132" s="248" t="s">
        <v>306</v>
      </c>
      <c r="D1132" s="249"/>
      <c r="E1132" s="250"/>
      <c r="F1132" s="232">
        <v>1.7</v>
      </c>
      <c r="G1132" s="233"/>
      <c r="H1132" s="233">
        <v>2.2999999999999998</v>
      </c>
      <c r="I1132" s="233"/>
      <c r="J1132" s="233">
        <v>2</v>
      </c>
      <c r="K1132" s="233"/>
      <c r="L1132" s="233"/>
      <c r="M1132" s="233"/>
      <c r="N1132" s="233" t="s">
        <v>76</v>
      </c>
      <c r="O1132" s="251">
        <f>F1132*H1132*J1132</f>
        <v>7.8199999999999994</v>
      </c>
    </row>
    <row r="1133" spans="1:15" hidden="1">
      <c r="A1133" s="201"/>
      <c r="B1133" s="202"/>
      <c r="C1133" s="248" t="s">
        <v>307</v>
      </c>
      <c r="D1133" s="249"/>
      <c r="E1133" s="250"/>
      <c r="F1133" s="232">
        <v>1.7</v>
      </c>
      <c r="G1133" s="233"/>
      <c r="H1133" s="233">
        <v>1.4</v>
      </c>
      <c r="I1133" s="233"/>
      <c r="J1133" s="233">
        <v>2</v>
      </c>
      <c r="K1133" s="233"/>
      <c r="L1133" s="233"/>
      <c r="M1133" s="233"/>
      <c r="N1133" s="233" t="s">
        <v>76</v>
      </c>
      <c r="O1133" s="251">
        <f>F1133*H1133*J1133</f>
        <v>4.76</v>
      </c>
    </row>
    <row r="1134" spans="1:15" hidden="1">
      <c r="A1134" s="201"/>
      <c r="B1134" s="202"/>
      <c r="C1134" s="248" t="s">
        <v>320</v>
      </c>
      <c r="D1134" s="249"/>
      <c r="E1134" s="250"/>
      <c r="F1134" s="232"/>
      <c r="G1134" s="233"/>
      <c r="H1134" s="233"/>
      <c r="I1134" s="233">
        <v>2</v>
      </c>
      <c r="J1134" s="233">
        <v>2</v>
      </c>
      <c r="K1134" s="233"/>
      <c r="L1134" s="233"/>
      <c r="M1134" s="233"/>
      <c r="N1134" s="233" t="s">
        <v>54</v>
      </c>
      <c r="O1134" s="251">
        <f>I1134*J1134</f>
        <v>4</v>
      </c>
    </row>
    <row r="1135" spans="1:15" hidden="1">
      <c r="A1135" s="201"/>
      <c r="B1135" s="202"/>
      <c r="C1135" s="248" t="s">
        <v>310</v>
      </c>
      <c r="D1135" s="249"/>
      <c r="E1135" s="250"/>
      <c r="F1135" s="232"/>
      <c r="G1135" s="233"/>
      <c r="H1135" s="233"/>
      <c r="I1135" s="233">
        <v>2</v>
      </c>
      <c r="J1135" s="233">
        <v>2</v>
      </c>
      <c r="K1135" s="233"/>
      <c r="L1135" s="233"/>
      <c r="M1135" s="233"/>
      <c r="N1135" s="233" t="s">
        <v>54</v>
      </c>
      <c r="O1135" s="251">
        <f>I1135*J1135</f>
        <v>4</v>
      </c>
    </row>
    <row r="1136" spans="1:15" hidden="1">
      <c r="A1136" s="201"/>
      <c r="B1136" s="202"/>
      <c r="C1136" s="248" t="s">
        <v>302</v>
      </c>
      <c r="D1136" s="249"/>
      <c r="E1136" s="250"/>
      <c r="F1136" s="232"/>
      <c r="G1136" s="233"/>
      <c r="H1136" s="233"/>
      <c r="I1136" s="233">
        <v>1</v>
      </c>
      <c r="J1136" s="233">
        <v>2</v>
      </c>
      <c r="K1136" s="233"/>
      <c r="L1136" s="233"/>
      <c r="M1136" s="233"/>
      <c r="N1136" s="233" t="s">
        <v>54</v>
      </c>
      <c r="O1136" s="251">
        <f>I1136*J1136</f>
        <v>2</v>
      </c>
    </row>
    <row r="1137" spans="1:15" hidden="1">
      <c r="A1137" s="201"/>
      <c r="B1137" s="202"/>
      <c r="C1137" s="248" t="s">
        <v>303</v>
      </c>
      <c r="D1137" s="249"/>
      <c r="E1137" s="250"/>
      <c r="F1137" s="232"/>
      <c r="G1137" s="233"/>
      <c r="H1137" s="233"/>
      <c r="I1137" s="233">
        <v>2</v>
      </c>
      <c r="J1137" s="233">
        <v>2</v>
      </c>
      <c r="K1137" s="233"/>
      <c r="L1137" s="233"/>
      <c r="M1137" s="233"/>
      <c r="N1137" s="233" t="s">
        <v>304</v>
      </c>
      <c r="O1137" s="251">
        <f>I1137*J1137</f>
        <v>4</v>
      </c>
    </row>
    <row r="1138" spans="1:15" ht="14" hidden="1" thickBot="1">
      <c r="A1138" s="271"/>
      <c r="B1138" s="272"/>
      <c r="C1138" s="280"/>
      <c r="D1138" s="274"/>
      <c r="E1138" s="275"/>
      <c r="F1138" s="276"/>
      <c r="G1138" s="277"/>
      <c r="H1138" s="277"/>
      <c r="I1138" s="277"/>
      <c r="J1138" s="277"/>
      <c r="K1138" s="277"/>
      <c r="L1138" s="277"/>
      <c r="M1138" s="277"/>
      <c r="N1138" s="277"/>
      <c r="O1138" s="278"/>
    </row>
    <row r="1139" spans="1:15" hidden="1">
      <c r="A1139" s="201">
        <v>9</v>
      </c>
      <c r="B1139" s="202"/>
      <c r="C1139" s="268" t="s">
        <v>324</v>
      </c>
      <c r="D1139" s="249"/>
      <c r="E1139" s="250"/>
      <c r="F1139" s="232"/>
      <c r="G1139" s="233"/>
      <c r="H1139" s="233"/>
      <c r="I1139" s="233"/>
      <c r="J1139" s="233"/>
      <c r="K1139" s="233"/>
      <c r="L1139" s="233"/>
      <c r="M1139" s="233"/>
      <c r="N1139" s="233"/>
      <c r="O1139" s="251"/>
    </row>
    <row r="1140" spans="1:15" hidden="1">
      <c r="A1140" s="201"/>
      <c r="B1140" s="202"/>
      <c r="C1140" s="268"/>
      <c r="D1140" s="249"/>
      <c r="E1140" s="250"/>
      <c r="F1140" s="232"/>
      <c r="G1140" s="233"/>
      <c r="H1140" s="233"/>
      <c r="I1140" s="233"/>
      <c r="J1140" s="233"/>
      <c r="K1140" s="233"/>
      <c r="L1140" s="233"/>
      <c r="M1140" s="233"/>
      <c r="N1140" s="233"/>
      <c r="O1140" s="251"/>
    </row>
    <row r="1141" spans="1:15" hidden="1">
      <c r="A1141" s="201"/>
      <c r="B1141" s="202"/>
      <c r="C1141" s="268"/>
      <c r="D1141" s="249"/>
      <c r="E1141" s="250"/>
      <c r="F1141" s="232"/>
      <c r="G1141" s="233"/>
      <c r="H1141" s="233"/>
      <c r="I1141" s="233"/>
      <c r="J1141" s="233"/>
      <c r="K1141" s="233"/>
      <c r="L1141" s="233"/>
      <c r="M1141" s="233"/>
      <c r="N1141" s="233"/>
      <c r="O1141" s="251"/>
    </row>
    <row r="1142" spans="1:15" hidden="1">
      <c r="A1142" s="201"/>
      <c r="B1142" s="202"/>
      <c r="C1142" s="268"/>
      <c r="D1142" s="249"/>
      <c r="E1142" s="250"/>
      <c r="F1142" s="232"/>
      <c r="G1142" s="233"/>
      <c r="H1142" s="233"/>
      <c r="I1142" s="233"/>
      <c r="J1142" s="233"/>
      <c r="K1142" s="233"/>
      <c r="L1142" s="233"/>
      <c r="M1142" s="233"/>
      <c r="N1142" s="233"/>
      <c r="O1142" s="251"/>
    </row>
    <row r="1143" spans="1:15" hidden="1">
      <c r="A1143" s="201"/>
      <c r="B1143" s="202"/>
      <c r="C1143" s="268"/>
      <c r="D1143" s="249"/>
      <c r="E1143" s="250"/>
      <c r="F1143" s="232"/>
      <c r="G1143" s="233"/>
      <c r="H1143" s="233"/>
      <c r="I1143" s="233"/>
      <c r="J1143" s="233"/>
      <c r="K1143" s="233"/>
      <c r="L1143" s="233"/>
      <c r="M1143" s="233"/>
      <c r="N1143" s="233"/>
      <c r="O1143" s="251"/>
    </row>
    <row r="1144" spans="1:15" hidden="1">
      <c r="A1144" s="201"/>
      <c r="B1144" s="202"/>
      <c r="C1144" s="268"/>
      <c r="D1144" s="249"/>
      <c r="E1144" s="250"/>
      <c r="F1144" s="232"/>
      <c r="G1144" s="233"/>
      <c r="H1144" s="233"/>
      <c r="I1144" s="233"/>
      <c r="J1144" s="233"/>
      <c r="K1144" s="233"/>
      <c r="L1144" s="233"/>
      <c r="M1144" s="233"/>
      <c r="N1144" s="233"/>
      <c r="O1144" s="251"/>
    </row>
    <row r="1145" spans="1:15" hidden="1">
      <c r="A1145" s="201"/>
      <c r="B1145" s="202"/>
      <c r="C1145" s="268"/>
      <c r="D1145" s="249"/>
      <c r="E1145" s="250"/>
      <c r="F1145" s="232"/>
      <c r="G1145" s="233"/>
      <c r="H1145" s="233"/>
      <c r="I1145" s="233"/>
      <c r="J1145" s="233"/>
      <c r="K1145" s="233"/>
      <c r="L1145" s="233"/>
      <c r="M1145" s="233"/>
      <c r="N1145" s="233"/>
      <c r="O1145" s="251"/>
    </row>
    <row r="1146" spans="1:15" hidden="1">
      <c r="A1146" s="201"/>
      <c r="B1146" s="202"/>
      <c r="C1146" s="268"/>
      <c r="D1146" s="249"/>
      <c r="E1146" s="250"/>
      <c r="F1146" s="232"/>
      <c r="G1146" s="233"/>
      <c r="H1146" s="233"/>
      <c r="I1146" s="233"/>
      <c r="J1146" s="233"/>
      <c r="K1146" s="233"/>
      <c r="L1146" s="233"/>
      <c r="M1146" s="233"/>
      <c r="N1146" s="233"/>
      <c r="O1146" s="251"/>
    </row>
    <row r="1147" spans="1:15" hidden="1">
      <c r="A1147" s="201"/>
      <c r="B1147" s="202"/>
      <c r="C1147" s="268"/>
      <c r="D1147" s="249"/>
      <c r="E1147" s="250"/>
      <c r="F1147" s="232"/>
      <c r="G1147" s="233"/>
      <c r="H1147" s="233"/>
      <c r="I1147" s="233"/>
      <c r="J1147" s="233"/>
      <c r="K1147" s="233"/>
      <c r="L1147" s="233"/>
      <c r="M1147" s="233"/>
      <c r="N1147" s="233"/>
      <c r="O1147" s="251"/>
    </row>
    <row r="1148" spans="1:15" hidden="1">
      <c r="A1148" s="201"/>
      <c r="B1148" s="202"/>
      <c r="C1148" s="268"/>
      <c r="D1148" s="249"/>
      <c r="E1148" s="250"/>
      <c r="F1148" s="232"/>
      <c r="G1148" s="233"/>
      <c r="H1148" s="233"/>
      <c r="I1148" s="233"/>
      <c r="J1148" s="233"/>
      <c r="K1148" s="233"/>
      <c r="L1148" s="233"/>
      <c r="M1148" s="233"/>
      <c r="N1148" s="233"/>
      <c r="O1148" s="251"/>
    </row>
    <row r="1149" spans="1:15" hidden="1">
      <c r="A1149" s="201"/>
      <c r="B1149" s="202"/>
      <c r="C1149" s="268"/>
      <c r="D1149" s="249"/>
      <c r="E1149" s="250"/>
      <c r="F1149" s="232"/>
      <c r="G1149" s="233"/>
      <c r="H1149" s="233"/>
      <c r="I1149" s="233"/>
      <c r="J1149" s="233"/>
      <c r="K1149" s="233"/>
      <c r="L1149" s="233"/>
      <c r="M1149" s="233"/>
      <c r="N1149" s="233"/>
      <c r="O1149" s="251"/>
    </row>
    <row r="1150" spans="1:15" hidden="1">
      <c r="A1150" s="201"/>
      <c r="B1150" s="202"/>
      <c r="C1150" s="268"/>
      <c r="D1150" s="249"/>
      <c r="E1150" s="250"/>
      <c r="F1150" s="232"/>
      <c r="G1150" s="233"/>
      <c r="H1150" s="233"/>
      <c r="I1150" s="233"/>
      <c r="J1150" s="233"/>
      <c r="K1150" s="233"/>
      <c r="L1150" s="233"/>
      <c r="M1150" s="233"/>
      <c r="N1150" s="233"/>
      <c r="O1150" s="251"/>
    </row>
    <row r="1151" spans="1:15" hidden="1">
      <c r="A1151" s="201"/>
      <c r="B1151" s="202"/>
      <c r="C1151" s="268"/>
      <c r="D1151" s="249"/>
      <c r="E1151" s="250"/>
      <c r="F1151" s="232"/>
      <c r="G1151" s="233"/>
      <c r="H1151" s="233"/>
      <c r="I1151" s="233"/>
      <c r="J1151" s="233"/>
      <c r="K1151" s="233"/>
      <c r="L1151" s="233"/>
      <c r="M1151" s="233"/>
      <c r="N1151" s="233"/>
      <c r="O1151" s="251"/>
    </row>
    <row r="1152" spans="1:15" hidden="1">
      <c r="A1152" s="201"/>
      <c r="B1152" s="202"/>
      <c r="C1152" s="268"/>
      <c r="D1152" s="249"/>
      <c r="E1152" s="250"/>
      <c r="F1152" s="232"/>
      <c r="G1152" s="233"/>
      <c r="H1152" s="233"/>
      <c r="I1152" s="233"/>
      <c r="J1152" s="233"/>
      <c r="K1152" s="233"/>
      <c r="L1152" s="233"/>
      <c r="M1152" s="233"/>
      <c r="N1152" s="233"/>
      <c r="O1152" s="251"/>
    </row>
    <row r="1153" spans="1:15" hidden="1">
      <c r="A1153" s="201"/>
      <c r="B1153" s="202"/>
      <c r="C1153" s="268"/>
      <c r="D1153" s="249"/>
      <c r="E1153" s="250"/>
      <c r="F1153" s="232"/>
      <c r="G1153" s="233"/>
      <c r="H1153" s="233"/>
      <c r="I1153" s="233"/>
      <c r="J1153" s="233"/>
      <c r="K1153" s="233"/>
      <c r="L1153" s="233"/>
      <c r="M1153" s="233"/>
      <c r="N1153" s="233"/>
      <c r="O1153" s="251"/>
    </row>
    <row r="1154" spans="1:15" hidden="1">
      <c r="A1154" s="201"/>
      <c r="B1154" s="202"/>
      <c r="C1154" s="268"/>
      <c r="D1154" s="249"/>
      <c r="E1154" s="250"/>
      <c r="F1154" s="232"/>
      <c r="G1154" s="233"/>
      <c r="H1154" s="233"/>
      <c r="I1154" s="233"/>
      <c r="J1154" s="233"/>
      <c r="K1154" s="233"/>
      <c r="L1154" s="233"/>
      <c r="M1154" s="233"/>
      <c r="N1154" s="233"/>
      <c r="O1154" s="251"/>
    </row>
    <row r="1155" spans="1:15" hidden="1">
      <c r="A1155" s="201"/>
      <c r="B1155" s="202"/>
      <c r="C1155" s="268"/>
      <c r="D1155" s="249"/>
      <c r="E1155" s="250"/>
      <c r="F1155" s="232"/>
      <c r="G1155" s="233"/>
      <c r="H1155" s="233"/>
      <c r="I1155" s="233"/>
      <c r="J1155" s="233"/>
      <c r="K1155" s="233"/>
      <c r="L1155" s="233"/>
      <c r="M1155" s="233"/>
      <c r="N1155" s="233"/>
      <c r="O1155" s="251"/>
    </row>
    <row r="1156" spans="1:15" hidden="1">
      <c r="A1156" s="201"/>
      <c r="B1156" s="202"/>
      <c r="C1156" s="268"/>
      <c r="D1156" s="249"/>
      <c r="E1156" s="250"/>
      <c r="F1156" s="232"/>
      <c r="G1156" s="233"/>
      <c r="H1156" s="233"/>
      <c r="I1156" s="233"/>
      <c r="J1156" s="233"/>
      <c r="K1156" s="233"/>
      <c r="L1156" s="233"/>
      <c r="M1156" s="233"/>
      <c r="N1156" s="233"/>
      <c r="O1156" s="251"/>
    </row>
    <row r="1157" spans="1:15" hidden="1">
      <c r="A1157" s="201"/>
      <c r="B1157" s="202"/>
      <c r="C1157" s="268"/>
      <c r="D1157" s="249"/>
      <c r="E1157" s="250"/>
      <c r="F1157" s="232"/>
      <c r="G1157" s="233"/>
      <c r="H1157" s="233"/>
      <c r="I1157" s="233"/>
      <c r="J1157" s="233"/>
      <c r="K1157" s="233"/>
      <c r="L1157" s="233"/>
      <c r="M1157" s="233"/>
      <c r="N1157" s="233"/>
      <c r="O1157" s="251"/>
    </row>
    <row r="1158" spans="1:15" hidden="1">
      <c r="A1158" s="201"/>
      <c r="B1158" s="202"/>
      <c r="C1158" s="268" t="s">
        <v>325</v>
      </c>
      <c r="D1158" s="249"/>
      <c r="E1158" s="250"/>
      <c r="F1158" s="232">
        <v>3</v>
      </c>
      <c r="G1158" s="233"/>
      <c r="H1158" s="233">
        <v>0.6</v>
      </c>
      <c r="I1158" s="233"/>
      <c r="J1158" s="233">
        <v>1</v>
      </c>
      <c r="K1158" s="233"/>
      <c r="L1158" s="233"/>
      <c r="M1158" s="233"/>
      <c r="N1158" s="233" t="s">
        <v>76</v>
      </c>
      <c r="O1158" s="251">
        <f>F1158*H1158*J1158</f>
        <v>1.7999999999999998</v>
      </c>
    </row>
    <row r="1159" spans="1:15" hidden="1">
      <c r="A1159" s="201"/>
      <c r="B1159" s="202"/>
      <c r="C1159" s="268"/>
      <c r="D1159" s="249"/>
      <c r="E1159" s="250"/>
      <c r="F1159" s="232"/>
      <c r="G1159" s="233"/>
      <c r="H1159" s="233"/>
      <c r="I1159" s="233"/>
      <c r="J1159" s="233"/>
      <c r="K1159" s="233"/>
      <c r="L1159" s="233"/>
      <c r="M1159" s="233"/>
      <c r="N1159" s="233"/>
      <c r="O1159" s="251"/>
    </row>
    <row r="1160" spans="1:15" hidden="1">
      <c r="A1160" s="201">
        <v>10</v>
      </c>
      <c r="B1160" s="202"/>
      <c r="C1160" s="268" t="s">
        <v>326</v>
      </c>
      <c r="D1160" s="249"/>
      <c r="E1160" s="250"/>
      <c r="F1160" s="232"/>
      <c r="G1160" s="233"/>
      <c r="H1160" s="233"/>
      <c r="I1160" s="233"/>
      <c r="J1160" s="233"/>
      <c r="K1160" s="233"/>
      <c r="L1160" s="233"/>
      <c r="M1160" s="233"/>
      <c r="N1160" s="233"/>
      <c r="O1160" s="251"/>
    </row>
    <row r="1161" spans="1:15" hidden="1">
      <c r="A1161" s="201"/>
      <c r="B1161" s="202"/>
      <c r="C1161" s="268"/>
      <c r="D1161" s="249"/>
      <c r="E1161" s="250"/>
      <c r="F1161" s="232"/>
      <c r="G1161" s="233"/>
      <c r="H1161" s="233"/>
      <c r="I1161" s="233"/>
      <c r="J1161" s="233"/>
      <c r="K1161" s="233"/>
      <c r="L1161" s="233"/>
      <c r="M1161" s="233"/>
      <c r="N1161" s="233"/>
      <c r="O1161" s="251"/>
    </row>
    <row r="1162" spans="1:15" hidden="1">
      <c r="A1162" s="201"/>
      <c r="B1162" s="202"/>
      <c r="C1162" s="268"/>
      <c r="D1162" s="249"/>
      <c r="E1162" s="250"/>
      <c r="F1162" s="232"/>
      <c r="G1162" s="233"/>
      <c r="H1162" s="233"/>
      <c r="I1162" s="233"/>
      <c r="J1162" s="233"/>
      <c r="K1162" s="233"/>
      <c r="L1162" s="233"/>
      <c r="M1162" s="233"/>
      <c r="N1162" s="233"/>
      <c r="O1162" s="251"/>
    </row>
    <row r="1163" spans="1:15" hidden="1">
      <c r="A1163" s="201"/>
      <c r="B1163" s="202"/>
      <c r="C1163" s="268"/>
      <c r="D1163" s="249"/>
      <c r="E1163" s="250"/>
      <c r="F1163" s="232"/>
      <c r="G1163" s="233"/>
      <c r="H1163" s="233"/>
      <c r="I1163" s="233"/>
      <c r="J1163" s="233"/>
      <c r="K1163" s="233"/>
      <c r="L1163" s="233"/>
      <c r="M1163" s="233"/>
      <c r="N1163" s="233"/>
      <c r="O1163" s="251"/>
    </row>
    <row r="1164" spans="1:15" hidden="1">
      <c r="A1164" s="201"/>
      <c r="B1164" s="202"/>
      <c r="C1164" s="268"/>
      <c r="D1164" s="249"/>
      <c r="E1164" s="250"/>
      <c r="F1164" s="232"/>
      <c r="G1164" s="233"/>
      <c r="H1164" s="233"/>
      <c r="I1164" s="233"/>
      <c r="J1164" s="233"/>
      <c r="K1164" s="233"/>
      <c r="L1164" s="233"/>
      <c r="M1164" s="233"/>
      <c r="N1164" s="233"/>
      <c r="O1164" s="251"/>
    </row>
    <row r="1165" spans="1:15" hidden="1">
      <c r="A1165" s="201"/>
      <c r="B1165" s="202"/>
      <c r="C1165" s="268"/>
      <c r="D1165" s="249"/>
      <c r="E1165" s="250"/>
      <c r="F1165" s="232"/>
      <c r="G1165" s="233"/>
      <c r="H1165" s="233"/>
      <c r="I1165" s="233"/>
      <c r="J1165" s="233"/>
      <c r="K1165" s="233"/>
      <c r="L1165" s="233"/>
      <c r="M1165" s="233"/>
      <c r="N1165" s="233"/>
      <c r="O1165" s="251"/>
    </row>
    <row r="1166" spans="1:15" hidden="1">
      <c r="A1166" s="201"/>
      <c r="B1166" s="202"/>
      <c r="C1166" s="268"/>
      <c r="D1166" s="249"/>
      <c r="E1166" s="250"/>
      <c r="F1166" s="232"/>
      <c r="G1166" s="233"/>
      <c r="H1166" s="233"/>
      <c r="I1166" s="233"/>
      <c r="J1166" s="233"/>
      <c r="K1166" s="233"/>
      <c r="L1166" s="233"/>
      <c r="M1166" s="233"/>
      <c r="N1166" s="233"/>
      <c r="O1166" s="251"/>
    </row>
    <row r="1167" spans="1:15" hidden="1">
      <c r="A1167" s="201"/>
      <c r="B1167" s="202"/>
      <c r="C1167" s="268"/>
      <c r="D1167" s="249"/>
      <c r="E1167" s="250"/>
      <c r="F1167" s="232"/>
      <c r="G1167" s="233"/>
      <c r="H1167" s="233"/>
      <c r="I1167" s="233"/>
      <c r="J1167" s="233"/>
      <c r="K1167" s="233"/>
      <c r="L1167" s="233"/>
      <c r="M1167" s="233"/>
      <c r="N1167" s="233"/>
      <c r="O1167" s="251"/>
    </row>
    <row r="1168" spans="1:15" hidden="1">
      <c r="A1168" s="201"/>
      <c r="B1168" s="202"/>
      <c r="C1168" s="268"/>
      <c r="D1168" s="249"/>
      <c r="E1168" s="250"/>
      <c r="F1168" s="232"/>
      <c r="G1168" s="233"/>
      <c r="H1168" s="233"/>
      <c r="I1168" s="233"/>
      <c r="J1168" s="233"/>
      <c r="K1168" s="233"/>
      <c r="L1168" s="233"/>
      <c r="M1168" s="233"/>
      <c r="N1168" s="233"/>
      <c r="O1168" s="251"/>
    </row>
    <row r="1169" spans="1:15" hidden="1">
      <c r="A1169" s="201"/>
      <c r="B1169" s="202"/>
      <c r="C1169" s="268"/>
      <c r="D1169" s="249"/>
      <c r="E1169" s="250"/>
      <c r="F1169" s="232"/>
      <c r="G1169" s="233"/>
      <c r="H1169" s="233"/>
      <c r="I1169" s="233"/>
      <c r="J1169" s="233"/>
      <c r="K1169" s="233"/>
      <c r="L1169" s="233"/>
      <c r="M1169" s="233"/>
      <c r="N1169" s="233"/>
      <c r="O1169" s="251"/>
    </row>
    <row r="1170" spans="1:15" hidden="1">
      <c r="A1170" s="201"/>
      <c r="B1170" s="202"/>
      <c r="C1170" s="268"/>
      <c r="D1170" s="249"/>
      <c r="E1170" s="250"/>
      <c r="F1170" s="232"/>
      <c r="G1170" s="233"/>
      <c r="H1170" s="233"/>
      <c r="I1170" s="233"/>
      <c r="J1170" s="233"/>
      <c r="K1170" s="233"/>
      <c r="L1170" s="233"/>
      <c r="M1170" s="233"/>
      <c r="N1170" s="233"/>
      <c r="O1170" s="251"/>
    </row>
    <row r="1171" spans="1:15" hidden="1">
      <c r="A1171" s="201"/>
      <c r="B1171" s="202"/>
      <c r="C1171" s="268"/>
      <c r="D1171" s="249"/>
      <c r="E1171" s="250"/>
      <c r="F1171" s="232"/>
      <c r="G1171" s="233"/>
      <c r="H1171" s="233"/>
      <c r="I1171" s="233"/>
      <c r="J1171" s="233"/>
      <c r="K1171" s="233"/>
      <c r="L1171" s="233"/>
      <c r="M1171" s="233"/>
      <c r="N1171" s="233"/>
      <c r="O1171" s="251"/>
    </row>
    <row r="1172" spans="1:15" hidden="1">
      <c r="A1172" s="201"/>
      <c r="B1172" s="202"/>
      <c r="C1172" s="268"/>
      <c r="D1172" s="249"/>
      <c r="E1172" s="250"/>
      <c r="F1172" s="232"/>
      <c r="G1172" s="233"/>
      <c r="H1172" s="233"/>
      <c r="I1172" s="233"/>
      <c r="J1172" s="233"/>
      <c r="K1172" s="233"/>
      <c r="L1172" s="233"/>
      <c r="M1172" s="233"/>
      <c r="N1172" s="233"/>
      <c r="O1172" s="251"/>
    </row>
    <row r="1173" spans="1:15" hidden="1">
      <c r="A1173" s="201"/>
      <c r="B1173" s="202"/>
      <c r="C1173" s="268"/>
      <c r="D1173" s="249"/>
      <c r="E1173" s="250"/>
      <c r="F1173" s="232"/>
      <c r="G1173" s="233"/>
      <c r="H1173" s="233"/>
      <c r="I1173" s="233"/>
      <c r="J1173" s="233"/>
      <c r="K1173" s="233"/>
      <c r="L1173" s="233"/>
      <c r="M1173" s="233"/>
      <c r="N1173" s="233"/>
      <c r="O1173" s="251"/>
    </row>
    <row r="1174" spans="1:15" hidden="1">
      <c r="A1174" s="201"/>
      <c r="B1174" s="202"/>
      <c r="C1174" s="268"/>
      <c r="D1174" s="249"/>
      <c r="E1174" s="250"/>
      <c r="F1174" s="232"/>
      <c r="G1174" s="233"/>
      <c r="H1174" s="233"/>
      <c r="I1174" s="233"/>
      <c r="J1174" s="233"/>
      <c r="K1174" s="233"/>
      <c r="L1174" s="233"/>
      <c r="M1174" s="233"/>
      <c r="N1174" s="233"/>
      <c r="O1174" s="251"/>
    </row>
    <row r="1175" spans="1:15" hidden="1">
      <c r="A1175" s="201"/>
      <c r="B1175" s="202"/>
      <c r="C1175" s="268"/>
      <c r="D1175" s="249"/>
      <c r="E1175" s="250"/>
      <c r="F1175" s="232"/>
      <c r="G1175" s="233"/>
      <c r="H1175" s="233"/>
      <c r="I1175" s="233"/>
      <c r="J1175" s="233"/>
      <c r="K1175" s="233"/>
      <c r="L1175" s="233"/>
      <c r="M1175" s="233"/>
      <c r="N1175" s="233"/>
      <c r="O1175" s="251"/>
    </row>
    <row r="1176" spans="1:15" hidden="1">
      <c r="A1176" s="201"/>
      <c r="B1176" s="202"/>
      <c r="C1176" s="268"/>
      <c r="D1176" s="249"/>
      <c r="E1176" s="250"/>
      <c r="F1176" s="232"/>
      <c r="G1176" s="233"/>
      <c r="H1176" s="233"/>
      <c r="I1176" s="233"/>
      <c r="J1176" s="233"/>
      <c r="K1176" s="233"/>
      <c r="L1176" s="233"/>
      <c r="M1176" s="233"/>
      <c r="N1176" s="233"/>
      <c r="O1176" s="251"/>
    </row>
    <row r="1177" spans="1:15" hidden="1">
      <c r="A1177" s="201"/>
      <c r="B1177" s="202"/>
      <c r="C1177" s="268"/>
      <c r="D1177" s="249"/>
      <c r="E1177" s="250"/>
      <c r="F1177" s="232"/>
      <c r="G1177" s="233"/>
      <c r="H1177" s="233"/>
      <c r="I1177" s="233"/>
      <c r="J1177" s="233"/>
      <c r="K1177" s="233"/>
      <c r="L1177" s="233"/>
      <c r="M1177" s="233"/>
      <c r="N1177" s="233"/>
      <c r="O1177" s="251"/>
    </row>
    <row r="1178" spans="1:15" hidden="1">
      <c r="A1178" s="201"/>
      <c r="B1178" s="202"/>
      <c r="C1178" s="268"/>
      <c r="D1178" s="249"/>
      <c r="E1178" s="250"/>
      <c r="F1178" s="232"/>
      <c r="G1178" s="233"/>
      <c r="H1178" s="233"/>
      <c r="I1178" s="233"/>
      <c r="J1178" s="233"/>
      <c r="K1178" s="233"/>
      <c r="L1178" s="233"/>
      <c r="M1178" s="233"/>
      <c r="N1178" s="233"/>
      <c r="O1178" s="251"/>
    </row>
    <row r="1179" spans="1:15" hidden="1">
      <c r="A1179" s="201"/>
      <c r="B1179" s="202"/>
      <c r="C1179" s="268"/>
      <c r="D1179" s="249"/>
      <c r="E1179" s="250"/>
      <c r="F1179" s="232"/>
      <c r="G1179" s="233"/>
      <c r="H1179" s="233"/>
      <c r="I1179" s="233"/>
      <c r="J1179" s="233"/>
      <c r="K1179" s="233"/>
      <c r="L1179" s="233"/>
      <c r="M1179" s="233"/>
      <c r="N1179" s="233"/>
      <c r="O1179" s="251"/>
    </row>
    <row r="1180" spans="1:15" hidden="1">
      <c r="A1180" s="201"/>
      <c r="B1180" s="202"/>
      <c r="C1180" s="268"/>
      <c r="D1180" s="249"/>
      <c r="E1180" s="250"/>
      <c r="F1180" s="232"/>
      <c r="G1180" s="233"/>
      <c r="H1180" s="233"/>
      <c r="I1180" s="233"/>
      <c r="J1180" s="233"/>
      <c r="K1180" s="233"/>
      <c r="L1180" s="233"/>
      <c r="M1180" s="233"/>
      <c r="N1180" s="233"/>
      <c r="O1180" s="251"/>
    </row>
    <row r="1181" spans="1:15" hidden="1">
      <c r="A1181" s="201"/>
      <c r="B1181" s="202"/>
      <c r="C1181" s="268" t="s">
        <v>325</v>
      </c>
      <c r="D1181" s="249"/>
      <c r="E1181" s="250"/>
      <c r="F1181" s="232">
        <v>0.6</v>
      </c>
      <c r="G1181" s="233"/>
      <c r="H1181" s="233">
        <v>0.6</v>
      </c>
      <c r="I1181" s="233"/>
      <c r="J1181" s="233">
        <v>6</v>
      </c>
      <c r="K1181" s="233"/>
      <c r="L1181" s="233"/>
      <c r="M1181" s="233"/>
      <c r="N1181" s="233" t="s">
        <v>76</v>
      </c>
      <c r="O1181" s="251">
        <f>F1181*H1181*J1181</f>
        <v>2.16</v>
      </c>
    </row>
    <row r="1182" spans="1:15" ht="14" hidden="1" thickBot="1">
      <c r="A1182" s="271"/>
      <c r="B1182" s="272"/>
      <c r="C1182" s="280"/>
      <c r="D1182" s="274"/>
      <c r="E1182" s="275"/>
      <c r="F1182" s="276"/>
      <c r="G1182" s="277"/>
      <c r="H1182" s="277"/>
      <c r="I1182" s="277"/>
      <c r="J1182" s="277"/>
      <c r="K1182" s="277"/>
      <c r="L1182" s="277"/>
      <c r="M1182" s="277"/>
      <c r="N1182" s="277"/>
      <c r="O1182" s="278"/>
    </row>
    <row r="1183" spans="1:15" hidden="1">
      <c r="A1183" s="201">
        <v>11</v>
      </c>
      <c r="B1183" s="202"/>
      <c r="C1183" s="268" t="s">
        <v>327</v>
      </c>
      <c r="D1183" s="249"/>
      <c r="E1183" s="250"/>
      <c r="F1183" s="232"/>
      <c r="G1183" s="233"/>
      <c r="H1183" s="233"/>
      <c r="I1183" s="233"/>
      <c r="J1183" s="233"/>
      <c r="K1183" s="233"/>
      <c r="L1183" s="233"/>
      <c r="M1183" s="233"/>
      <c r="N1183" s="233"/>
      <c r="O1183" s="251"/>
    </row>
    <row r="1184" spans="1:15" hidden="1">
      <c r="A1184" s="201"/>
      <c r="B1184" s="202"/>
      <c r="C1184" s="268"/>
      <c r="D1184" s="249"/>
      <c r="E1184" s="250"/>
      <c r="F1184" s="232"/>
      <c r="G1184" s="233"/>
      <c r="H1184" s="233"/>
      <c r="I1184" s="233"/>
      <c r="J1184" s="233"/>
      <c r="K1184" s="233"/>
      <c r="L1184" s="233"/>
      <c r="M1184" s="233"/>
      <c r="N1184" s="233"/>
      <c r="O1184" s="251"/>
    </row>
    <row r="1185" spans="1:15" hidden="1">
      <c r="A1185" s="201"/>
      <c r="B1185" s="202"/>
      <c r="C1185" s="268"/>
      <c r="D1185" s="249"/>
      <c r="E1185" s="250"/>
      <c r="F1185" s="232"/>
      <c r="G1185" s="233"/>
      <c r="H1185" s="233"/>
      <c r="I1185" s="233"/>
      <c r="J1185" s="233"/>
      <c r="K1185" s="233"/>
      <c r="L1185" s="233"/>
      <c r="M1185" s="233"/>
      <c r="N1185" s="233"/>
      <c r="O1185" s="251"/>
    </row>
    <row r="1186" spans="1:15" hidden="1">
      <c r="A1186" s="201"/>
      <c r="B1186" s="202"/>
      <c r="C1186" s="268"/>
      <c r="D1186" s="249"/>
      <c r="E1186" s="250"/>
      <c r="F1186" s="232"/>
      <c r="G1186" s="233"/>
      <c r="H1186" s="233"/>
      <c r="I1186" s="233"/>
      <c r="J1186" s="233"/>
      <c r="K1186" s="233"/>
      <c r="L1186" s="233"/>
      <c r="M1186" s="233"/>
      <c r="N1186" s="233"/>
      <c r="O1186" s="251"/>
    </row>
    <row r="1187" spans="1:15" hidden="1">
      <c r="A1187" s="201"/>
      <c r="B1187" s="202"/>
      <c r="C1187" s="268"/>
      <c r="D1187" s="249"/>
      <c r="E1187" s="250"/>
      <c r="F1187" s="232"/>
      <c r="G1187" s="233"/>
      <c r="H1187" s="233"/>
      <c r="I1187" s="233"/>
      <c r="J1187" s="233"/>
      <c r="K1187" s="233"/>
      <c r="L1187" s="233"/>
      <c r="M1187" s="233"/>
      <c r="N1187" s="233"/>
      <c r="O1187" s="251"/>
    </row>
    <row r="1188" spans="1:15" hidden="1">
      <c r="A1188" s="201"/>
      <c r="B1188" s="202"/>
      <c r="C1188" s="268"/>
      <c r="D1188" s="249"/>
      <c r="E1188" s="250"/>
      <c r="F1188" s="232"/>
      <c r="G1188" s="233"/>
      <c r="H1188" s="233"/>
      <c r="I1188" s="233"/>
      <c r="J1188" s="233"/>
      <c r="K1188" s="233"/>
      <c r="L1188" s="233"/>
      <c r="M1188" s="233"/>
      <c r="N1188" s="233"/>
      <c r="O1188" s="251"/>
    </row>
    <row r="1189" spans="1:15" hidden="1">
      <c r="A1189" s="201"/>
      <c r="B1189" s="202"/>
      <c r="C1189" s="268"/>
      <c r="D1189" s="249"/>
      <c r="E1189" s="250"/>
      <c r="F1189" s="232"/>
      <c r="G1189" s="233"/>
      <c r="H1189" s="233"/>
      <c r="I1189" s="233"/>
      <c r="J1189" s="233"/>
      <c r="K1189" s="233"/>
      <c r="L1189" s="233"/>
      <c r="M1189" s="233"/>
      <c r="N1189" s="233"/>
      <c r="O1189" s="251"/>
    </row>
    <row r="1190" spans="1:15" hidden="1">
      <c r="A1190" s="201"/>
      <c r="B1190" s="202"/>
      <c r="C1190" s="268"/>
      <c r="D1190" s="249"/>
      <c r="E1190" s="250"/>
      <c r="F1190" s="232"/>
      <c r="G1190" s="233"/>
      <c r="H1190" s="233"/>
      <c r="I1190" s="233"/>
      <c r="J1190" s="233"/>
      <c r="K1190" s="233"/>
      <c r="L1190" s="233"/>
      <c r="M1190" s="233"/>
      <c r="N1190" s="233"/>
      <c r="O1190" s="251"/>
    </row>
    <row r="1191" spans="1:15" hidden="1">
      <c r="A1191" s="201"/>
      <c r="B1191" s="202"/>
      <c r="C1191" s="268"/>
      <c r="D1191" s="249"/>
      <c r="E1191" s="250"/>
      <c r="F1191" s="232"/>
      <c r="G1191" s="233"/>
      <c r="H1191" s="233"/>
      <c r="I1191" s="233"/>
      <c r="J1191" s="233"/>
      <c r="K1191" s="233"/>
      <c r="L1191" s="233"/>
      <c r="M1191" s="233"/>
      <c r="N1191" s="233"/>
      <c r="O1191" s="251"/>
    </row>
    <row r="1192" spans="1:15" hidden="1">
      <c r="A1192" s="201"/>
      <c r="B1192" s="202"/>
      <c r="C1192" s="268"/>
      <c r="D1192" s="249"/>
      <c r="E1192" s="250"/>
      <c r="F1192" s="232"/>
      <c r="G1192" s="233"/>
      <c r="H1192" s="233"/>
      <c r="I1192" s="233"/>
      <c r="J1192" s="233"/>
      <c r="K1192" s="233"/>
      <c r="L1192" s="233"/>
      <c r="M1192" s="233"/>
      <c r="N1192" s="233"/>
      <c r="O1192" s="251"/>
    </row>
    <row r="1193" spans="1:15" hidden="1">
      <c r="A1193" s="201"/>
      <c r="B1193" s="202"/>
      <c r="C1193" s="268"/>
      <c r="D1193" s="249"/>
      <c r="E1193" s="250"/>
      <c r="F1193" s="232"/>
      <c r="G1193" s="233"/>
      <c r="H1193" s="233"/>
      <c r="I1193" s="233"/>
      <c r="J1193" s="233"/>
      <c r="K1193" s="233"/>
      <c r="L1193" s="233"/>
      <c r="M1193" s="233"/>
      <c r="N1193" s="233"/>
      <c r="O1193" s="251"/>
    </row>
    <row r="1194" spans="1:15" hidden="1">
      <c r="A1194" s="201"/>
      <c r="B1194" s="202"/>
      <c r="C1194" s="268"/>
      <c r="D1194" s="249"/>
      <c r="E1194" s="250"/>
      <c r="F1194" s="232"/>
      <c r="G1194" s="233"/>
      <c r="H1194" s="233"/>
      <c r="I1194" s="233"/>
      <c r="J1194" s="233"/>
      <c r="K1194" s="233"/>
      <c r="L1194" s="233"/>
      <c r="M1194" s="233"/>
      <c r="N1194" s="233"/>
      <c r="O1194" s="251"/>
    </row>
    <row r="1195" spans="1:15" hidden="1">
      <c r="A1195" s="201"/>
      <c r="B1195" s="202"/>
      <c r="C1195" s="268"/>
      <c r="D1195" s="249"/>
      <c r="E1195" s="250"/>
      <c r="F1195" s="232"/>
      <c r="G1195" s="233"/>
      <c r="H1195" s="233"/>
      <c r="I1195" s="233"/>
      <c r="J1195" s="233"/>
      <c r="K1195" s="233"/>
      <c r="L1195" s="233"/>
      <c r="M1195" s="233"/>
      <c r="N1195" s="233"/>
      <c r="O1195" s="251"/>
    </row>
    <row r="1196" spans="1:15" hidden="1">
      <c r="A1196" s="201"/>
      <c r="B1196" s="202"/>
      <c r="C1196" s="268"/>
      <c r="D1196" s="249"/>
      <c r="E1196" s="250"/>
      <c r="F1196" s="232"/>
      <c r="G1196" s="233"/>
      <c r="H1196" s="233"/>
      <c r="I1196" s="233"/>
      <c r="J1196" s="233"/>
      <c r="K1196" s="233"/>
      <c r="L1196" s="233"/>
      <c r="M1196" s="233"/>
      <c r="N1196" s="233"/>
      <c r="O1196" s="251"/>
    </row>
    <row r="1197" spans="1:15" hidden="1">
      <c r="A1197" s="201"/>
      <c r="B1197" s="202"/>
      <c r="C1197" s="268"/>
      <c r="D1197" s="249"/>
      <c r="E1197" s="250"/>
      <c r="F1197" s="232"/>
      <c r="G1197" s="233"/>
      <c r="H1197" s="233"/>
      <c r="I1197" s="233"/>
      <c r="J1197" s="233"/>
      <c r="K1197" s="233"/>
      <c r="L1197" s="233"/>
      <c r="M1197" s="233"/>
      <c r="N1197" s="233"/>
      <c r="O1197" s="251"/>
    </row>
    <row r="1198" spans="1:15" hidden="1">
      <c r="A1198" s="201"/>
      <c r="B1198" s="202"/>
      <c r="C1198" s="268"/>
      <c r="D1198" s="249"/>
      <c r="E1198" s="250"/>
      <c r="F1198" s="232"/>
      <c r="G1198" s="233"/>
      <c r="H1198" s="233"/>
      <c r="I1198" s="233"/>
      <c r="J1198" s="233"/>
      <c r="K1198" s="233"/>
      <c r="L1198" s="233"/>
      <c r="M1198" s="233"/>
      <c r="N1198" s="233"/>
      <c r="O1198" s="251"/>
    </row>
    <row r="1199" spans="1:15" hidden="1">
      <c r="A1199" s="201"/>
      <c r="B1199" s="202"/>
      <c r="C1199" s="268"/>
      <c r="D1199" s="249"/>
      <c r="E1199" s="250"/>
      <c r="F1199" s="232"/>
      <c r="G1199" s="233"/>
      <c r="H1199" s="233"/>
      <c r="I1199" s="233"/>
      <c r="J1199" s="233"/>
      <c r="K1199" s="233"/>
      <c r="L1199" s="233"/>
      <c r="M1199" s="233"/>
      <c r="N1199" s="233"/>
      <c r="O1199" s="251"/>
    </row>
    <row r="1200" spans="1:15" hidden="1">
      <c r="A1200" s="201"/>
      <c r="B1200" s="202"/>
      <c r="C1200" s="268"/>
      <c r="D1200" s="249"/>
      <c r="E1200" s="250"/>
      <c r="F1200" s="232"/>
      <c r="G1200" s="233"/>
      <c r="H1200" s="233"/>
      <c r="I1200" s="233"/>
      <c r="J1200" s="233"/>
      <c r="K1200" s="233"/>
      <c r="L1200" s="233"/>
      <c r="M1200" s="233"/>
      <c r="N1200" s="233"/>
      <c r="O1200" s="251"/>
    </row>
    <row r="1201" spans="1:15" hidden="1">
      <c r="A1201" s="201"/>
      <c r="B1201" s="202"/>
      <c r="C1201" s="268"/>
      <c r="D1201" s="249"/>
      <c r="E1201" s="250"/>
      <c r="F1201" s="232"/>
      <c r="G1201" s="233"/>
      <c r="H1201" s="233"/>
      <c r="I1201" s="233"/>
      <c r="J1201" s="233"/>
      <c r="K1201" s="233"/>
      <c r="L1201" s="233"/>
      <c r="M1201" s="233"/>
      <c r="N1201" s="233"/>
      <c r="O1201" s="251"/>
    </row>
    <row r="1202" spans="1:15" hidden="1">
      <c r="A1202" s="201"/>
      <c r="B1202" s="202"/>
      <c r="C1202" s="268"/>
      <c r="D1202" s="249"/>
      <c r="E1202" s="250"/>
      <c r="F1202" s="232"/>
      <c r="G1202" s="233"/>
      <c r="H1202" s="233"/>
      <c r="I1202" s="233"/>
      <c r="J1202" s="233"/>
      <c r="K1202" s="233"/>
      <c r="L1202" s="233"/>
      <c r="M1202" s="233"/>
      <c r="N1202" s="233"/>
      <c r="O1202" s="251"/>
    </row>
    <row r="1203" spans="1:15" hidden="1">
      <c r="A1203" s="201"/>
      <c r="B1203" s="202"/>
      <c r="C1203" s="268"/>
      <c r="D1203" s="249"/>
      <c r="E1203" s="250"/>
      <c r="F1203" s="232"/>
      <c r="G1203" s="233"/>
      <c r="H1203" s="233"/>
      <c r="I1203" s="233"/>
      <c r="J1203" s="233"/>
      <c r="K1203" s="233"/>
      <c r="L1203" s="233"/>
      <c r="M1203" s="233"/>
      <c r="N1203" s="233"/>
      <c r="O1203" s="251"/>
    </row>
    <row r="1204" spans="1:15" hidden="1">
      <c r="A1204" s="201"/>
      <c r="B1204" s="202"/>
      <c r="C1204" s="268"/>
      <c r="D1204" s="249"/>
      <c r="E1204" s="250"/>
      <c r="F1204" s="232"/>
      <c r="G1204" s="233"/>
      <c r="H1204" s="233"/>
      <c r="I1204" s="233"/>
      <c r="J1204" s="233"/>
      <c r="K1204" s="233"/>
      <c r="L1204" s="233"/>
      <c r="M1204" s="233"/>
      <c r="N1204" s="233"/>
      <c r="O1204" s="251"/>
    </row>
    <row r="1205" spans="1:15" hidden="1">
      <c r="A1205" s="201"/>
      <c r="B1205" s="202"/>
      <c r="C1205" s="268"/>
      <c r="D1205" s="249"/>
      <c r="E1205" s="250"/>
      <c r="F1205" s="232"/>
      <c r="G1205" s="233"/>
      <c r="H1205" s="233"/>
      <c r="I1205" s="233"/>
      <c r="J1205" s="233"/>
      <c r="K1205" s="233"/>
      <c r="L1205" s="233"/>
      <c r="M1205" s="233"/>
      <c r="N1205" s="233"/>
      <c r="O1205" s="251"/>
    </row>
    <row r="1206" spans="1:15" hidden="1">
      <c r="A1206" s="201"/>
      <c r="B1206" s="202"/>
      <c r="C1206" s="268"/>
      <c r="D1206" s="249"/>
      <c r="E1206" s="250"/>
      <c r="F1206" s="232"/>
      <c r="G1206" s="233"/>
      <c r="H1206" s="233"/>
      <c r="I1206" s="233"/>
      <c r="J1206" s="233"/>
      <c r="K1206" s="233"/>
      <c r="L1206" s="233"/>
      <c r="M1206" s="233"/>
      <c r="N1206" s="233"/>
      <c r="O1206" s="251"/>
    </row>
    <row r="1207" spans="1:15" hidden="1">
      <c r="A1207" s="201"/>
      <c r="B1207" s="202"/>
      <c r="C1207" s="268"/>
      <c r="D1207" s="249"/>
      <c r="E1207" s="250"/>
      <c r="F1207" s="232"/>
      <c r="G1207" s="233"/>
      <c r="H1207" s="233"/>
      <c r="I1207" s="233"/>
      <c r="J1207" s="233"/>
      <c r="K1207" s="233"/>
      <c r="L1207" s="233"/>
      <c r="M1207" s="233"/>
      <c r="N1207" s="233"/>
      <c r="O1207" s="251"/>
    </row>
    <row r="1208" spans="1:15" hidden="1">
      <c r="A1208" s="201"/>
      <c r="B1208" s="202"/>
      <c r="C1208" s="268"/>
      <c r="D1208" s="249"/>
      <c r="E1208" s="250"/>
      <c r="F1208" s="232"/>
      <c r="G1208" s="233"/>
      <c r="H1208" s="233"/>
      <c r="I1208" s="233"/>
      <c r="J1208" s="233"/>
      <c r="K1208" s="233"/>
      <c r="L1208" s="233"/>
      <c r="M1208" s="233"/>
      <c r="N1208" s="233"/>
      <c r="O1208" s="251"/>
    </row>
    <row r="1209" spans="1:15" hidden="1">
      <c r="A1209" s="201"/>
      <c r="B1209" s="202"/>
      <c r="C1209" s="268"/>
      <c r="D1209" s="249"/>
      <c r="E1209" s="250"/>
      <c r="F1209" s="232"/>
      <c r="G1209" s="233"/>
      <c r="H1209" s="233"/>
      <c r="I1209" s="233"/>
      <c r="J1209" s="233"/>
      <c r="K1209" s="233"/>
      <c r="L1209" s="233"/>
      <c r="M1209" s="233"/>
      <c r="N1209" s="233"/>
      <c r="O1209" s="251"/>
    </row>
    <row r="1210" spans="1:15" hidden="1">
      <c r="A1210" s="201"/>
      <c r="B1210" s="202"/>
      <c r="C1210" s="268"/>
      <c r="D1210" s="249"/>
      <c r="E1210" s="250"/>
      <c r="F1210" s="232"/>
      <c r="G1210" s="233"/>
      <c r="H1210" s="233"/>
      <c r="I1210" s="233"/>
      <c r="J1210" s="233"/>
      <c r="K1210" s="233"/>
      <c r="L1210" s="233"/>
      <c r="M1210" s="233"/>
      <c r="N1210" s="233"/>
      <c r="O1210" s="251"/>
    </row>
    <row r="1211" spans="1:15" hidden="1">
      <c r="A1211" s="201"/>
      <c r="B1211" s="202"/>
      <c r="C1211" s="268"/>
      <c r="D1211" s="249"/>
      <c r="E1211" s="250"/>
      <c r="F1211" s="232"/>
      <c r="G1211" s="233"/>
      <c r="H1211" s="233"/>
      <c r="I1211" s="233"/>
      <c r="J1211" s="233"/>
      <c r="K1211" s="233"/>
      <c r="L1211" s="233"/>
      <c r="M1211" s="233"/>
      <c r="N1211" s="233"/>
      <c r="O1211" s="251"/>
    </row>
    <row r="1212" spans="1:15" hidden="1">
      <c r="A1212" s="201"/>
      <c r="B1212" s="202"/>
      <c r="C1212" s="268"/>
      <c r="D1212" s="249"/>
      <c r="E1212" s="250"/>
      <c r="F1212" s="232"/>
      <c r="G1212" s="233"/>
      <c r="H1212" s="233"/>
      <c r="I1212" s="233"/>
      <c r="J1212" s="233"/>
      <c r="K1212" s="233"/>
      <c r="L1212" s="233"/>
      <c r="M1212" s="233"/>
      <c r="N1212" s="233"/>
      <c r="O1212" s="251"/>
    </row>
    <row r="1213" spans="1:15" hidden="1">
      <c r="A1213" s="201"/>
      <c r="B1213" s="202"/>
      <c r="C1213" s="248" t="s">
        <v>328</v>
      </c>
      <c r="D1213" s="249"/>
      <c r="E1213" s="250"/>
      <c r="F1213" s="232">
        <v>0.6</v>
      </c>
      <c r="G1213" s="233"/>
      <c r="H1213" s="233">
        <v>3</v>
      </c>
      <c r="I1213" s="233"/>
      <c r="J1213" s="233">
        <v>27</v>
      </c>
      <c r="K1213" s="233"/>
      <c r="L1213" s="233"/>
      <c r="M1213" s="233"/>
      <c r="N1213" s="233" t="s">
        <v>76</v>
      </c>
      <c r="O1213" s="251">
        <f>F1213*H1213*J1213</f>
        <v>48.599999999999994</v>
      </c>
    </row>
    <row r="1214" spans="1:15" hidden="1">
      <c r="A1214" s="201"/>
      <c r="B1214" s="202"/>
      <c r="C1214" s="248" t="s">
        <v>329</v>
      </c>
      <c r="D1214" s="249"/>
      <c r="E1214" s="250"/>
      <c r="F1214" s="232"/>
      <c r="G1214" s="233"/>
      <c r="H1214" s="233"/>
      <c r="I1214" s="233">
        <v>1</v>
      </c>
      <c r="J1214" s="233">
        <v>27</v>
      </c>
      <c r="K1214" s="233"/>
      <c r="L1214" s="233"/>
      <c r="M1214" s="233"/>
      <c r="N1214" s="233" t="s">
        <v>54</v>
      </c>
      <c r="O1214" s="251">
        <f>I1214*J1214</f>
        <v>27</v>
      </c>
    </row>
    <row r="1215" spans="1:15" hidden="1">
      <c r="A1215" s="201"/>
      <c r="B1215" s="202"/>
      <c r="C1215" s="248" t="s">
        <v>330</v>
      </c>
      <c r="D1215" s="249"/>
      <c r="E1215" s="250"/>
      <c r="F1215" s="232"/>
      <c r="G1215" s="233"/>
      <c r="H1215" s="233"/>
      <c r="I1215" s="233">
        <v>2</v>
      </c>
      <c r="J1215" s="233">
        <v>27</v>
      </c>
      <c r="K1215" s="233"/>
      <c r="L1215" s="233"/>
      <c r="M1215" s="233"/>
      <c r="N1215" s="233" t="s">
        <v>54</v>
      </c>
      <c r="O1215" s="251">
        <f>I1215*J1215</f>
        <v>54</v>
      </c>
    </row>
    <row r="1216" spans="1:15" hidden="1">
      <c r="A1216" s="201"/>
      <c r="B1216" s="202"/>
      <c r="C1216" s="248" t="s">
        <v>331</v>
      </c>
      <c r="D1216" s="249"/>
      <c r="E1216" s="250"/>
      <c r="F1216" s="232"/>
      <c r="G1216" s="233"/>
      <c r="H1216" s="233"/>
      <c r="I1216" s="233">
        <v>2</v>
      </c>
      <c r="J1216" s="233">
        <v>27</v>
      </c>
      <c r="K1216" s="233"/>
      <c r="L1216" s="233"/>
      <c r="M1216" s="233"/>
      <c r="N1216" s="233" t="s">
        <v>54</v>
      </c>
      <c r="O1216" s="251">
        <f>I1216*J1216</f>
        <v>54</v>
      </c>
    </row>
    <row r="1217" spans="1:15" hidden="1">
      <c r="A1217" s="201"/>
      <c r="B1217" s="202"/>
      <c r="C1217" s="248"/>
      <c r="D1217" s="249"/>
      <c r="E1217" s="250"/>
      <c r="F1217" s="232"/>
      <c r="G1217" s="233"/>
      <c r="H1217" s="233"/>
      <c r="I1217" s="233"/>
      <c r="J1217" s="233"/>
      <c r="K1217" s="233"/>
      <c r="L1217" s="233"/>
      <c r="M1217" s="233"/>
      <c r="N1217" s="233"/>
      <c r="O1217" s="251"/>
    </row>
    <row r="1218" spans="1:15" ht="14" hidden="1" thickBot="1">
      <c r="A1218" s="271"/>
      <c r="B1218" s="272"/>
      <c r="C1218" s="273"/>
      <c r="D1218" s="274"/>
      <c r="E1218" s="275"/>
      <c r="F1218" s="276"/>
      <c r="G1218" s="277"/>
      <c r="H1218" s="277"/>
      <c r="I1218" s="277"/>
      <c r="J1218" s="277"/>
      <c r="K1218" s="277"/>
      <c r="L1218" s="277"/>
      <c r="M1218" s="277"/>
      <c r="N1218" s="277"/>
      <c r="O1218" s="278"/>
    </row>
    <row r="1219" spans="1:15" ht="14" hidden="1">
      <c r="A1219" s="208" t="s">
        <v>332</v>
      </c>
      <c r="B1219" s="209"/>
      <c r="C1219" s="279" t="s">
        <v>333</v>
      </c>
      <c r="D1219" s="257"/>
      <c r="E1219" s="258"/>
      <c r="F1219" s="232"/>
      <c r="G1219" s="233"/>
      <c r="H1219" s="233"/>
      <c r="I1219" s="233"/>
      <c r="J1219" s="233"/>
      <c r="K1219" s="233"/>
      <c r="L1219" s="233"/>
      <c r="M1219" s="233"/>
      <c r="N1219" s="233"/>
      <c r="O1219" s="251"/>
    </row>
    <row r="1220" spans="1:15" hidden="1">
      <c r="A1220" s="201">
        <v>1</v>
      </c>
      <c r="B1220" s="202"/>
      <c r="C1220" s="268" t="s">
        <v>334</v>
      </c>
      <c r="D1220" s="249"/>
      <c r="E1220" s="250"/>
      <c r="F1220" s="232"/>
      <c r="G1220" s="233"/>
      <c r="H1220" s="233"/>
      <c r="I1220" s="233"/>
      <c r="J1220" s="233"/>
      <c r="K1220" s="233"/>
      <c r="L1220" s="233"/>
      <c r="M1220" s="233"/>
      <c r="N1220" s="233"/>
      <c r="O1220" s="251"/>
    </row>
    <row r="1221" spans="1:15" hidden="1">
      <c r="A1221" s="201"/>
      <c r="B1221" s="202"/>
      <c r="C1221" s="248" t="s">
        <v>335</v>
      </c>
      <c r="D1221" s="249"/>
      <c r="E1221" s="250"/>
      <c r="F1221" s="232">
        <f>((9.4+7.3+10.5+3.2)*2)+(19.7+2.85+4+1.95+1.2+2)</f>
        <v>92.5</v>
      </c>
      <c r="G1221" s="233"/>
      <c r="H1221" s="233">
        <v>4</v>
      </c>
      <c r="I1221" s="233"/>
      <c r="J1221" s="233"/>
      <c r="K1221" s="233"/>
      <c r="L1221" s="233">
        <f>F1221*H1221</f>
        <v>370</v>
      </c>
      <c r="M1221" s="233">
        <f>M854</f>
        <v>0</v>
      </c>
      <c r="N1221" s="233" t="s">
        <v>76</v>
      </c>
      <c r="O1221" s="251">
        <f>L1221-M1221</f>
        <v>370</v>
      </c>
    </row>
    <row r="1222" spans="1:15" hidden="1">
      <c r="A1222" s="201"/>
      <c r="B1222" s="202"/>
      <c r="C1222" s="248" t="s">
        <v>336</v>
      </c>
      <c r="D1222" s="249"/>
      <c r="E1222" s="250"/>
      <c r="F1222" s="232">
        <f>5.5*6</f>
        <v>33</v>
      </c>
      <c r="G1222" s="233"/>
      <c r="H1222" s="233">
        <v>4</v>
      </c>
      <c r="I1222" s="233"/>
      <c r="J1222" s="233"/>
      <c r="K1222" s="233"/>
      <c r="L1222" s="233">
        <f>F1222*H1222</f>
        <v>132</v>
      </c>
      <c r="M1222" s="233" t="e">
        <f>#REF!</f>
        <v>#REF!</v>
      </c>
      <c r="N1222" s="233" t="s">
        <v>76</v>
      </c>
      <c r="O1222" s="251" t="e">
        <f>L1222-M1222</f>
        <v>#REF!</v>
      </c>
    </row>
    <row r="1223" spans="1:15" hidden="1">
      <c r="A1223" s="201"/>
      <c r="B1223" s="202"/>
      <c r="C1223" s="248" t="s">
        <v>337</v>
      </c>
      <c r="D1223" s="249"/>
      <c r="E1223" s="250"/>
      <c r="F1223" s="232">
        <f>28+(6*4*2)+(4.65*2)+(1.5*2)+(12*4)</f>
        <v>136.30000000000001</v>
      </c>
      <c r="G1223" s="233"/>
      <c r="H1223" s="233">
        <v>4</v>
      </c>
      <c r="I1223" s="233"/>
      <c r="J1223" s="233"/>
      <c r="K1223" s="233"/>
      <c r="L1223" s="233">
        <f>F1223*H1223</f>
        <v>545.20000000000005</v>
      </c>
      <c r="M1223" s="233"/>
      <c r="N1223" s="233" t="s">
        <v>76</v>
      </c>
      <c r="O1223" s="251">
        <f>L1223-M1223</f>
        <v>545.20000000000005</v>
      </c>
    </row>
    <row r="1224" spans="1:15" hidden="1">
      <c r="A1224" s="201"/>
      <c r="B1224" s="202"/>
      <c r="C1224" s="268"/>
      <c r="D1224" s="249"/>
      <c r="E1224" s="250"/>
      <c r="F1224" s="232"/>
      <c r="G1224" s="233"/>
      <c r="H1224" s="233"/>
      <c r="I1224" s="233"/>
      <c r="J1224" s="233"/>
      <c r="K1224" s="233"/>
      <c r="L1224" s="233"/>
      <c r="M1224" s="233" t="s">
        <v>165</v>
      </c>
      <c r="N1224" s="233" t="s">
        <v>76</v>
      </c>
      <c r="O1224" s="251" t="e">
        <f>SUM(O1221:O1223)</f>
        <v>#REF!</v>
      </c>
    </row>
    <row r="1225" spans="1:15" hidden="1">
      <c r="A1225" s="201"/>
      <c r="B1225" s="202"/>
      <c r="C1225" s="268"/>
      <c r="D1225" s="249"/>
      <c r="E1225" s="250"/>
      <c r="F1225" s="232"/>
      <c r="G1225" s="233"/>
      <c r="H1225" s="233"/>
      <c r="I1225" s="233"/>
      <c r="J1225" s="233"/>
      <c r="K1225" s="233"/>
      <c r="L1225" s="233"/>
      <c r="M1225" s="233"/>
      <c r="N1225" s="233"/>
      <c r="O1225" s="251"/>
    </row>
    <row r="1226" spans="1:15" hidden="1">
      <c r="A1226" s="201"/>
      <c r="B1226" s="202"/>
      <c r="C1226" s="268"/>
      <c r="D1226" s="249"/>
      <c r="E1226" s="250"/>
      <c r="F1226" s="232"/>
      <c r="G1226" s="233"/>
      <c r="H1226" s="233"/>
      <c r="I1226" s="233"/>
      <c r="J1226" s="233"/>
      <c r="K1226" s="233"/>
      <c r="L1226" s="233"/>
      <c r="M1226" s="233"/>
      <c r="N1226" s="233"/>
      <c r="O1226" s="251"/>
    </row>
    <row r="1227" spans="1:15" hidden="1">
      <c r="A1227" s="201"/>
      <c r="B1227" s="202"/>
      <c r="C1227" s="268"/>
      <c r="D1227" s="249"/>
      <c r="E1227" s="250"/>
      <c r="F1227" s="232"/>
      <c r="G1227" s="233"/>
      <c r="H1227" s="233"/>
      <c r="I1227" s="233"/>
      <c r="J1227" s="233"/>
      <c r="K1227" s="233"/>
      <c r="L1227" s="233"/>
      <c r="M1227" s="233"/>
      <c r="N1227" s="233"/>
      <c r="O1227" s="251"/>
    </row>
    <row r="1228" spans="1:15" hidden="1">
      <c r="A1228" s="201"/>
      <c r="B1228" s="202"/>
      <c r="C1228" s="268"/>
      <c r="D1228" s="249"/>
      <c r="E1228" s="250"/>
      <c r="F1228" s="232"/>
      <c r="G1228" s="233"/>
      <c r="H1228" s="233"/>
      <c r="I1228" s="233"/>
      <c r="J1228" s="233"/>
      <c r="K1228" s="233"/>
      <c r="L1228" s="233"/>
      <c r="M1228" s="233"/>
      <c r="N1228" s="233"/>
      <c r="O1228" s="251"/>
    </row>
    <row r="1229" spans="1:15" hidden="1">
      <c r="A1229" s="201"/>
      <c r="B1229" s="202"/>
      <c r="C1229" s="268"/>
      <c r="D1229" s="249"/>
      <c r="E1229" s="250"/>
      <c r="F1229" s="232"/>
      <c r="G1229" s="233"/>
      <c r="H1229" s="233"/>
      <c r="I1229" s="233"/>
      <c r="J1229" s="233"/>
      <c r="K1229" s="233"/>
      <c r="L1229" s="233"/>
      <c r="M1229" s="233"/>
      <c r="N1229" s="233"/>
      <c r="O1229" s="251"/>
    </row>
    <row r="1230" spans="1:15" hidden="1">
      <c r="A1230" s="201"/>
      <c r="B1230" s="202"/>
      <c r="C1230" s="268"/>
      <c r="D1230" s="249"/>
      <c r="E1230" s="250"/>
      <c r="F1230" s="232"/>
      <c r="G1230" s="233"/>
      <c r="H1230" s="233"/>
      <c r="I1230" s="233"/>
      <c r="J1230" s="233"/>
      <c r="K1230" s="233"/>
      <c r="L1230" s="233"/>
      <c r="M1230" s="233"/>
      <c r="N1230" s="233"/>
      <c r="O1230" s="251"/>
    </row>
    <row r="1231" spans="1:15" hidden="1">
      <c r="A1231" s="201"/>
      <c r="B1231" s="202"/>
      <c r="C1231" s="268"/>
      <c r="D1231" s="249"/>
      <c r="E1231" s="250"/>
      <c r="F1231" s="232"/>
      <c r="G1231" s="233"/>
      <c r="H1231" s="233"/>
      <c r="I1231" s="233"/>
      <c r="J1231" s="233"/>
      <c r="K1231" s="233"/>
      <c r="L1231" s="233"/>
      <c r="M1231" s="233"/>
      <c r="N1231" s="233"/>
      <c r="O1231" s="251"/>
    </row>
    <row r="1232" spans="1:15" hidden="1">
      <c r="A1232" s="201"/>
      <c r="B1232" s="202"/>
      <c r="C1232" s="268"/>
      <c r="D1232" s="249"/>
      <c r="E1232" s="250"/>
      <c r="F1232" s="232"/>
      <c r="G1232" s="233"/>
      <c r="H1232" s="233"/>
      <c r="I1232" s="233"/>
      <c r="J1232" s="233"/>
      <c r="K1232" s="233"/>
      <c r="L1232" s="233"/>
      <c r="M1232" s="233"/>
      <c r="N1232" s="233"/>
      <c r="O1232" s="251"/>
    </row>
    <row r="1233" spans="1:15" hidden="1">
      <c r="A1233" s="201"/>
      <c r="B1233" s="202"/>
      <c r="C1233" s="268"/>
      <c r="D1233" s="249"/>
      <c r="E1233" s="250"/>
      <c r="F1233" s="232"/>
      <c r="G1233" s="233"/>
      <c r="H1233" s="233"/>
      <c r="I1233" s="233"/>
      <c r="J1233" s="233"/>
      <c r="K1233" s="233"/>
      <c r="L1233" s="233"/>
      <c r="M1233" s="233"/>
      <c r="N1233" s="233"/>
      <c r="O1233" s="251"/>
    </row>
    <row r="1234" spans="1:15" hidden="1">
      <c r="A1234" s="201"/>
      <c r="B1234" s="202"/>
      <c r="C1234" s="268"/>
      <c r="D1234" s="249"/>
      <c r="E1234" s="250"/>
      <c r="F1234" s="232"/>
      <c r="G1234" s="233"/>
      <c r="H1234" s="233"/>
      <c r="I1234" s="233"/>
      <c r="J1234" s="233"/>
      <c r="K1234" s="233"/>
      <c r="L1234" s="233"/>
      <c r="M1234" s="233"/>
      <c r="N1234" s="233"/>
      <c r="O1234" s="251"/>
    </row>
    <row r="1235" spans="1:15" hidden="1">
      <c r="A1235" s="201"/>
      <c r="B1235" s="202"/>
      <c r="C1235" s="268"/>
      <c r="D1235" s="249"/>
      <c r="E1235" s="250"/>
      <c r="F1235" s="232"/>
      <c r="G1235" s="233"/>
      <c r="H1235" s="233"/>
      <c r="I1235" s="233"/>
      <c r="J1235" s="233"/>
      <c r="K1235" s="233"/>
      <c r="L1235" s="233"/>
      <c r="M1235" s="233"/>
      <c r="N1235" s="233"/>
      <c r="O1235" s="251"/>
    </row>
    <row r="1236" spans="1:15" hidden="1">
      <c r="A1236" s="201"/>
      <c r="B1236" s="202"/>
      <c r="C1236" s="268"/>
      <c r="D1236" s="249"/>
      <c r="E1236" s="250"/>
      <c r="F1236" s="232"/>
      <c r="G1236" s="233"/>
      <c r="H1236" s="233"/>
      <c r="I1236" s="233"/>
      <c r="J1236" s="233"/>
      <c r="K1236" s="233"/>
      <c r="L1236" s="233"/>
      <c r="M1236" s="233"/>
      <c r="N1236" s="233"/>
      <c r="O1236" s="251"/>
    </row>
    <row r="1237" spans="1:15" hidden="1">
      <c r="A1237" s="201"/>
      <c r="B1237" s="202"/>
      <c r="C1237" s="268"/>
      <c r="D1237" s="249"/>
      <c r="E1237" s="250"/>
      <c r="F1237" s="232"/>
      <c r="G1237" s="233"/>
      <c r="H1237" s="233"/>
      <c r="I1237" s="233"/>
      <c r="J1237" s="233"/>
      <c r="K1237" s="233"/>
      <c r="L1237" s="233"/>
      <c r="M1237" s="233"/>
      <c r="N1237" s="233"/>
      <c r="O1237" s="251"/>
    </row>
    <row r="1238" spans="1:15" hidden="1">
      <c r="A1238" s="201"/>
      <c r="B1238" s="202"/>
      <c r="C1238" s="268"/>
      <c r="D1238" s="249"/>
      <c r="E1238" s="250"/>
      <c r="F1238" s="232"/>
      <c r="G1238" s="233"/>
      <c r="H1238" s="233"/>
      <c r="I1238" s="233"/>
      <c r="J1238" s="233"/>
      <c r="K1238" s="233"/>
      <c r="L1238" s="233"/>
      <c r="M1238" s="233"/>
      <c r="N1238" s="233"/>
      <c r="O1238" s="251"/>
    </row>
    <row r="1239" spans="1:15" hidden="1">
      <c r="A1239" s="201"/>
      <c r="B1239" s="202"/>
      <c r="C1239" s="268"/>
      <c r="D1239" s="249"/>
      <c r="E1239" s="250"/>
      <c r="F1239" s="232"/>
      <c r="G1239" s="233"/>
      <c r="H1239" s="233"/>
      <c r="I1239" s="233"/>
      <c r="J1239" s="233"/>
      <c r="K1239" s="233"/>
      <c r="L1239" s="233"/>
      <c r="M1239" s="233"/>
      <c r="N1239" s="233"/>
      <c r="O1239" s="251"/>
    </row>
    <row r="1240" spans="1:15" hidden="1">
      <c r="A1240" s="201"/>
      <c r="B1240" s="202"/>
      <c r="C1240" s="268"/>
      <c r="D1240" s="249"/>
      <c r="E1240" s="250"/>
      <c r="F1240" s="232"/>
      <c r="G1240" s="233"/>
      <c r="H1240" s="233"/>
      <c r="I1240" s="233"/>
      <c r="J1240" s="233"/>
      <c r="K1240" s="233"/>
      <c r="L1240" s="233"/>
      <c r="M1240" s="233"/>
      <c r="N1240" s="233"/>
      <c r="O1240" s="251"/>
    </row>
    <row r="1241" spans="1:15" hidden="1">
      <c r="A1241" s="201"/>
      <c r="B1241" s="202"/>
      <c r="C1241" s="268"/>
      <c r="D1241" s="249"/>
      <c r="E1241" s="250"/>
      <c r="F1241" s="232"/>
      <c r="G1241" s="233"/>
      <c r="H1241" s="233"/>
      <c r="I1241" s="233"/>
      <c r="J1241" s="233"/>
      <c r="K1241" s="233"/>
      <c r="L1241" s="233"/>
      <c r="M1241" s="233"/>
      <c r="N1241" s="233"/>
      <c r="O1241" s="251"/>
    </row>
    <row r="1242" spans="1:15" hidden="1">
      <c r="A1242" s="201"/>
      <c r="B1242" s="202"/>
      <c r="C1242" s="268"/>
      <c r="D1242" s="249"/>
      <c r="E1242" s="250"/>
      <c r="F1242" s="232"/>
      <c r="G1242" s="233"/>
      <c r="H1242" s="233"/>
      <c r="I1242" s="233"/>
      <c r="J1242" s="233"/>
      <c r="K1242" s="233"/>
      <c r="L1242" s="233"/>
      <c r="M1242" s="233"/>
      <c r="N1242" s="233"/>
      <c r="O1242" s="251"/>
    </row>
    <row r="1243" spans="1:15" ht="14" hidden="1" thickBot="1">
      <c r="A1243" s="271"/>
      <c r="B1243" s="272"/>
      <c r="C1243" s="280"/>
      <c r="D1243" s="274"/>
      <c r="E1243" s="275"/>
      <c r="F1243" s="276"/>
      <c r="G1243" s="277"/>
      <c r="H1243" s="277"/>
      <c r="I1243" s="277"/>
      <c r="J1243" s="277"/>
      <c r="K1243" s="277"/>
      <c r="L1243" s="277"/>
      <c r="M1243" s="277"/>
      <c r="N1243" s="277"/>
      <c r="O1243" s="278"/>
    </row>
    <row r="1244" spans="1:15" hidden="1">
      <c r="A1244" s="201"/>
      <c r="B1244" s="202"/>
      <c r="C1244" s="248" t="s">
        <v>338</v>
      </c>
      <c r="D1244" s="249"/>
      <c r="E1244" s="250"/>
      <c r="F1244" s="232">
        <f>(10.5+10.5+28)+(9.4*2)+(21.5)+(2.5*2)+(2*3)+(3.2*2)</f>
        <v>106.7</v>
      </c>
      <c r="G1244" s="233"/>
      <c r="H1244" s="233">
        <v>4</v>
      </c>
      <c r="I1244" s="233"/>
      <c r="J1244" s="233"/>
      <c r="K1244" s="233"/>
      <c r="L1244" s="233">
        <f>F1244*H1244</f>
        <v>426.8</v>
      </c>
      <c r="M1244" s="233">
        <f>M874</f>
        <v>0</v>
      </c>
      <c r="N1244" s="233" t="s">
        <v>76</v>
      </c>
      <c r="O1244" s="251">
        <f>L1244-M1244</f>
        <v>426.8</v>
      </c>
    </row>
    <row r="1245" spans="1:15" hidden="1">
      <c r="A1245" s="201"/>
      <c r="B1245" s="202"/>
      <c r="C1245" s="248" t="s">
        <v>339</v>
      </c>
      <c r="D1245" s="249"/>
      <c r="E1245" s="250"/>
      <c r="F1245" s="232">
        <f>(5.5*6)+(6*4)</f>
        <v>57</v>
      </c>
      <c r="G1245" s="233"/>
      <c r="H1245" s="233">
        <v>4</v>
      </c>
      <c r="I1245" s="233"/>
      <c r="J1245" s="233"/>
      <c r="K1245" s="233"/>
      <c r="L1245" s="233">
        <f>F1245*H1245</f>
        <v>228</v>
      </c>
      <c r="M1245" s="233">
        <f>M875</f>
        <v>0</v>
      </c>
      <c r="N1245" s="233" t="s">
        <v>76</v>
      </c>
      <c r="O1245" s="251">
        <f>L1245-M1245</f>
        <v>228</v>
      </c>
    </row>
    <row r="1246" spans="1:15" hidden="1">
      <c r="A1246" s="201"/>
      <c r="B1246" s="202"/>
      <c r="C1246" s="248" t="s">
        <v>340</v>
      </c>
      <c r="D1246" s="249"/>
      <c r="E1246" s="250"/>
      <c r="F1246" s="232">
        <f>28+(6*4)+(4.65*2)+(1.3*2)+(8.5*2)</f>
        <v>80.900000000000006</v>
      </c>
      <c r="G1246" s="233"/>
      <c r="H1246" s="233">
        <v>4</v>
      </c>
      <c r="I1246" s="233"/>
      <c r="J1246" s="233"/>
      <c r="K1246" s="233"/>
      <c r="L1246" s="233">
        <f>F1246*H1246</f>
        <v>323.60000000000002</v>
      </c>
      <c r="M1246" s="233"/>
      <c r="N1246" s="233" t="s">
        <v>76</v>
      </c>
      <c r="O1246" s="251">
        <f>L1246-M1246</f>
        <v>323.60000000000002</v>
      </c>
    </row>
    <row r="1247" spans="1:15" hidden="1">
      <c r="A1247" s="201"/>
      <c r="B1247" s="202"/>
      <c r="C1247" s="268"/>
      <c r="D1247" s="249"/>
      <c r="E1247" s="250"/>
      <c r="F1247" s="232"/>
      <c r="G1247" s="233"/>
      <c r="H1247" s="233"/>
      <c r="I1247" s="233"/>
      <c r="J1247" s="233"/>
      <c r="K1247" s="233"/>
      <c r="L1247" s="233"/>
      <c r="M1247" s="233" t="s">
        <v>165</v>
      </c>
      <c r="N1247" s="233" t="s">
        <v>76</v>
      </c>
      <c r="O1247" s="251">
        <f>SUM(O1244:O1246)</f>
        <v>978.4</v>
      </c>
    </row>
    <row r="1248" spans="1:15" hidden="1">
      <c r="A1248" s="201"/>
      <c r="B1248" s="202"/>
      <c r="C1248" s="268"/>
      <c r="D1248" s="249"/>
      <c r="E1248" s="250"/>
      <c r="F1248" s="232"/>
      <c r="G1248" s="233"/>
      <c r="H1248" s="233"/>
      <c r="I1248" s="233"/>
      <c r="J1248" s="233"/>
      <c r="K1248" s="233"/>
      <c r="L1248" s="233"/>
      <c r="M1248" s="233"/>
      <c r="N1248" s="233"/>
      <c r="O1248" s="251"/>
    </row>
    <row r="1249" spans="1:15" hidden="1">
      <c r="A1249" s="201"/>
      <c r="B1249" s="202"/>
      <c r="C1249" s="268"/>
      <c r="D1249" s="249"/>
      <c r="E1249" s="250"/>
      <c r="F1249" s="232"/>
      <c r="G1249" s="233"/>
      <c r="H1249" s="233"/>
      <c r="I1249" s="233"/>
      <c r="J1249" s="233"/>
      <c r="K1249" s="233"/>
      <c r="L1249" s="233"/>
      <c r="M1249" s="233"/>
      <c r="N1249" s="233"/>
      <c r="O1249" s="251"/>
    </row>
    <row r="1250" spans="1:15" hidden="1">
      <c r="A1250" s="201"/>
      <c r="B1250" s="202"/>
      <c r="C1250" s="268"/>
      <c r="D1250" s="249"/>
      <c r="E1250" s="250"/>
      <c r="F1250" s="232"/>
      <c r="G1250" s="233"/>
      <c r="H1250" s="233"/>
      <c r="I1250" s="233"/>
      <c r="J1250" s="233"/>
      <c r="K1250" s="233"/>
      <c r="L1250" s="233"/>
      <c r="M1250" s="233"/>
      <c r="N1250" s="233"/>
      <c r="O1250" s="251"/>
    </row>
    <row r="1251" spans="1:15" hidden="1">
      <c r="A1251" s="201"/>
      <c r="B1251" s="202"/>
      <c r="C1251" s="268"/>
      <c r="D1251" s="249"/>
      <c r="E1251" s="250"/>
      <c r="F1251" s="232"/>
      <c r="G1251" s="233"/>
      <c r="H1251" s="233"/>
      <c r="I1251" s="233"/>
      <c r="J1251" s="233"/>
      <c r="K1251" s="233"/>
      <c r="L1251" s="233"/>
      <c r="M1251" s="233"/>
      <c r="N1251" s="233"/>
      <c r="O1251" s="251"/>
    </row>
    <row r="1252" spans="1:15" hidden="1">
      <c r="A1252" s="201"/>
      <c r="B1252" s="202"/>
      <c r="C1252" s="268"/>
      <c r="D1252" s="249"/>
      <c r="E1252" s="250"/>
      <c r="F1252" s="232"/>
      <c r="G1252" s="233"/>
      <c r="H1252" s="233"/>
      <c r="I1252" s="233"/>
      <c r="J1252" s="233"/>
      <c r="K1252" s="233"/>
      <c r="L1252" s="233"/>
      <c r="M1252" s="233"/>
      <c r="N1252" s="233"/>
      <c r="O1252" s="251"/>
    </row>
    <row r="1253" spans="1:15" hidden="1">
      <c r="A1253" s="201"/>
      <c r="B1253" s="202"/>
      <c r="C1253" s="268"/>
      <c r="D1253" s="249"/>
      <c r="E1253" s="250"/>
      <c r="F1253" s="232"/>
      <c r="G1253" s="233"/>
      <c r="H1253" s="233"/>
      <c r="I1253" s="233"/>
      <c r="J1253" s="233"/>
      <c r="K1253" s="233"/>
      <c r="L1253" s="233"/>
      <c r="M1253" s="233"/>
      <c r="N1253" s="233"/>
      <c r="O1253" s="251"/>
    </row>
    <row r="1254" spans="1:15" hidden="1">
      <c r="A1254" s="201"/>
      <c r="B1254" s="202"/>
      <c r="C1254" s="268"/>
      <c r="D1254" s="249"/>
      <c r="E1254" s="250"/>
      <c r="F1254" s="232"/>
      <c r="G1254" s="233"/>
      <c r="H1254" s="233"/>
      <c r="I1254" s="233"/>
      <c r="J1254" s="233"/>
      <c r="K1254" s="233"/>
      <c r="L1254" s="233"/>
      <c r="M1254" s="233"/>
      <c r="N1254" s="233"/>
      <c r="O1254" s="251"/>
    </row>
    <row r="1255" spans="1:15" hidden="1">
      <c r="A1255" s="201"/>
      <c r="B1255" s="202"/>
      <c r="C1255" s="268"/>
      <c r="D1255" s="249"/>
      <c r="E1255" s="250"/>
      <c r="F1255" s="232"/>
      <c r="G1255" s="233"/>
      <c r="H1255" s="233"/>
      <c r="I1255" s="233"/>
      <c r="J1255" s="233"/>
      <c r="K1255" s="233"/>
      <c r="L1255" s="233"/>
      <c r="M1255" s="233"/>
      <c r="N1255" s="233"/>
      <c r="O1255" s="251"/>
    </row>
    <row r="1256" spans="1:15" hidden="1">
      <c r="A1256" s="201"/>
      <c r="B1256" s="202"/>
      <c r="C1256" s="268"/>
      <c r="D1256" s="249"/>
      <c r="E1256" s="250"/>
      <c r="F1256" s="232"/>
      <c r="G1256" s="233"/>
      <c r="H1256" s="233"/>
      <c r="I1256" s="233"/>
      <c r="J1256" s="233"/>
      <c r="K1256" s="233"/>
      <c r="L1256" s="233"/>
      <c r="M1256" s="233"/>
      <c r="N1256" s="233"/>
      <c r="O1256" s="251"/>
    </row>
    <row r="1257" spans="1:15" hidden="1">
      <c r="A1257" s="201"/>
      <c r="B1257" s="202"/>
      <c r="C1257" s="268"/>
      <c r="D1257" s="249"/>
      <c r="E1257" s="250"/>
      <c r="F1257" s="232"/>
      <c r="G1257" s="233"/>
      <c r="H1257" s="233"/>
      <c r="I1257" s="233"/>
      <c r="J1257" s="233"/>
      <c r="K1257" s="233"/>
      <c r="L1257" s="233"/>
      <c r="M1257" s="233"/>
      <c r="N1257" s="233"/>
      <c r="O1257" s="251"/>
    </row>
    <row r="1258" spans="1:15" hidden="1">
      <c r="A1258" s="201"/>
      <c r="B1258" s="202"/>
      <c r="C1258" s="268"/>
      <c r="D1258" s="249"/>
      <c r="E1258" s="250"/>
      <c r="F1258" s="232"/>
      <c r="G1258" s="233"/>
      <c r="H1258" s="233"/>
      <c r="I1258" s="233"/>
      <c r="J1258" s="233"/>
      <c r="K1258" s="233"/>
      <c r="L1258" s="233"/>
      <c r="M1258" s="233"/>
      <c r="N1258" s="233"/>
      <c r="O1258" s="251"/>
    </row>
    <row r="1259" spans="1:15" hidden="1">
      <c r="A1259" s="201"/>
      <c r="B1259" s="202"/>
      <c r="C1259" s="268"/>
      <c r="D1259" s="249"/>
      <c r="E1259" s="250"/>
      <c r="F1259" s="232"/>
      <c r="G1259" s="233"/>
      <c r="H1259" s="233"/>
      <c r="I1259" s="233"/>
      <c r="J1259" s="233"/>
      <c r="K1259" s="233"/>
      <c r="L1259" s="233"/>
      <c r="M1259" s="233"/>
      <c r="N1259" s="233"/>
      <c r="O1259" s="251"/>
    </row>
    <row r="1260" spans="1:15" hidden="1">
      <c r="A1260" s="201"/>
      <c r="B1260" s="202"/>
      <c r="C1260" s="268"/>
      <c r="D1260" s="249"/>
      <c r="E1260" s="250"/>
      <c r="F1260" s="232"/>
      <c r="G1260" s="233"/>
      <c r="H1260" s="233"/>
      <c r="I1260" s="233"/>
      <c r="J1260" s="233"/>
      <c r="K1260" s="233"/>
      <c r="L1260" s="233"/>
      <c r="M1260" s="233"/>
      <c r="N1260" s="233"/>
      <c r="O1260" s="251"/>
    </row>
    <row r="1261" spans="1:15" hidden="1">
      <c r="A1261" s="201"/>
      <c r="B1261" s="202"/>
      <c r="C1261" s="268"/>
      <c r="D1261" s="249"/>
      <c r="E1261" s="250"/>
      <c r="F1261" s="232"/>
      <c r="G1261" s="233"/>
      <c r="H1261" s="233"/>
      <c r="I1261" s="233"/>
      <c r="J1261" s="233"/>
      <c r="K1261" s="233"/>
      <c r="L1261" s="233"/>
      <c r="M1261" s="233"/>
      <c r="N1261" s="233"/>
      <c r="O1261" s="251"/>
    </row>
    <row r="1262" spans="1:15" hidden="1">
      <c r="A1262" s="201"/>
      <c r="B1262" s="202"/>
      <c r="C1262" s="268"/>
      <c r="D1262" s="249"/>
      <c r="E1262" s="250"/>
      <c r="F1262" s="232"/>
      <c r="G1262" s="233"/>
      <c r="H1262" s="233"/>
      <c r="I1262" s="233"/>
      <c r="J1262" s="233"/>
      <c r="K1262" s="233"/>
      <c r="L1262" s="233"/>
      <c r="M1262" s="233"/>
      <c r="N1262" s="233"/>
      <c r="O1262" s="251"/>
    </row>
    <row r="1263" spans="1:15" hidden="1">
      <c r="A1263" s="201"/>
      <c r="B1263" s="202"/>
      <c r="C1263" s="268"/>
      <c r="D1263" s="249"/>
      <c r="E1263" s="250"/>
      <c r="F1263" s="232"/>
      <c r="G1263" s="233"/>
      <c r="H1263" s="233"/>
      <c r="I1263" s="233"/>
      <c r="J1263" s="233"/>
      <c r="K1263" s="233"/>
      <c r="L1263" s="233"/>
      <c r="M1263" s="233"/>
      <c r="N1263" s="233"/>
      <c r="O1263" s="251"/>
    </row>
    <row r="1264" spans="1:15" hidden="1">
      <c r="A1264" s="201"/>
      <c r="B1264" s="202"/>
      <c r="C1264" s="268"/>
      <c r="D1264" s="249"/>
      <c r="E1264" s="250"/>
      <c r="F1264" s="232"/>
      <c r="G1264" s="233"/>
      <c r="H1264" s="233"/>
      <c r="I1264" s="233"/>
      <c r="J1264" s="233"/>
      <c r="K1264" s="233"/>
      <c r="L1264" s="233"/>
      <c r="M1264" s="233"/>
      <c r="N1264" s="233"/>
      <c r="O1264" s="251"/>
    </row>
    <row r="1265" spans="1:15" hidden="1">
      <c r="A1265" s="201"/>
      <c r="B1265" s="202"/>
      <c r="C1265" s="268"/>
      <c r="D1265" s="249"/>
      <c r="E1265" s="250"/>
      <c r="F1265" s="232"/>
      <c r="G1265" s="233"/>
      <c r="H1265" s="233"/>
      <c r="I1265" s="233"/>
      <c r="J1265" s="233"/>
      <c r="K1265" s="233"/>
      <c r="L1265" s="233"/>
      <c r="M1265" s="233"/>
      <c r="N1265" s="233"/>
      <c r="O1265" s="251"/>
    </row>
    <row r="1266" spans="1:15" hidden="1">
      <c r="A1266" s="201"/>
      <c r="B1266" s="202"/>
      <c r="C1266" s="268"/>
      <c r="D1266" s="249"/>
      <c r="E1266" s="250"/>
      <c r="F1266" s="232"/>
      <c r="G1266" s="233"/>
      <c r="H1266" s="233"/>
      <c r="I1266" s="233"/>
      <c r="J1266" s="233"/>
      <c r="K1266" s="233"/>
      <c r="L1266" s="233"/>
      <c r="M1266" s="233"/>
      <c r="N1266" s="233"/>
      <c r="O1266" s="251"/>
    </row>
    <row r="1267" spans="1:15" ht="14" hidden="1" thickBot="1">
      <c r="A1267" s="271"/>
      <c r="B1267" s="272"/>
      <c r="C1267" s="280"/>
      <c r="D1267" s="274"/>
      <c r="E1267" s="275"/>
      <c r="F1267" s="276"/>
      <c r="G1267" s="277"/>
      <c r="H1267" s="277"/>
      <c r="I1267" s="277"/>
      <c r="J1267" s="277"/>
      <c r="K1267" s="277"/>
      <c r="L1267" s="277"/>
      <c r="M1267" s="277"/>
      <c r="N1267" s="277"/>
      <c r="O1267" s="278"/>
    </row>
    <row r="1268" spans="1:15" hidden="1">
      <c r="A1268" s="201"/>
      <c r="B1268" s="202"/>
      <c r="C1268" s="248" t="s">
        <v>341</v>
      </c>
      <c r="D1268" s="249"/>
      <c r="E1268" s="250"/>
      <c r="F1268" s="232">
        <f>(10.5+10.5+28)+(9.4*2)+(21.5)+(2.5*2)+(2*3)+(3.2*2)</f>
        <v>106.7</v>
      </c>
      <c r="G1268" s="233"/>
      <c r="H1268" s="233">
        <v>4</v>
      </c>
      <c r="I1268" s="233"/>
      <c r="J1268" s="233"/>
      <c r="K1268" s="233"/>
      <c r="L1268" s="233">
        <f>F1268*H1268</f>
        <v>426.8</v>
      </c>
      <c r="M1268" s="233"/>
      <c r="N1268" s="233" t="s">
        <v>76</v>
      </c>
      <c r="O1268" s="251">
        <f>L1268-M1268</f>
        <v>426.8</v>
      </c>
    </row>
    <row r="1269" spans="1:15" hidden="1">
      <c r="A1269" s="201"/>
      <c r="B1269" s="202"/>
      <c r="C1269" s="248" t="s">
        <v>342</v>
      </c>
      <c r="D1269" s="249"/>
      <c r="E1269" s="250"/>
      <c r="F1269" s="232">
        <f>(5.5*6)+(6*4)</f>
        <v>57</v>
      </c>
      <c r="G1269" s="233"/>
      <c r="H1269" s="233">
        <v>4</v>
      </c>
      <c r="I1269" s="233"/>
      <c r="J1269" s="233"/>
      <c r="K1269" s="233"/>
      <c r="L1269" s="233">
        <f>F1269*H1269</f>
        <v>228</v>
      </c>
      <c r="M1269" s="233"/>
      <c r="N1269" s="233" t="s">
        <v>76</v>
      </c>
      <c r="O1269" s="251">
        <f>L1269-M1269</f>
        <v>228</v>
      </c>
    </row>
    <row r="1270" spans="1:15" hidden="1">
      <c r="A1270" s="201"/>
      <c r="B1270" s="202"/>
      <c r="C1270" s="248" t="s">
        <v>343</v>
      </c>
      <c r="D1270" s="249"/>
      <c r="E1270" s="250"/>
      <c r="F1270" s="232">
        <f>28+(6*4)+(4.65*2)+(1.3*2)+(8.5*2)</f>
        <v>80.900000000000006</v>
      </c>
      <c r="G1270" s="233"/>
      <c r="H1270" s="233">
        <v>4</v>
      </c>
      <c r="I1270" s="233"/>
      <c r="J1270" s="233"/>
      <c r="K1270" s="233"/>
      <c r="L1270" s="233">
        <f>F1270*H1270</f>
        <v>323.60000000000002</v>
      </c>
      <c r="M1270" s="233"/>
      <c r="N1270" s="233" t="s">
        <v>76</v>
      </c>
      <c r="O1270" s="251">
        <f>L1270-M1270</f>
        <v>323.60000000000002</v>
      </c>
    </row>
    <row r="1271" spans="1:15" hidden="1">
      <c r="A1271" s="201"/>
      <c r="B1271" s="202"/>
      <c r="C1271" s="268"/>
      <c r="D1271" s="249"/>
      <c r="E1271" s="250"/>
      <c r="F1271" s="232"/>
      <c r="G1271" s="233"/>
      <c r="H1271" s="233"/>
      <c r="I1271" s="233"/>
      <c r="J1271" s="233"/>
      <c r="K1271" s="233"/>
      <c r="L1271" s="233"/>
      <c r="M1271" s="233" t="s">
        <v>165</v>
      </c>
      <c r="N1271" s="233" t="s">
        <v>76</v>
      </c>
      <c r="O1271" s="251">
        <f>SUM(O1268:O1270)</f>
        <v>978.4</v>
      </c>
    </row>
    <row r="1272" spans="1:15" hidden="1">
      <c r="A1272" s="201"/>
      <c r="B1272" s="202"/>
      <c r="C1272" s="268"/>
      <c r="D1272" s="249"/>
      <c r="E1272" s="250"/>
      <c r="F1272" s="232"/>
      <c r="G1272" s="233"/>
      <c r="H1272" s="233"/>
      <c r="I1272" s="233"/>
      <c r="J1272" s="233"/>
      <c r="K1272" s="233"/>
      <c r="L1272" s="233"/>
      <c r="M1272" s="233"/>
      <c r="N1272" s="233"/>
      <c r="O1272" s="251"/>
    </row>
    <row r="1273" spans="1:15" hidden="1">
      <c r="A1273" s="201"/>
      <c r="B1273" s="202"/>
      <c r="C1273" s="268"/>
      <c r="D1273" s="249"/>
      <c r="E1273" s="250"/>
      <c r="F1273" s="232"/>
      <c r="G1273" s="233"/>
      <c r="H1273" s="233"/>
      <c r="I1273" s="233"/>
      <c r="J1273" s="233"/>
      <c r="K1273" s="233"/>
      <c r="L1273" s="233"/>
      <c r="M1273" s="233"/>
      <c r="N1273" s="233"/>
      <c r="O1273" s="251"/>
    </row>
    <row r="1274" spans="1:15" hidden="1">
      <c r="A1274" s="201"/>
      <c r="B1274" s="202"/>
      <c r="C1274" s="268"/>
      <c r="D1274" s="249"/>
      <c r="E1274" s="250"/>
      <c r="F1274" s="232"/>
      <c r="G1274" s="233"/>
      <c r="H1274" s="233"/>
      <c r="I1274" s="233"/>
      <c r="J1274" s="233"/>
      <c r="K1274" s="233"/>
      <c r="L1274" s="233"/>
      <c r="M1274" s="233"/>
      <c r="N1274" s="233"/>
      <c r="O1274" s="251"/>
    </row>
    <row r="1275" spans="1:15" hidden="1">
      <c r="A1275" s="201"/>
      <c r="B1275" s="202"/>
      <c r="C1275" s="268"/>
      <c r="D1275" s="249"/>
      <c r="E1275" s="250"/>
      <c r="F1275" s="232"/>
      <c r="G1275" s="233"/>
      <c r="H1275" s="233"/>
      <c r="I1275" s="233"/>
      <c r="J1275" s="233"/>
      <c r="K1275" s="233"/>
      <c r="L1275" s="233"/>
      <c r="M1275" s="233"/>
      <c r="N1275" s="233"/>
      <c r="O1275" s="251"/>
    </row>
    <row r="1276" spans="1:15" hidden="1">
      <c r="A1276" s="201"/>
      <c r="B1276" s="202"/>
      <c r="C1276" s="268"/>
      <c r="D1276" s="249"/>
      <c r="E1276" s="250"/>
      <c r="F1276" s="232"/>
      <c r="G1276" s="233"/>
      <c r="H1276" s="233"/>
      <c r="I1276" s="233"/>
      <c r="J1276" s="233"/>
      <c r="K1276" s="233"/>
      <c r="L1276" s="233"/>
      <c r="M1276" s="233"/>
      <c r="N1276" s="233"/>
      <c r="O1276" s="251"/>
    </row>
    <row r="1277" spans="1:15" hidden="1">
      <c r="A1277" s="201"/>
      <c r="B1277" s="202"/>
      <c r="C1277" s="268"/>
      <c r="D1277" s="249"/>
      <c r="E1277" s="250"/>
      <c r="F1277" s="232"/>
      <c r="G1277" s="233"/>
      <c r="H1277" s="233"/>
      <c r="I1277" s="233"/>
      <c r="J1277" s="233"/>
      <c r="K1277" s="233"/>
      <c r="L1277" s="233"/>
      <c r="M1277" s="233"/>
      <c r="N1277" s="233"/>
      <c r="O1277" s="251"/>
    </row>
    <row r="1278" spans="1:15" hidden="1">
      <c r="A1278" s="201"/>
      <c r="B1278" s="202"/>
      <c r="C1278" s="268"/>
      <c r="D1278" s="249"/>
      <c r="E1278" s="250"/>
      <c r="F1278" s="232"/>
      <c r="G1278" s="233"/>
      <c r="H1278" s="233"/>
      <c r="I1278" s="233"/>
      <c r="J1278" s="233"/>
      <c r="K1278" s="233"/>
      <c r="L1278" s="233"/>
      <c r="M1278" s="233"/>
      <c r="N1278" s="233"/>
      <c r="O1278" s="251"/>
    </row>
    <row r="1279" spans="1:15" hidden="1">
      <c r="A1279" s="201"/>
      <c r="B1279" s="202"/>
      <c r="C1279" s="268"/>
      <c r="D1279" s="249"/>
      <c r="E1279" s="250"/>
      <c r="F1279" s="232"/>
      <c r="G1279" s="233"/>
      <c r="H1279" s="233"/>
      <c r="I1279" s="233"/>
      <c r="J1279" s="233"/>
      <c r="K1279" s="233"/>
      <c r="L1279" s="233"/>
      <c r="M1279" s="233"/>
      <c r="N1279" s="233"/>
      <c r="O1279" s="251"/>
    </row>
    <row r="1280" spans="1:15" hidden="1">
      <c r="A1280" s="201"/>
      <c r="B1280" s="202"/>
      <c r="C1280" s="268"/>
      <c r="D1280" s="249"/>
      <c r="E1280" s="250"/>
      <c r="F1280" s="232"/>
      <c r="G1280" s="233"/>
      <c r="H1280" s="233"/>
      <c r="I1280" s="233"/>
      <c r="J1280" s="233"/>
      <c r="K1280" s="233"/>
      <c r="L1280" s="233"/>
      <c r="M1280" s="233"/>
      <c r="N1280" s="233"/>
      <c r="O1280" s="251"/>
    </row>
    <row r="1281" spans="1:15" hidden="1">
      <c r="A1281" s="201"/>
      <c r="B1281" s="202"/>
      <c r="C1281" s="268"/>
      <c r="D1281" s="249"/>
      <c r="E1281" s="250"/>
      <c r="F1281" s="232"/>
      <c r="G1281" s="233"/>
      <c r="H1281" s="233"/>
      <c r="I1281" s="233"/>
      <c r="J1281" s="233"/>
      <c r="K1281" s="233"/>
      <c r="L1281" s="233"/>
      <c r="M1281" s="233"/>
      <c r="N1281" s="233"/>
      <c r="O1281" s="251"/>
    </row>
    <row r="1282" spans="1:15" hidden="1">
      <c r="A1282" s="201"/>
      <c r="B1282" s="202"/>
      <c r="C1282" s="268"/>
      <c r="D1282" s="249"/>
      <c r="E1282" s="250"/>
      <c r="F1282" s="232"/>
      <c r="G1282" s="233"/>
      <c r="H1282" s="233"/>
      <c r="I1282" s="233"/>
      <c r="J1282" s="233"/>
      <c r="K1282" s="233"/>
      <c r="L1282" s="233"/>
      <c r="M1282" s="233"/>
      <c r="N1282" s="233"/>
      <c r="O1282" s="251"/>
    </row>
    <row r="1283" spans="1:15" hidden="1">
      <c r="A1283" s="201"/>
      <c r="B1283" s="202"/>
      <c r="C1283" s="268"/>
      <c r="D1283" s="249"/>
      <c r="E1283" s="250"/>
      <c r="F1283" s="232"/>
      <c r="G1283" s="233"/>
      <c r="H1283" s="233"/>
      <c r="I1283" s="233"/>
      <c r="J1283" s="233"/>
      <c r="K1283" s="233"/>
      <c r="L1283" s="233"/>
      <c r="M1283" s="233"/>
      <c r="N1283" s="233"/>
      <c r="O1283" s="251"/>
    </row>
    <row r="1284" spans="1:15" hidden="1">
      <c r="A1284" s="201"/>
      <c r="B1284" s="202"/>
      <c r="C1284" s="268"/>
      <c r="D1284" s="249"/>
      <c r="E1284" s="250"/>
      <c r="F1284" s="232"/>
      <c r="G1284" s="233"/>
      <c r="H1284" s="233"/>
      <c r="I1284" s="233"/>
      <c r="J1284" s="233"/>
      <c r="K1284" s="233"/>
      <c r="L1284" s="233"/>
      <c r="M1284" s="233"/>
      <c r="N1284" s="233"/>
      <c r="O1284" s="251"/>
    </row>
    <row r="1285" spans="1:15" hidden="1">
      <c r="A1285" s="201"/>
      <c r="B1285" s="202"/>
      <c r="C1285" s="268"/>
      <c r="D1285" s="249"/>
      <c r="E1285" s="250"/>
      <c r="F1285" s="232"/>
      <c r="G1285" s="233"/>
      <c r="H1285" s="233"/>
      <c r="I1285" s="233"/>
      <c r="J1285" s="233"/>
      <c r="K1285" s="233"/>
      <c r="L1285" s="233"/>
      <c r="M1285" s="233"/>
      <c r="N1285" s="233"/>
      <c r="O1285" s="251"/>
    </row>
    <row r="1286" spans="1:15" hidden="1">
      <c r="A1286" s="201"/>
      <c r="B1286" s="202"/>
      <c r="C1286" s="268"/>
      <c r="D1286" s="249"/>
      <c r="E1286" s="250"/>
      <c r="F1286" s="232"/>
      <c r="G1286" s="233"/>
      <c r="H1286" s="233"/>
      <c r="I1286" s="233"/>
      <c r="J1286" s="233"/>
      <c r="K1286" s="233"/>
      <c r="L1286" s="233"/>
      <c r="M1286" s="233"/>
      <c r="N1286" s="233"/>
      <c r="O1286" s="251"/>
    </row>
    <row r="1287" spans="1:15" hidden="1">
      <c r="A1287" s="201"/>
      <c r="B1287" s="202"/>
      <c r="C1287" s="268"/>
      <c r="D1287" s="249"/>
      <c r="E1287" s="250"/>
      <c r="F1287" s="232"/>
      <c r="G1287" s="233"/>
      <c r="H1287" s="233"/>
      <c r="I1287" s="233"/>
      <c r="J1287" s="233"/>
      <c r="K1287" s="233"/>
      <c r="L1287" s="233"/>
      <c r="M1287" s="233"/>
      <c r="N1287" s="233"/>
      <c r="O1287" s="251"/>
    </row>
    <row r="1288" spans="1:15" hidden="1">
      <c r="A1288" s="201"/>
      <c r="B1288" s="202"/>
      <c r="C1288" s="268"/>
      <c r="D1288" s="249"/>
      <c r="E1288" s="250"/>
      <c r="F1288" s="232"/>
      <c r="G1288" s="233"/>
      <c r="H1288" s="233"/>
      <c r="I1288" s="233"/>
      <c r="J1288" s="233"/>
      <c r="K1288" s="233"/>
      <c r="L1288" s="233"/>
      <c r="M1288" s="233"/>
      <c r="N1288" s="233"/>
      <c r="O1288" s="251"/>
    </row>
    <row r="1289" spans="1:15" hidden="1">
      <c r="A1289" s="201"/>
      <c r="B1289" s="202"/>
      <c r="C1289" s="268"/>
      <c r="D1289" s="249"/>
      <c r="E1289" s="250"/>
      <c r="F1289" s="232"/>
      <c r="G1289" s="233"/>
      <c r="H1289" s="233"/>
      <c r="I1289" s="233"/>
      <c r="J1289" s="233"/>
      <c r="K1289" s="233"/>
      <c r="L1289" s="233"/>
      <c r="M1289" s="233"/>
      <c r="N1289" s="233"/>
      <c r="O1289" s="251"/>
    </row>
    <row r="1290" spans="1:15" hidden="1">
      <c r="A1290" s="201"/>
      <c r="B1290" s="202"/>
      <c r="C1290" s="268"/>
      <c r="D1290" s="249"/>
      <c r="E1290" s="250"/>
      <c r="F1290" s="232"/>
      <c r="G1290" s="233"/>
      <c r="H1290" s="233"/>
      <c r="I1290" s="233"/>
      <c r="J1290" s="233"/>
      <c r="K1290" s="233"/>
      <c r="L1290" s="233"/>
      <c r="M1290" s="233"/>
      <c r="N1290" s="233"/>
      <c r="O1290" s="251"/>
    </row>
    <row r="1291" spans="1:15" hidden="1">
      <c r="A1291" s="201"/>
      <c r="B1291" s="202"/>
      <c r="C1291" s="248" t="s">
        <v>344</v>
      </c>
      <c r="D1291" s="249"/>
      <c r="E1291" s="250"/>
      <c r="F1291" s="232">
        <f>3+6+9.4</f>
        <v>18.399999999999999</v>
      </c>
      <c r="G1291" s="233"/>
      <c r="H1291" s="233">
        <v>4</v>
      </c>
      <c r="I1291" s="233"/>
      <c r="J1291" s="233"/>
      <c r="K1291" s="233"/>
      <c r="L1291" s="233">
        <f>F1291*H1291</f>
        <v>73.599999999999994</v>
      </c>
      <c r="M1291" s="233"/>
      <c r="N1291" s="233" t="s">
        <v>76</v>
      </c>
      <c r="O1291" s="251">
        <f>L1291-M1291</f>
        <v>73.599999999999994</v>
      </c>
    </row>
    <row r="1292" spans="1:15" hidden="1">
      <c r="A1292" s="201"/>
      <c r="B1292" s="202"/>
      <c r="C1292" s="268"/>
      <c r="D1292" s="249"/>
      <c r="E1292" s="250"/>
      <c r="F1292" s="232"/>
      <c r="G1292" s="233"/>
      <c r="H1292" s="233"/>
      <c r="I1292" s="233"/>
      <c r="J1292" s="233"/>
      <c r="K1292" s="233"/>
      <c r="L1292" s="233"/>
      <c r="M1292" s="233"/>
      <c r="N1292" s="233"/>
      <c r="O1292" s="251"/>
    </row>
    <row r="1293" spans="1:15" hidden="1">
      <c r="A1293" s="201"/>
      <c r="B1293" s="202"/>
      <c r="C1293" s="268"/>
      <c r="D1293" s="249"/>
      <c r="E1293" s="250"/>
      <c r="F1293" s="232"/>
      <c r="G1293" s="233"/>
      <c r="H1293" s="233"/>
      <c r="I1293" s="233"/>
      <c r="J1293" s="233"/>
      <c r="K1293" s="233"/>
      <c r="L1293" s="233" t="s">
        <v>345</v>
      </c>
      <c r="M1293" s="233"/>
      <c r="N1293" s="233" t="s">
        <v>76</v>
      </c>
      <c r="O1293" s="251" t="e">
        <f>SUM(O1224,O1247,O1271,O1291)</f>
        <v>#REF!</v>
      </c>
    </row>
    <row r="1294" spans="1:15" hidden="1">
      <c r="A1294" s="201"/>
      <c r="B1294" s="202"/>
      <c r="C1294" s="268"/>
      <c r="D1294" s="249"/>
      <c r="E1294" s="250"/>
      <c r="F1294" s="232"/>
      <c r="G1294" s="233"/>
      <c r="H1294" s="233"/>
      <c r="I1294" s="233"/>
      <c r="J1294" s="233"/>
      <c r="K1294" s="233"/>
      <c r="L1294" s="233"/>
      <c r="M1294" s="233"/>
      <c r="N1294" s="233"/>
      <c r="O1294" s="251"/>
    </row>
    <row r="1295" spans="1:15" hidden="1">
      <c r="A1295" s="201">
        <v>2</v>
      </c>
      <c r="B1295" s="202"/>
      <c r="C1295" s="268" t="s">
        <v>346</v>
      </c>
      <c r="D1295" s="249"/>
      <c r="E1295" s="250"/>
      <c r="F1295" s="232"/>
      <c r="G1295" s="233"/>
      <c r="H1295" s="233"/>
      <c r="I1295" s="233"/>
      <c r="J1295" s="233"/>
      <c r="K1295" s="233"/>
      <c r="L1295" s="233"/>
      <c r="M1295" s="233"/>
      <c r="N1295" s="233"/>
      <c r="O1295" s="251"/>
    </row>
    <row r="1296" spans="1:15" hidden="1">
      <c r="A1296" s="201"/>
      <c r="B1296" s="202"/>
      <c r="C1296" s="248" t="s">
        <v>344</v>
      </c>
      <c r="D1296" s="249"/>
      <c r="E1296" s="250"/>
      <c r="F1296" s="232">
        <f>(28+22)*2</f>
        <v>100</v>
      </c>
      <c r="G1296" s="233"/>
      <c r="H1296" s="233">
        <v>2.5</v>
      </c>
      <c r="I1296" s="233"/>
      <c r="J1296" s="233">
        <v>2</v>
      </c>
      <c r="K1296" s="233"/>
      <c r="L1296" s="233"/>
      <c r="M1296" s="233"/>
      <c r="N1296" s="233" t="s">
        <v>76</v>
      </c>
      <c r="O1296" s="251">
        <f>F1296*H1296*J1296</f>
        <v>500</v>
      </c>
    </row>
    <row r="1297" spans="1:15" hidden="1">
      <c r="A1297" s="201"/>
      <c r="B1297" s="202"/>
      <c r="C1297" s="268"/>
      <c r="D1297" s="249"/>
      <c r="E1297" s="250"/>
      <c r="F1297" s="232">
        <v>9.4</v>
      </c>
      <c r="G1297" s="233"/>
      <c r="H1297" s="233">
        <v>4</v>
      </c>
      <c r="I1297" s="233"/>
      <c r="J1297" s="233"/>
      <c r="K1297" s="233"/>
      <c r="L1297" s="233">
        <f>F1297*H1297</f>
        <v>37.6</v>
      </c>
      <c r="M1297" s="233">
        <f>M1291</f>
        <v>0</v>
      </c>
      <c r="N1297" s="233" t="s">
        <v>76</v>
      </c>
      <c r="O1297" s="251">
        <f>L1297-M1297</f>
        <v>37.6</v>
      </c>
    </row>
    <row r="1298" spans="1:15" hidden="1">
      <c r="A1298" s="201"/>
      <c r="B1298" s="202"/>
      <c r="C1298" s="268"/>
      <c r="D1298" s="249"/>
      <c r="E1298" s="250"/>
      <c r="F1298" s="232"/>
      <c r="G1298" s="233"/>
      <c r="H1298" s="233"/>
      <c r="I1298" s="233"/>
      <c r="J1298" s="233"/>
      <c r="K1298" s="233"/>
      <c r="L1298" s="233"/>
      <c r="M1298" s="233" t="s">
        <v>165</v>
      </c>
      <c r="N1298" s="233" t="s">
        <v>76</v>
      </c>
      <c r="O1298" s="251">
        <f>SUM(O1296:O1297)</f>
        <v>537.6</v>
      </c>
    </row>
    <row r="1299" spans="1:15" hidden="1">
      <c r="A1299" s="201"/>
      <c r="B1299" s="202"/>
      <c r="C1299" s="268"/>
      <c r="D1299" s="249"/>
      <c r="E1299" s="250"/>
      <c r="F1299" s="232"/>
      <c r="G1299" s="233"/>
      <c r="H1299" s="233"/>
      <c r="I1299" s="233"/>
      <c r="J1299" s="233"/>
      <c r="K1299" s="233"/>
      <c r="L1299" s="233"/>
      <c r="M1299" s="233"/>
      <c r="N1299" s="233"/>
      <c r="O1299" s="251"/>
    </row>
    <row r="1300" spans="1:15" hidden="1">
      <c r="A1300" s="201"/>
      <c r="B1300" s="202"/>
      <c r="C1300" s="268"/>
      <c r="D1300" s="249"/>
      <c r="E1300" s="250"/>
      <c r="F1300" s="232"/>
      <c r="G1300" s="233"/>
      <c r="H1300" s="233"/>
      <c r="I1300" s="233"/>
      <c r="J1300" s="233"/>
      <c r="K1300" s="233"/>
      <c r="L1300" s="233"/>
      <c r="M1300" s="233"/>
      <c r="N1300" s="233"/>
      <c r="O1300" s="251"/>
    </row>
    <row r="1301" spans="1:15" ht="14" hidden="1">
      <c r="A1301" s="208" t="s">
        <v>347</v>
      </c>
      <c r="B1301" s="209"/>
      <c r="C1301" s="279" t="s">
        <v>348</v>
      </c>
      <c r="D1301" s="257"/>
      <c r="E1301" s="258"/>
      <c r="F1301" s="232"/>
      <c r="G1301" s="233"/>
      <c r="H1301" s="233"/>
      <c r="I1301" s="233"/>
      <c r="J1301" s="233"/>
      <c r="K1301" s="233"/>
      <c r="L1301" s="233"/>
      <c r="M1301" s="233"/>
      <c r="N1301" s="233"/>
      <c r="O1301" s="251"/>
    </row>
    <row r="1302" spans="1:15" hidden="1">
      <c r="A1302" s="201">
        <v>1</v>
      </c>
      <c r="B1302" s="202"/>
      <c r="C1302" s="268" t="s">
        <v>349</v>
      </c>
      <c r="D1302" s="249"/>
      <c r="E1302" s="250"/>
      <c r="F1302" s="232"/>
      <c r="G1302" s="233"/>
      <c r="H1302" s="233"/>
      <c r="I1302" s="233"/>
      <c r="J1302" s="233">
        <v>12</v>
      </c>
      <c r="K1302" s="233"/>
      <c r="L1302" s="233"/>
      <c r="M1302" s="233"/>
      <c r="N1302" s="233" t="s">
        <v>54</v>
      </c>
      <c r="O1302" s="251">
        <f>J1302</f>
        <v>12</v>
      </c>
    </row>
    <row r="1303" spans="1:15" hidden="1">
      <c r="A1303" s="201">
        <v>2</v>
      </c>
      <c r="B1303" s="202"/>
      <c r="C1303" s="268" t="s">
        <v>350</v>
      </c>
      <c r="D1303" s="249"/>
      <c r="E1303" s="250"/>
      <c r="F1303" s="232"/>
      <c r="G1303" s="233"/>
      <c r="H1303" s="233"/>
      <c r="I1303" s="233"/>
      <c r="J1303" s="233">
        <v>12</v>
      </c>
      <c r="K1303" s="233"/>
      <c r="L1303" s="233"/>
      <c r="M1303" s="233"/>
      <c r="N1303" s="233" t="s">
        <v>54</v>
      </c>
      <c r="O1303" s="251">
        <f t="shared" ref="O1303:O1309" si="26">J1303</f>
        <v>12</v>
      </c>
    </row>
    <row r="1304" spans="1:15" hidden="1">
      <c r="A1304" s="201">
        <v>3</v>
      </c>
      <c r="B1304" s="202"/>
      <c r="C1304" s="268" t="s">
        <v>351</v>
      </c>
      <c r="D1304" s="249"/>
      <c r="E1304" s="250"/>
      <c r="F1304" s="232"/>
      <c r="G1304" s="233"/>
      <c r="H1304" s="233"/>
      <c r="I1304" s="233"/>
      <c r="J1304" s="233">
        <v>15</v>
      </c>
      <c r="K1304" s="233"/>
      <c r="L1304" s="233"/>
      <c r="M1304" s="233"/>
      <c r="N1304" s="233" t="s">
        <v>54</v>
      </c>
      <c r="O1304" s="251">
        <f t="shared" si="26"/>
        <v>15</v>
      </c>
    </row>
    <row r="1305" spans="1:15" hidden="1">
      <c r="A1305" s="201">
        <v>4</v>
      </c>
      <c r="B1305" s="202"/>
      <c r="C1305" s="268" t="s">
        <v>352</v>
      </c>
      <c r="D1305" s="249"/>
      <c r="E1305" s="250"/>
      <c r="F1305" s="232"/>
      <c r="G1305" s="233"/>
      <c r="H1305" s="233"/>
      <c r="I1305" s="233"/>
      <c r="J1305" s="233">
        <v>3</v>
      </c>
      <c r="K1305" s="233"/>
      <c r="L1305" s="233"/>
      <c r="M1305" s="233"/>
      <c r="N1305" s="233" t="s">
        <v>54</v>
      </c>
      <c r="O1305" s="251">
        <f t="shared" si="26"/>
        <v>3</v>
      </c>
    </row>
    <row r="1306" spans="1:15" hidden="1">
      <c r="A1306" s="201">
        <v>5</v>
      </c>
      <c r="B1306" s="202"/>
      <c r="C1306" s="268" t="s">
        <v>353</v>
      </c>
      <c r="D1306" s="249"/>
      <c r="E1306" s="250"/>
      <c r="F1306" s="232"/>
      <c r="G1306" s="233"/>
      <c r="H1306" s="233"/>
      <c r="I1306" s="233"/>
      <c r="J1306" s="233">
        <v>22</v>
      </c>
      <c r="K1306" s="233"/>
      <c r="L1306" s="233"/>
      <c r="M1306" s="233"/>
      <c r="N1306" s="233" t="s">
        <v>54</v>
      </c>
      <c r="O1306" s="251">
        <f t="shared" si="26"/>
        <v>22</v>
      </c>
    </row>
    <row r="1307" spans="1:15" hidden="1">
      <c r="A1307" s="201">
        <v>6</v>
      </c>
      <c r="B1307" s="202"/>
      <c r="C1307" s="268" t="s">
        <v>354</v>
      </c>
      <c r="D1307" s="249"/>
      <c r="E1307" s="250"/>
      <c r="F1307" s="232"/>
      <c r="G1307" s="233"/>
      <c r="H1307" s="233"/>
      <c r="I1307" s="233"/>
      <c r="J1307" s="233">
        <v>3</v>
      </c>
      <c r="K1307" s="233"/>
      <c r="L1307" s="233"/>
      <c r="M1307" s="233"/>
      <c r="N1307" s="233" t="s">
        <v>54</v>
      </c>
      <c r="O1307" s="251">
        <f t="shared" si="26"/>
        <v>3</v>
      </c>
    </row>
    <row r="1308" spans="1:15" hidden="1">
      <c r="A1308" s="201">
        <v>7</v>
      </c>
      <c r="B1308" s="202"/>
      <c r="C1308" s="268" t="s">
        <v>355</v>
      </c>
      <c r="D1308" s="249"/>
      <c r="E1308" s="250"/>
      <c r="F1308" s="232"/>
      <c r="G1308" s="233"/>
      <c r="H1308" s="233"/>
      <c r="I1308" s="233"/>
      <c r="J1308" s="233">
        <v>1</v>
      </c>
      <c r="K1308" s="233"/>
      <c r="L1308" s="233"/>
      <c r="M1308" s="233"/>
      <c r="N1308" s="233" t="s">
        <v>54</v>
      </c>
      <c r="O1308" s="251">
        <f t="shared" si="26"/>
        <v>1</v>
      </c>
    </row>
    <row r="1309" spans="1:15" hidden="1">
      <c r="A1309" s="201">
        <v>8</v>
      </c>
      <c r="B1309" s="202"/>
      <c r="C1309" s="268" t="s">
        <v>356</v>
      </c>
      <c r="D1309" s="249"/>
      <c r="E1309" s="250"/>
      <c r="F1309" s="232"/>
      <c r="G1309" s="233"/>
      <c r="H1309" s="233"/>
      <c r="I1309" s="233"/>
      <c r="J1309" s="233">
        <v>11</v>
      </c>
      <c r="K1309" s="233"/>
      <c r="L1309" s="233"/>
      <c r="M1309" s="233"/>
      <c r="N1309" s="233" t="s">
        <v>54</v>
      </c>
      <c r="O1309" s="251">
        <f t="shared" si="26"/>
        <v>11</v>
      </c>
    </row>
    <row r="1310" spans="1:15" hidden="1">
      <c r="A1310" s="201"/>
      <c r="B1310" s="202"/>
      <c r="C1310" s="268"/>
      <c r="D1310" s="249"/>
      <c r="E1310" s="250"/>
      <c r="F1310" s="232"/>
      <c r="G1310" s="233"/>
      <c r="H1310" s="233"/>
      <c r="I1310" s="233"/>
      <c r="J1310" s="233"/>
      <c r="K1310" s="233"/>
      <c r="L1310" s="233"/>
      <c r="M1310" s="233"/>
      <c r="N1310" s="233"/>
      <c r="O1310" s="251"/>
    </row>
    <row r="1311" spans="1:15" ht="14" hidden="1" thickBot="1">
      <c r="A1311" s="271"/>
      <c r="B1311" s="272"/>
      <c r="C1311" s="280"/>
      <c r="D1311" s="274"/>
      <c r="E1311" s="275"/>
      <c r="F1311" s="276"/>
      <c r="G1311" s="277"/>
      <c r="H1311" s="277"/>
      <c r="I1311" s="277"/>
      <c r="J1311" s="277"/>
      <c r="K1311" s="277"/>
      <c r="L1311" s="277"/>
      <c r="M1311" s="277"/>
      <c r="N1311" s="277"/>
      <c r="O1311" s="278"/>
    </row>
    <row r="1312" spans="1:15" ht="14" hidden="1">
      <c r="A1312" s="208" t="s">
        <v>357</v>
      </c>
      <c r="B1312" s="209"/>
      <c r="C1312" s="279" t="s">
        <v>358</v>
      </c>
      <c r="D1312" s="257"/>
      <c r="E1312" s="258"/>
      <c r="F1312" s="232"/>
      <c r="G1312" s="233"/>
      <c r="H1312" s="233"/>
      <c r="I1312" s="233"/>
      <c r="J1312" s="233"/>
      <c r="K1312" s="233"/>
      <c r="L1312" s="233"/>
      <c r="M1312" s="233"/>
      <c r="N1312" s="233"/>
      <c r="O1312" s="251"/>
    </row>
    <row r="1313" spans="1:15" hidden="1">
      <c r="A1313" s="201">
        <v>1</v>
      </c>
      <c r="B1313" s="202"/>
      <c r="C1313" s="268" t="s">
        <v>359</v>
      </c>
      <c r="D1313" s="249"/>
      <c r="E1313" s="250"/>
      <c r="F1313" s="232"/>
      <c r="G1313" s="233"/>
      <c r="H1313" s="233"/>
      <c r="I1313" s="233"/>
      <c r="J1313" s="233">
        <v>1</v>
      </c>
      <c r="K1313" s="233"/>
      <c r="L1313" s="233"/>
      <c r="M1313" s="233"/>
      <c r="N1313" s="233" t="s">
        <v>46</v>
      </c>
      <c r="O1313" s="251">
        <f>J1313</f>
        <v>1</v>
      </c>
    </row>
    <row r="1314" spans="1:15" hidden="1">
      <c r="A1314" s="201">
        <v>2</v>
      </c>
      <c r="B1314" s="202"/>
      <c r="C1314" s="268" t="s">
        <v>360</v>
      </c>
      <c r="D1314" s="249"/>
      <c r="E1314" s="250"/>
      <c r="F1314" s="232"/>
      <c r="G1314" s="233"/>
      <c r="H1314" s="233"/>
      <c r="I1314" s="233"/>
      <c r="J1314" s="233">
        <v>1</v>
      </c>
      <c r="K1314" s="233"/>
      <c r="L1314" s="233"/>
      <c r="M1314" s="233"/>
      <c r="N1314" s="233" t="s">
        <v>46</v>
      </c>
      <c r="O1314" s="251">
        <f t="shared" ref="O1314:O1327" si="27">J1314</f>
        <v>1</v>
      </c>
    </row>
    <row r="1315" spans="1:15" hidden="1">
      <c r="A1315" s="201">
        <v>3</v>
      </c>
      <c r="B1315" s="202"/>
      <c r="C1315" s="268" t="s">
        <v>361</v>
      </c>
      <c r="D1315" s="249"/>
      <c r="E1315" s="250"/>
      <c r="F1315" s="232"/>
      <c r="G1315" s="233"/>
      <c r="H1315" s="233"/>
      <c r="I1315" s="233"/>
      <c r="J1315" s="233">
        <v>1</v>
      </c>
      <c r="K1315" s="233"/>
      <c r="L1315" s="233"/>
      <c r="M1315" s="233"/>
      <c r="N1315" s="233" t="s">
        <v>54</v>
      </c>
      <c r="O1315" s="251">
        <f t="shared" si="27"/>
        <v>1</v>
      </c>
    </row>
    <row r="1316" spans="1:15" hidden="1">
      <c r="A1316" s="201">
        <v>4</v>
      </c>
      <c r="B1316" s="202"/>
      <c r="C1316" s="268" t="s">
        <v>362</v>
      </c>
      <c r="D1316" s="249"/>
      <c r="E1316" s="250"/>
      <c r="F1316" s="232"/>
      <c r="G1316" s="233"/>
      <c r="H1316" s="233"/>
      <c r="I1316" s="233"/>
      <c r="J1316" s="233">
        <f>SUM(J1320:J1325)</f>
        <v>239</v>
      </c>
      <c r="K1316" s="233"/>
      <c r="L1316" s="233"/>
      <c r="M1316" s="233"/>
      <c r="N1316" s="233" t="s">
        <v>54</v>
      </c>
      <c r="O1316" s="251">
        <f t="shared" si="27"/>
        <v>239</v>
      </c>
    </row>
    <row r="1317" spans="1:15" hidden="1">
      <c r="A1317" s="201">
        <v>5</v>
      </c>
      <c r="B1317" s="202"/>
      <c r="C1317" s="268" t="s">
        <v>363</v>
      </c>
      <c r="D1317" s="249"/>
      <c r="E1317" s="250"/>
      <c r="F1317" s="232"/>
      <c r="G1317" s="233"/>
      <c r="H1317" s="233"/>
      <c r="I1317" s="233"/>
      <c r="J1317" s="233">
        <f>SUM(J1326:J1327)</f>
        <v>61</v>
      </c>
      <c r="K1317" s="233"/>
      <c r="L1317" s="233"/>
      <c r="M1317" s="233"/>
      <c r="N1317" s="233" t="s">
        <v>54</v>
      </c>
      <c r="O1317" s="251">
        <f t="shared" si="27"/>
        <v>61</v>
      </c>
    </row>
    <row r="1318" spans="1:15" hidden="1">
      <c r="A1318" s="201">
        <v>6</v>
      </c>
      <c r="B1318" s="202"/>
      <c r="C1318" s="268" t="s">
        <v>364</v>
      </c>
      <c r="D1318" s="249"/>
      <c r="E1318" s="250"/>
      <c r="F1318" s="232"/>
      <c r="G1318" s="233"/>
      <c r="H1318" s="233"/>
      <c r="I1318" s="233"/>
      <c r="J1318" s="233">
        <f>2+1+1</f>
        <v>4</v>
      </c>
      <c r="K1318" s="233"/>
      <c r="L1318" s="233"/>
      <c r="M1318" s="233"/>
      <c r="N1318" s="233" t="s">
        <v>54</v>
      </c>
      <c r="O1318" s="251">
        <f t="shared" si="27"/>
        <v>4</v>
      </c>
    </row>
    <row r="1319" spans="1:15" hidden="1">
      <c r="A1319" s="201">
        <v>7</v>
      </c>
      <c r="B1319" s="202"/>
      <c r="C1319" s="268" t="s">
        <v>365</v>
      </c>
      <c r="D1319" s="249"/>
      <c r="E1319" s="250"/>
      <c r="F1319" s="232"/>
      <c r="G1319" s="233"/>
      <c r="H1319" s="233"/>
      <c r="I1319" s="233"/>
      <c r="J1319" s="233">
        <f>15+10+10</f>
        <v>35</v>
      </c>
      <c r="K1319" s="233"/>
      <c r="L1319" s="233"/>
      <c r="M1319" s="233"/>
      <c r="N1319" s="233" t="s">
        <v>54</v>
      </c>
      <c r="O1319" s="251">
        <f t="shared" si="27"/>
        <v>35</v>
      </c>
    </row>
    <row r="1320" spans="1:15" hidden="1">
      <c r="A1320" s="201">
        <v>8</v>
      </c>
      <c r="B1320" s="202"/>
      <c r="C1320" s="268" t="s">
        <v>366</v>
      </c>
      <c r="D1320" s="249"/>
      <c r="E1320" s="250"/>
      <c r="F1320" s="232"/>
      <c r="G1320" s="233"/>
      <c r="H1320" s="233"/>
      <c r="I1320" s="233"/>
      <c r="J1320" s="233">
        <f>48+51+51</f>
        <v>150</v>
      </c>
      <c r="K1320" s="233"/>
      <c r="L1320" s="233"/>
      <c r="M1320" s="233"/>
      <c r="N1320" s="233" t="s">
        <v>54</v>
      </c>
      <c r="O1320" s="251">
        <f t="shared" si="27"/>
        <v>150</v>
      </c>
    </row>
    <row r="1321" spans="1:15" hidden="1">
      <c r="A1321" s="201">
        <v>9</v>
      </c>
      <c r="B1321" s="202"/>
      <c r="C1321" s="268" t="s">
        <v>367</v>
      </c>
      <c r="D1321" s="249"/>
      <c r="E1321" s="250"/>
      <c r="F1321" s="232"/>
      <c r="G1321" s="233"/>
      <c r="H1321" s="233"/>
      <c r="I1321" s="233"/>
      <c r="J1321" s="233">
        <f>8+21+21</f>
        <v>50</v>
      </c>
      <c r="K1321" s="233"/>
      <c r="L1321" s="233"/>
      <c r="M1321" s="233"/>
      <c r="N1321" s="233" t="s">
        <v>54</v>
      </c>
      <c r="O1321" s="251">
        <f t="shared" si="27"/>
        <v>50</v>
      </c>
    </row>
    <row r="1322" spans="1:15" hidden="1">
      <c r="A1322" s="201">
        <v>10</v>
      </c>
      <c r="B1322" s="202"/>
      <c r="C1322" s="268" t="s">
        <v>368</v>
      </c>
      <c r="D1322" s="249"/>
      <c r="E1322" s="250"/>
      <c r="F1322" s="232"/>
      <c r="G1322" s="233"/>
      <c r="H1322" s="233"/>
      <c r="I1322" s="233"/>
      <c r="J1322" s="233">
        <f>8+8+8</f>
        <v>24</v>
      </c>
      <c r="K1322" s="233"/>
      <c r="L1322" s="233"/>
      <c r="M1322" s="233"/>
      <c r="N1322" s="233" t="s">
        <v>54</v>
      </c>
      <c r="O1322" s="251">
        <f t="shared" si="27"/>
        <v>24</v>
      </c>
    </row>
    <row r="1323" spans="1:15" hidden="1">
      <c r="A1323" s="201">
        <v>11</v>
      </c>
      <c r="B1323" s="202"/>
      <c r="C1323" s="268" t="s">
        <v>369</v>
      </c>
      <c r="D1323" s="249"/>
      <c r="E1323" s="250"/>
      <c r="F1323" s="232"/>
      <c r="G1323" s="233"/>
      <c r="H1323" s="233"/>
      <c r="I1323" s="233"/>
      <c r="J1323" s="233">
        <f>5+3+2</f>
        <v>10</v>
      </c>
      <c r="K1323" s="233"/>
      <c r="L1323" s="233"/>
      <c r="M1323" s="233"/>
      <c r="N1323" s="233" t="s">
        <v>54</v>
      </c>
      <c r="O1323" s="251">
        <f t="shared" si="27"/>
        <v>10</v>
      </c>
    </row>
    <row r="1324" spans="1:15" hidden="1">
      <c r="A1324" s="201">
        <v>12</v>
      </c>
      <c r="B1324" s="202"/>
      <c r="C1324" s="268" t="s">
        <v>370</v>
      </c>
      <c r="D1324" s="249"/>
      <c r="E1324" s="250"/>
      <c r="F1324" s="232">
        <v>29.6</v>
      </c>
      <c r="G1324" s="233"/>
      <c r="H1324" s="233"/>
      <c r="I1324" s="233"/>
      <c r="J1324" s="233"/>
      <c r="K1324" s="233"/>
      <c r="L1324" s="233"/>
      <c r="M1324" s="233"/>
      <c r="N1324" s="233" t="s">
        <v>81</v>
      </c>
      <c r="O1324" s="251">
        <f>F1324</f>
        <v>29.6</v>
      </c>
    </row>
    <row r="1325" spans="1:15" hidden="1">
      <c r="A1325" s="201">
        <v>12</v>
      </c>
      <c r="B1325" s="202"/>
      <c r="C1325" s="268" t="s">
        <v>371</v>
      </c>
      <c r="D1325" s="249"/>
      <c r="E1325" s="250"/>
      <c r="F1325" s="232"/>
      <c r="G1325" s="233"/>
      <c r="H1325" s="233"/>
      <c r="I1325" s="233"/>
      <c r="J1325" s="233">
        <v>5</v>
      </c>
      <c r="K1325" s="233"/>
      <c r="L1325" s="233"/>
      <c r="M1325" s="233"/>
      <c r="N1325" s="233" t="s">
        <v>54</v>
      </c>
      <c r="O1325" s="251">
        <f t="shared" si="27"/>
        <v>5</v>
      </c>
    </row>
    <row r="1326" spans="1:15" hidden="1">
      <c r="A1326" s="201">
        <v>13</v>
      </c>
      <c r="B1326" s="202"/>
      <c r="C1326" s="268" t="s">
        <v>372</v>
      </c>
      <c r="D1326" s="249"/>
      <c r="E1326" s="250"/>
      <c r="F1326" s="232"/>
      <c r="G1326" s="233"/>
      <c r="H1326" s="233"/>
      <c r="I1326" s="233"/>
      <c r="J1326" s="233">
        <f>32+16+11</f>
        <v>59</v>
      </c>
      <c r="K1326" s="233"/>
      <c r="L1326" s="233"/>
      <c r="M1326" s="233"/>
      <c r="N1326" s="233" t="s">
        <v>54</v>
      </c>
      <c r="O1326" s="251">
        <f t="shared" si="27"/>
        <v>59</v>
      </c>
    </row>
    <row r="1327" spans="1:15" hidden="1">
      <c r="A1327" s="201">
        <v>14</v>
      </c>
      <c r="B1327" s="202"/>
      <c r="C1327" s="268" t="s">
        <v>373</v>
      </c>
      <c r="D1327" s="249"/>
      <c r="E1327" s="250"/>
      <c r="F1327" s="232"/>
      <c r="G1327" s="233"/>
      <c r="H1327" s="233"/>
      <c r="I1327" s="233"/>
      <c r="J1327" s="233">
        <v>2</v>
      </c>
      <c r="K1327" s="233"/>
      <c r="L1327" s="233"/>
      <c r="M1327" s="233"/>
      <c r="N1327" s="233" t="s">
        <v>54</v>
      </c>
      <c r="O1327" s="251">
        <f t="shared" si="27"/>
        <v>2</v>
      </c>
    </row>
    <row r="1328" spans="1:15" hidden="1">
      <c r="A1328" s="201">
        <v>15</v>
      </c>
      <c r="B1328" s="202"/>
      <c r="C1328" s="268" t="s">
        <v>374</v>
      </c>
      <c r="D1328" s="249"/>
      <c r="E1328" s="250"/>
      <c r="F1328" s="232"/>
      <c r="G1328" s="233"/>
      <c r="H1328" s="233"/>
      <c r="I1328" s="233"/>
      <c r="J1328" s="233">
        <f>10+5+6</f>
        <v>21</v>
      </c>
      <c r="K1328" s="233"/>
      <c r="L1328" s="233"/>
      <c r="M1328" s="233"/>
      <c r="N1328" s="233" t="s">
        <v>54</v>
      </c>
      <c r="O1328" s="251">
        <f>J1328</f>
        <v>21</v>
      </c>
    </row>
    <row r="1329" spans="1:15" hidden="1">
      <c r="A1329" s="201">
        <v>16</v>
      </c>
      <c r="B1329" s="202"/>
      <c r="C1329" s="268" t="s">
        <v>375</v>
      </c>
      <c r="D1329" s="249"/>
      <c r="E1329" s="250"/>
      <c r="F1329" s="232"/>
      <c r="G1329" s="233"/>
      <c r="H1329" s="233"/>
      <c r="I1329" s="233"/>
      <c r="J1329" s="233">
        <v>3</v>
      </c>
      <c r="K1329" s="233"/>
      <c r="L1329" s="233"/>
      <c r="M1329" s="233"/>
      <c r="N1329" s="233" t="s">
        <v>54</v>
      </c>
      <c r="O1329" s="251">
        <f>J1329</f>
        <v>3</v>
      </c>
    </row>
    <row r="1330" spans="1:15" hidden="1">
      <c r="A1330" s="201">
        <v>17</v>
      </c>
      <c r="B1330" s="202"/>
      <c r="C1330" s="268" t="s">
        <v>376</v>
      </c>
      <c r="D1330" s="249"/>
      <c r="E1330" s="250"/>
      <c r="F1330" s="232"/>
      <c r="G1330" s="233"/>
      <c r="H1330" s="233"/>
      <c r="I1330" s="233"/>
      <c r="J1330" s="233">
        <f>14+9+10</f>
        <v>33</v>
      </c>
      <c r="K1330" s="233"/>
      <c r="L1330" s="233"/>
      <c r="M1330" s="233"/>
      <c r="N1330" s="233" t="s">
        <v>54</v>
      </c>
      <c r="O1330" s="251">
        <f>J1330</f>
        <v>33</v>
      </c>
    </row>
    <row r="1331" spans="1:15" hidden="1">
      <c r="A1331" s="201">
        <v>18</v>
      </c>
      <c r="B1331" s="202"/>
      <c r="C1331" s="268" t="s">
        <v>377</v>
      </c>
      <c r="D1331" s="249"/>
      <c r="E1331" s="250"/>
      <c r="F1331" s="232"/>
      <c r="G1331" s="233"/>
      <c r="H1331" s="233"/>
      <c r="I1331" s="233"/>
      <c r="J1331" s="233">
        <f>7+3</f>
        <v>10</v>
      </c>
      <c r="K1331" s="233"/>
      <c r="L1331" s="233"/>
      <c r="M1331" s="233"/>
      <c r="N1331" s="233" t="s">
        <v>54</v>
      </c>
      <c r="O1331" s="251">
        <f>J1331</f>
        <v>10</v>
      </c>
    </row>
    <row r="1332" spans="1:15" hidden="1">
      <c r="A1332" s="201">
        <v>19</v>
      </c>
      <c r="B1332" s="202"/>
      <c r="C1332" s="268" t="s">
        <v>378</v>
      </c>
      <c r="D1332" s="249"/>
      <c r="E1332" s="250"/>
      <c r="F1332" s="232"/>
      <c r="G1332" s="233"/>
      <c r="H1332" s="233"/>
      <c r="I1332" s="233"/>
      <c r="J1332" s="233">
        <f>11+10+11</f>
        <v>32</v>
      </c>
      <c r="K1332" s="233"/>
      <c r="L1332" s="233"/>
      <c r="M1332" s="233"/>
      <c r="N1332" s="233" t="s">
        <v>54</v>
      </c>
      <c r="O1332" s="251">
        <f>J1332</f>
        <v>32</v>
      </c>
    </row>
    <row r="1333" spans="1:15">
      <c r="A1333" s="201"/>
      <c r="B1333" s="202"/>
      <c r="C1333" s="268"/>
      <c r="D1333" s="249"/>
      <c r="E1333" s="250"/>
      <c r="F1333" s="232"/>
      <c r="G1333" s="233"/>
      <c r="H1333" s="233"/>
      <c r="I1333" s="233"/>
      <c r="J1333" s="233"/>
      <c r="K1333" s="233"/>
      <c r="L1333" s="233"/>
      <c r="M1333" s="233"/>
      <c r="N1333" s="233"/>
      <c r="O1333" s="251"/>
    </row>
    <row r="1334" spans="1:15">
      <c r="A1334" s="201"/>
      <c r="B1334" s="202"/>
      <c r="C1334" s="268"/>
      <c r="D1334" s="249"/>
      <c r="E1334" s="250"/>
      <c r="F1334" s="232"/>
      <c r="G1334" s="233"/>
      <c r="H1334" s="233"/>
      <c r="I1334" s="233"/>
      <c r="J1334" s="233"/>
      <c r="K1334" s="233"/>
      <c r="L1334" s="233"/>
      <c r="M1334" s="233"/>
      <c r="N1334" s="233"/>
      <c r="O1334" s="251"/>
    </row>
    <row r="1335" spans="1:15" ht="14">
      <c r="A1335" s="208" t="s">
        <v>347</v>
      </c>
      <c r="B1335" s="209"/>
      <c r="C1335" s="279" t="s">
        <v>128</v>
      </c>
      <c r="D1335" s="257"/>
      <c r="E1335" s="258"/>
      <c r="F1335" s="232"/>
      <c r="G1335" s="233"/>
      <c r="H1335" s="233"/>
      <c r="I1335" s="233"/>
      <c r="J1335" s="233"/>
      <c r="K1335" s="233"/>
      <c r="L1335" s="233"/>
      <c r="M1335" s="233"/>
      <c r="N1335" s="233"/>
      <c r="O1335" s="251"/>
    </row>
    <row r="1336" spans="1:15">
      <c r="A1336" s="201">
        <v>1</v>
      </c>
      <c r="B1336" s="202"/>
      <c r="C1336" s="268" t="s">
        <v>379</v>
      </c>
      <c r="D1336" s="249"/>
      <c r="E1336" s="250"/>
      <c r="F1336" s="232"/>
      <c r="G1336" s="233"/>
      <c r="H1336" s="233"/>
      <c r="I1336" s="233"/>
      <c r="J1336" s="233">
        <v>1</v>
      </c>
      <c r="K1336" s="233"/>
      <c r="L1336" s="233"/>
      <c r="M1336" s="233"/>
      <c r="N1336" s="233" t="s">
        <v>46</v>
      </c>
      <c r="O1336" s="251">
        <f>J1336</f>
        <v>1</v>
      </c>
    </row>
    <row r="1337" spans="1:15">
      <c r="A1337" s="201">
        <v>1</v>
      </c>
      <c r="B1337" s="202"/>
      <c r="C1337" s="268" t="s">
        <v>380</v>
      </c>
      <c r="D1337" s="249"/>
      <c r="E1337" s="250"/>
      <c r="F1337" s="232">
        <f>8.2+0.5+3.1+1.6+3.9+2.8+1.1+0.5+(8/3)</f>
        <v>24.366666666666667</v>
      </c>
      <c r="G1337" s="233"/>
      <c r="H1337" s="233"/>
      <c r="I1337" s="233"/>
      <c r="J1337" s="233">
        <v>2</v>
      </c>
      <c r="K1337" s="233">
        <v>1.25</v>
      </c>
      <c r="L1337" s="233"/>
      <c r="M1337" s="233"/>
      <c r="N1337" s="233" t="s">
        <v>81</v>
      </c>
      <c r="O1337" s="251">
        <f>F1337*J1337*K1337</f>
        <v>60.916666666666671</v>
      </c>
    </row>
    <row r="1338" spans="1:15">
      <c r="A1338" s="201">
        <v>2</v>
      </c>
      <c r="B1338" s="202"/>
      <c r="C1338" s="268" t="s">
        <v>129</v>
      </c>
      <c r="D1338" s="249"/>
      <c r="E1338" s="250"/>
      <c r="F1338" s="232">
        <f>12+1.3</f>
        <v>13.3</v>
      </c>
      <c r="G1338" s="233"/>
      <c r="H1338" s="233"/>
      <c r="I1338" s="233"/>
      <c r="J1338" s="233">
        <v>3</v>
      </c>
      <c r="K1338" s="233"/>
      <c r="L1338" s="233"/>
      <c r="M1338" s="233"/>
      <c r="N1338" s="233" t="s">
        <v>81</v>
      </c>
      <c r="O1338" s="251">
        <f>F1338*J1338</f>
        <v>39.900000000000006</v>
      </c>
    </row>
    <row r="1339" spans="1:15">
      <c r="A1339" s="201"/>
      <c r="B1339" s="202"/>
      <c r="C1339" s="268"/>
      <c r="D1339" s="249"/>
      <c r="E1339" s="250"/>
      <c r="F1339" s="232">
        <v>4.5999999999999996</v>
      </c>
      <c r="G1339" s="233"/>
      <c r="H1339" s="233"/>
      <c r="I1339" s="233"/>
      <c r="J1339" s="233">
        <v>2</v>
      </c>
      <c r="K1339" s="233"/>
      <c r="L1339" s="233"/>
      <c r="M1339" s="233"/>
      <c r="N1339" s="233" t="s">
        <v>81</v>
      </c>
      <c r="O1339" s="251">
        <f>F1339*J1339</f>
        <v>9.1999999999999993</v>
      </c>
    </row>
    <row r="1340" spans="1:15">
      <c r="A1340" s="201"/>
      <c r="B1340" s="202"/>
      <c r="C1340" s="268"/>
      <c r="D1340" s="249"/>
      <c r="E1340" s="250"/>
      <c r="F1340" s="232"/>
      <c r="G1340" s="233"/>
      <c r="H1340" s="233"/>
      <c r="I1340" s="233"/>
      <c r="J1340" s="233"/>
      <c r="K1340" s="233"/>
      <c r="L1340" s="233"/>
      <c r="M1340" s="233" t="s">
        <v>165</v>
      </c>
      <c r="N1340" s="233" t="s">
        <v>81</v>
      </c>
      <c r="O1340" s="251">
        <f>SUM(O1338:O1339)</f>
        <v>49.100000000000009</v>
      </c>
    </row>
    <row r="1341" spans="1:15">
      <c r="A1341" s="201"/>
      <c r="B1341" s="202"/>
      <c r="C1341" s="268"/>
      <c r="D1341" s="249"/>
      <c r="E1341" s="250"/>
      <c r="F1341" s="232"/>
      <c r="G1341" s="233"/>
      <c r="H1341" s="233"/>
      <c r="I1341" s="233"/>
      <c r="J1341" s="233"/>
      <c r="K1341" s="233"/>
      <c r="L1341" s="233"/>
      <c r="M1341" s="233"/>
      <c r="N1341" s="233"/>
      <c r="O1341" s="251"/>
    </row>
    <row r="1342" spans="1:15">
      <c r="A1342" s="201">
        <v>3</v>
      </c>
      <c r="B1342" s="202"/>
      <c r="C1342" s="268" t="s">
        <v>130</v>
      </c>
      <c r="D1342" s="249"/>
      <c r="E1342" s="250"/>
      <c r="F1342" s="232">
        <f>2.1+3.6+1.1+7.7+3.9+1.4+(8/3)</f>
        <v>22.466666666666665</v>
      </c>
      <c r="G1342" s="233"/>
      <c r="H1342" s="233"/>
      <c r="I1342" s="233"/>
      <c r="J1342" s="233"/>
      <c r="K1342" s="233">
        <v>1.25</v>
      </c>
      <c r="L1342" s="233"/>
      <c r="M1342" s="233"/>
      <c r="N1342" s="233" t="s">
        <v>81</v>
      </c>
      <c r="O1342" s="251">
        <f>F1342*K1342</f>
        <v>28.083333333333332</v>
      </c>
    </row>
    <row r="1343" spans="1:15">
      <c r="A1343" s="201">
        <v>4</v>
      </c>
      <c r="B1343" s="202"/>
      <c r="C1343" s="268" t="s">
        <v>131</v>
      </c>
      <c r="D1343" s="249"/>
      <c r="E1343" s="250"/>
      <c r="F1343" s="232">
        <f>0.3+2.1+2.1+(4.2*3)+(8/3)</f>
        <v>19.766666666666669</v>
      </c>
      <c r="G1343" s="233"/>
      <c r="H1343" s="233"/>
      <c r="I1343" s="233"/>
      <c r="J1343" s="233"/>
      <c r="K1343" s="233">
        <v>1.25</v>
      </c>
      <c r="L1343" s="233"/>
      <c r="M1343" s="233"/>
      <c r="N1343" s="233" t="s">
        <v>81</v>
      </c>
      <c r="O1343" s="251">
        <f>F1343*K1343</f>
        <v>24.708333333333336</v>
      </c>
    </row>
    <row r="1344" spans="1:15">
      <c r="A1344" s="201"/>
      <c r="B1344" s="202"/>
      <c r="C1344" s="268"/>
      <c r="D1344" s="249"/>
      <c r="E1344" s="250"/>
      <c r="F1344" s="232"/>
      <c r="G1344" s="233"/>
      <c r="H1344" s="233"/>
      <c r="I1344" s="233"/>
      <c r="J1344" s="233"/>
      <c r="K1344" s="233"/>
      <c r="L1344" s="233"/>
      <c r="M1344" s="233"/>
      <c r="N1344" s="233"/>
      <c r="O1344" s="251"/>
    </row>
    <row r="1345" spans="1:15" ht="14" thickBot="1">
      <c r="A1345" s="271"/>
      <c r="B1345" s="272"/>
      <c r="C1345" s="280"/>
      <c r="D1345" s="274"/>
      <c r="E1345" s="275"/>
      <c r="F1345" s="276"/>
      <c r="G1345" s="277"/>
      <c r="H1345" s="277"/>
      <c r="I1345" s="277"/>
      <c r="J1345" s="277"/>
      <c r="K1345" s="277"/>
      <c r="L1345" s="277"/>
      <c r="M1345" s="277"/>
      <c r="N1345" s="277"/>
      <c r="O1345" s="278"/>
    </row>
    <row r="1346" spans="1:15" ht="14" hidden="1">
      <c r="A1346" s="208" t="s">
        <v>381</v>
      </c>
      <c r="B1346" s="209"/>
      <c r="C1346" s="279" t="s">
        <v>382</v>
      </c>
      <c r="D1346" s="257"/>
      <c r="E1346" s="258"/>
      <c r="F1346" s="232"/>
      <c r="G1346" s="233"/>
      <c r="H1346" s="233"/>
      <c r="I1346" s="233"/>
      <c r="J1346" s="233"/>
      <c r="K1346" s="233"/>
      <c r="L1346" s="233"/>
      <c r="M1346" s="233"/>
      <c r="N1346" s="233"/>
      <c r="O1346" s="251"/>
    </row>
    <row r="1347" spans="1:15" hidden="1">
      <c r="A1347" s="208"/>
      <c r="B1347" s="209"/>
      <c r="C1347" s="279"/>
      <c r="D1347" s="257"/>
      <c r="E1347" s="258"/>
      <c r="F1347" s="232"/>
      <c r="G1347" s="233"/>
      <c r="H1347" s="233"/>
      <c r="I1347" s="233"/>
      <c r="J1347" s="233"/>
      <c r="K1347" s="233"/>
      <c r="L1347" s="233"/>
      <c r="M1347" s="233"/>
      <c r="N1347" s="233"/>
      <c r="O1347" s="251"/>
    </row>
    <row r="1348" spans="1:15" hidden="1">
      <c r="A1348" s="208"/>
      <c r="B1348" s="209"/>
      <c r="C1348" s="279"/>
      <c r="D1348" s="257"/>
      <c r="E1348" s="258"/>
      <c r="F1348" s="232"/>
      <c r="G1348" s="233"/>
      <c r="H1348" s="233"/>
      <c r="I1348" s="233"/>
      <c r="J1348" s="233"/>
      <c r="K1348" s="233"/>
      <c r="L1348" s="233"/>
      <c r="M1348" s="233"/>
      <c r="N1348" s="233"/>
      <c r="O1348" s="251"/>
    </row>
    <row r="1349" spans="1:15" hidden="1">
      <c r="A1349" s="208"/>
      <c r="B1349" s="209"/>
      <c r="C1349" s="279"/>
      <c r="D1349" s="257"/>
      <c r="E1349" s="258"/>
      <c r="F1349" s="232"/>
      <c r="G1349" s="233"/>
      <c r="H1349" s="233"/>
      <c r="I1349" s="233"/>
      <c r="J1349" s="233"/>
      <c r="K1349" s="233"/>
      <c r="L1349" s="233"/>
      <c r="M1349" s="233"/>
      <c r="N1349" s="233"/>
      <c r="O1349" s="251"/>
    </row>
    <row r="1350" spans="1:15" hidden="1">
      <c r="A1350" s="208"/>
      <c r="B1350" s="209"/>
      <c r="C1350" s="279"/>
      <c r="D1350" s="257"/>
      <c r="E1350" s="258"/>
      <c r="F1350" s="232"/>
      <c r="G1350" s="233"/>
      <c r="H1350" s="233"/>
      <c r="I1350" s="233"/>
      <c r="J1350" s="233"/>
      <c r="K1350" s="233"/>
      <c r="L1350" s="233"/>
      <c r="M1350" s="233"/>
      <c r="N1350" s="233"/>
      <c r="O1350" s="251"/>
    </row>
    <row r="1351" spans="1:15" hidden="1">
      <c r="A1351" s="208"/>
      <c r="B1351" s="209"/>
      <c r="C1351" s="279"/>
      <c r="D1351" s="257"/>
      <c r="E1351" s="258"/>
      <c r="F1351" s="232"/>
      <c r="G1351" s="233"/>
      <c r="H1351" s="233"/>
      <c r="I1351" s="233"/>
      <c r="J1351" s="233"/>
      <c r="K1351" s="233"/>
      <c r="L1351" s="233"/>
      <c r="M1351" s="233"/>
      <c r="N1351" s="233"/>
      <c r="O1351" s="251"/>
    </row>
    <row r="1352" spans="1:15" hidden="1">
      <c r="A1352" s="208"/>
      <c r="B1352" s="209"/>
      <c r="C1352" s="279"/>
      <c r="D1352" s="257"/>
      <c r="E1352" s="258"/>
      <c r="F1352" s="232"/>
      <c r="G1352" s="233"/>
      <c r="H1352" s="233"/>
      <c r="I1352" s="233"/>
      <c r="J1352" s="233"/>
      <c r="K1352" s="233"/>
      <c r="L1352" s="233"/>
      <c r="M1352" s="233"/>
      <c r="N1352" s="233"/>
      <c r="O1352" s="251"/>
    </row>
    <row r="1353" spans="1:15" hidden="1">
      <c r="A1353" s="208"/>
      <c r="B1353" s="209"/>
      <c r="C1353" s="279"/>
      <c r="D1353" s="257"/>
      <c r="E1353" s="258"/>
      <c r="F1353" s="232"/>
      <c r="G1353" s="233"/>
      <c r="H1353" s="233"/>
      <c r="I1353" s="233"/>
      <c r="J1353" s="233"/>
      <c r="K1353" s="233"/>
      <c r="L1353" s="233"/>
      <c r="M1353" s="233"/>
      <c r="N1353" s="233"/>
      <c r="O1353" s="251"/>
    </row>
    <row r="1354" spans="1:15" hidden="1">
      <c r="A1354" s="208"/>
      <c r="B1354" s="209"/>
      <c r="C1354" s="279"/>
      <c r="D1354" s="257"/>
      <c r="E1354" s="258"/>
      <c r="F1354" s="232"/>
      <c r="G1354" s="233"/>
      <c r="H1354" s="233"/>
      <c r="I1354" s="233"/>
      <c r="J1354" s="233"/>
      <c r="K1354" s="233"/>
      <c r="L1354" s="233"/>
      <c r="M1354" s="233"/>
      <c r="N1354" s="233"/>
      <c r="O1354" s="251"/>
    </row>
    <row r="1355" spans="1:15" hidden="1">
      <c r="A1355" s="208"/>
      <c r="B1355" s="209"/>
      <c r="C1355" s="279"/>
      <c r="D1355" s="257"/>
      <c r="E1355" s="258"/>
      <c r="F1355" s="232"/>
      <c r="G1355" s="233"/>
      <c r="H1355" s="233"/>
      <c r="I1355" s="233"/>
      <c r="J1355" s="233"/>
      <c r="K1355" s="233"/>
      <c r="L1355" s="233"/>
      <c r="M1355" s="233"/>
      <c r="N1355" s="233"/>
      <c r="O1355" s="251"/>
    </row>
    <row r="1356" spans="1:15" hidden="1">
      <c r="A1356" s="208"/>
      <c r="B1356" s="209"/>
      <c r="C1356" s="279"/>
      <c r="D1356" s="257"/>
      <c r="E1356" s="258"/>
      <c r="F1356" s="232"/>
      <c r="G1356" s="233"/>
      <c r="H1356" s="233"/>
      <c r="I1356" s="233"/>
      <c r="J1356" s="233"/>
      <c r="K1356" s="233"/>
      <c r="L1356" s="233"/>
      <c r="M1356" s="233"/>
      <c r="N1356" s="233"/>
      <c r="O1356" s="251"/>
    </row>
    <row r="1357" spans="1:15" hidden="1">
      <c r="A1357" s="208"/>
      <c r="B1357" s="209"/>
      <c r="C1357" s="279"/>
      <c r="D1357" s="257"/>
      <c r="E1357" s="258"/>
      <c r="F1357" s="232"/>
      <c r="G1357" s="233"/>
      <c r="H1357" s="233"/>
      <c r="I1357" s="233"/>
      <c r="J1357" s="233"/>
      <c r="K1357" s="233"/>
      <c r="L1357" s="233"/>
      <c r="M1357" s="233"/>
      <c r="N1357" s="233"/>
      <c r="O1357" s="251"/>
    </row>
    <row r="1358" spans="1:15" hidden="1">
      <c r="A1358" s="208"/>
      <c r="B1358" s="209"/>
      <c r="C1358" s="279"/>
      <c r="D1358" s="257"/>
      <c r="E1358" s="258"/>
      <c r="F1358" s="232"/>
      <c r="G1358" s="233"/>
      <c r="H1358" s="233"/>
      <c r="I1358" s="233"/>
      <c r="J1358" s="233"/>
      <c r="K1358" s="233"/>
      <c r="L1358" s="233"/>
      <c r="M1358" s="233"/>
      <c r="N1358" s="233"/>
      <c r="O1358" s="251"/>
    </row>
    <row r="1359" spans="1:15" hidden="1">
      <c r="A1359" s="208"/>
      <c r="B1359" s="209"/>
      <c r="C1359" s="279"/>
      <c r="D1359" s="257"/>
      <c r="E1359" s="258"/>
      <c r="F1359" s="232"/>
      <c r="G1359" s="233"/>
      <c r="H1359" s="233"/>
      <c r="I1359" s="233"/>
      <c r="J1359" s="233"/>
      <c r="K1359" s="233"/>
      <c r="L1359" s="233"/>
      <c r="M1359" s="233"/>
      <c r="N1359" s="233"/>
      <c r="O1359" s="251"/>
    </row>
    <row r="1360" spans="1:15" hidden="1">
      <c r="A1360" s="208"/>
      <c r="B1360" s="209"/>
      <c r="C1360" s="279"/>
      <c r="D1360" s="257"/>
      <c r="E1360" s="258"/>
      <c r="F1360" s="232"/>
      <c r="G1360" s="233"/>
      <c r="H1360" s="233"/>
      <c r="I1360" s="233"/>
      <c r="J1360" s="233"/>
      <c r="K1360" s="233"/>
      <c r="L1360" s="233"/>
      <c r="M1360" s="233"/>
      <c r="N1360" s="233"/>
      <c r="O1360" s="251"/>
    </row>
    <row r="1361" spans="1:15" hidden="1">
      <c r="A1361" s="208"/>
      <c r="B1361" s="209"/>
      <c r="C1361" s="279"/>
      <c r="D1361" s="257"/>
      <c r="E1361" s="258"/>
      <c r="F1361" s="232"/>
      <c r="G1361" s="233"/>
      <c r="H1361" s="233"/>
      <c r="I1361" s="233"/>
      <c r="J1361" s="233"/>
      <c r="K1361" s="233"/>
      <c r="L1361" s="233"/>
      <c r="M1361" s="233"/>
      <c r="N1361" s="233"/>
      <c r="O1361" s="251"/>
    </row>
    <row r="1362" spans="1:15" hidden="1">
      <c r="A1362" s="208"/>
      <c r="B1362" s="209"/>
      <c r="C1362" s="279"/>
      <c r="D1362" s="257"/>
      <c r="E1362" s="258"/>
      <c r="F1362" s="232"/>
      <c r="G1362" s="233"/>
      <c r="H1362" s="233"/>
      <c r="I1362" s="233"/>
      <c r="J1362" s="233"/>
      <c r="K1362" s="233"/>
      <c r="L1362" s="233"/>
      <c r="M1362" s="233"/>
      <c r="N1362" s="233"/>
      <c r="O1362" s="251"/>
    </row>
    <row r="1363" spans="1:15" hidden="1">
      <c r="A1363" s="208"/>
      <c r="B1363" s="209"/>
      <c r="C1363" s="279"/>
      <c r="D1363" s="257"/>
      <c r="E1363" s="258"/>
      <c r="F1363" s="232"/>
      <c r="G1363" s="233"/>
      <c r="H1363" s="233"/>
      <c r="I1363" s="233"/>
      <c r="J1363" s="233"/>
      <c r="K1363" s="233"/>
      <c r="L1363" s="233"/>
      <c r="M1363" s="233"/>
      <c r="N1363" s="233"/>
      <c r="O1363" s="251"/>
    </row>
    <row r="1364" spans="1:15" hidden="1">
      <c r="A1364" s="208"/>
      <c r="B1364" s="209"/>
      <c r="C1364" s="279"/>
      <c r="D1364" s="257"/>
      <c r="E1364" s="258"/>
      <c r="F1364" s="232"/>
      <c r="G1364" s="233"/>
      <c r="H1364" s="233"/>
      <c r="I1364" s="233"/>
      <c r="J1364" s="233"/>
      <c r="K1364" s="233"/>
      <c r="L1364" s="233"/>
      <c r="M1364" s="233"/>
      <c r="N1364" s="233"/>
      <c r="O1364" s="251"/>
    </row>
    <row r="1365" spans="1:15" hidden="1">
      <c r="A1365" s="208"/>
      <c r="B1365" s="209"/>
      <c r="C1365" s="279"/>
      <c r="D1365" s="257"/>
      <c r="E1365" s="258"/>
      <c r="F1365" s="232"/>
      <c r="G1365" s="233"/>
      <c r="H1365" s="233"/>
      <c r="I1365" s="233"/>
      <c r="J1365" s="233"/>
      <c r="K1365" s="233"/>
      <c r="L1365" s="233"/>
      <c r="M1365" s="233"/>
      <c r="N1365" s="233"/>
      <c r="O1365" s="251"/>
    </row>
    <row r="1366" spans="1:15" hidden="1">
      <c r="A1366" s="208"/>
      <c r="B1366" s="209"/>
      <c r="C1366" s="279"/>
      <c r="D1366" s="257"/>
      <c r="E1366" s="258"/>
      <c r="F1366" s="232"/>
      <c r="G1366" s="233"/>
      <c r="H1366" s="233"/>
      <c r="I1366" s="233"/>
      <c r="J1366" s="233"/>
      <c r="K1366" s="233"/>
      <c r="L1366" s="233"/>
      <c r="M1366" s="233"/>
      <c r="N1366" s="233"/>
      <c r="O1366" s="251"/>
    </row>
    <row r="1367" spans="1:15" hidden="1">
      <c r="A1367" s="208"/>
      <c r="B1367" s="209"/>
      <c r="C1367" s="279"/>
      <c r="D1367" s="257"/>
      <c r="E1367" s="258"/>
      <c r="F1367" s="232"/>
      <c r="G1367" s="233"/>
      <c r="H1367" s="233"/>
      <c r="I1367" s="233"/>
      <c r="J1367" s="233"/>
      <c r="K1367" s="233"/>
      <c r="L1367" s="233"/>
      <c r="M1367" s="233"/>
      <c r="N1367" s="233"/>
      <c r="O1367" s="251"/>
    </row>
    <row r="1368" spans="1:15" hidden="1">
      <c r="A1368" s="201">
        <v>1</v>
      </c>
      <c r="B1368" s="202"/>
      <c r="C1368" s="268" t="s">
        <v>383</v>
      </c>
      <c r="D1368" s="249"/>
      <c r="E1368" s="250"/>
      <c r="F1368" s="232">
        <f>89.5+5.1+74.4+26+23.2+12.7+2.5+2.3+42.5+1.5+11+32.5+16.1+34.6+4.9+10.8+4.8+12.6</f>
        <v>407.00000000000006</v>
      </c>
      <c r="G1368" s="233"/>
      <c r="H1368" s="233"/>
      <c r="I1368" s="233"/>
      <c r="J1368" s="233"/>
      <c r="K1368" s="233"/>
      <c r="L1368" s="233"/>
      <c r="M1368" s="233"/>
      <c r="N1368" s="233" t="s">
        <v>81</v>
      </c>
      <c r="O1368" s="251">
        <f>F1368</f>
        <v>407.00000000000006</v>
      </c>
    </row>
    <row r="1369" spans="1:15" hidden="1">
      <c r="A1369" s="201">
        <v>2</v>
      </c>
      <c r="B1369" s="202"/>
      <c r="C1369" s="268" t="s">
        <v>384</v>
      </c>
      <c r="D1369" s="249"/>
      <c r="E1369" s="250"/>
      <c r="F1369" s="232"/>
      <c r="G1369" s="233"/>
      <c r="H1369" s="233">
        <v>0.15</v>
      </c>
      <c r="I1369" s="233"/>
      <c r="J1369" s="233"/>
      <c r="K1369" s="233"/>
      <c r="L1369" s="233">
        <f>1945.4-904.3</f>
        <v>1041.1000000000001</v>
      </c>
      <c r="M1369" s="233"/>
      <c r="N1369" s="233" t="s">
        <v>78</v>
      </c>
      <c r="O1369" s="251">
        <f>H1369*L1369</f>
        <v>156.16500000000002</v>
      </c>
    </row>
    <row r="1370" spans="1:15" hidden="1">
      <c r="A1370" s="201">
        <v>3</v>
      </c>
      <c r="B1370" s="202"/>
      <c r="C1370" s="268" t="s">
        <v>385</v>
      </c>
      <c r="D1370" s="249"/>
      <c r="E1370" s="250"/>
      <c r="F1370" s="232"/>
      <c r="G1370" s="233"/>
      <c r="H1370" s="233"/>
      <c r="I1370" s="233"/>
      <c r="J1370" s="233"/>
      <c r="K1370" s="233"/>
      <c r="L1370" s="233"/>
      <c r="M1370" s="233"/>
      <c r="N1370" s="233"/>
      <c r="O1370" s="251"/>
    </row>
    <row r="1371" spans="1:15" hidden="1">
      <c r="A1371" s="201"/>
      <c r="B1371" s="202"/>
      <c r="C1371" s="248" t="s">
        <v>386</v>
      </c>
      <c r="D1371" s="249"/>
      <c r="E1371" s="250"/>
      <c r="F1371" s="232"/>
      <c r="G1371" s="233"/>
      <c r="H1371" s="233"/>
      <c r="I1371" s="233"/>
      <c r="J1371" s="233"/>
      <c r="K1371" s="233">
        <v>5.45</v>
      </c>
      <c r="L1371" s="233">
        <f>L1369</f>
        <v>1041.1000000000001</v>
      </c>
      <c r="M1371" s="233"/>
      <c r="N1371" s="233" t="s">
        <v>96</v>
      </c>
      <c r="O1371" s="251">
        <f>K1371*L1371</f>
        <v>5673.9950000000008</v>
      </c>
    </row>
    <row r="1372" spans="1:15" hidden="1">
      <c r="A1372" s="201"/>
      <c r="B1372" s="202"/>
      <c r="C1372" s="248" t="s">
        <v>387</v>
      </c>
      <c r="D1372" s="249"/>
      <c r="E1372" s="250"/>
      <c r="F1372" s="232"/>
      <c r="G1372" s="233"/>
      <c r="H1372" s="233">
        <f>H1369</f>
        <v>0.15</v>
      </c>
      <c r="I1372" s="233"/>
      <c r="J1372" s="233"/>
      <c r="K1372" s="233"/>
      <c r="L1372" s="233">
        <f>L1371</f>
        <v>1041.1000000000001</v>
      </c>
      <c r="M1372" s="233"/>
      <c r="N1372" s="233" t="s">
        <v>78</v>
      </c>
      <c r="O1372" s="251">
        <f>H1372*L1372</f>
        <v>156.16500000000002</v>
      </c>
    </row>
    <row r="1373" spans="1:15" hidden="1">
      <c r="A1373" s="201">
        <v>4</v>
      </c>
      <c r="B1373" s="202"/>
      <c r="C1373" s="268" t="s">
        <v>388</v>
      </c>
      <c r="D1373" s="249"/>
      <c r="E1373" s="250"/>
      <c r="F1373" s="232"/>
      <c r="G1373" s="233"/>
      <c r="H1373" s="233">
        <v>2.5000000000000001E-2</v>
      </c>
      <c r="I1373" s="233"/>
      <c r="J1373" s="233"/>
      <c r="K1373" s="233">
        <v>2.2999999999999998</v>
      </c>
      <c r="L1373" s="233">
        <f>L1372</f>
        <v>1041.1000000000001</v>
      </c>
      <c r="M1373" s="233"/>
      <c r="N1373" s="233" t="s">
        <v>389</v>
      </c>
      <c r="O1373" s="251">
        <f>H1373*K1373*L1373</f>
        <v>59.863250000000001</v>
      </c>
    </row>
    <row r="1374" spans="1:15" hidden="1">
      <c r="A1374" s="201">
        <v>5</v>
      </c>
      <c r="B1374" s="202"/>
      <c r="C1374" s="268" t="s">
        <v>390</v>
      </c>
      <c r="D1374" s="249"/>
      <c r="E1374" s="250"/>
      <c r="F1374" s="232"/>
      <c r="G1374" s="233"/>
      <c r="H1374" s="233">
        <v>2.5000000000000001E-2</v>
      </c>
      <c r="I1374" s="233"/>
      <c r="J1374" s="233"/>
      <c r="K1374" s="233">
        <v>2.2999999999999998</v>
      </c>
      <c r="L1374" s="233">
        <f>L1373</f>
        <v>1041.1000000000001</v>
      </c>
      <c r="M1374" s="233"/>
      <c r="N1374" s="233" t="s">
        <v>389</v>
      </c>
      <c r="O1374" s="251">
        <f>H1374*K1374*L1374</f>
        <v>59.863250000000001</v>
      </c>
    </row>
    <row r="1375" spans="1:15" hidden="1">
      <c r="A1375" s="201">
        <v>6</v>
      </c>
      <c r="B1375" s="202"/>
      <c r="C1375" s="268" t="s">
        <v>391</v>
      </c>
      <c r="D1375" s="249"/>
      <c r="E1375" s="250"/>
      <c r="F1375" s="232"/>
      <c r="G1375" s="233"/>
      <c r="H1375" s="233"/>
      <c r="I1375" s="233"/>
      <c r="J1375" s="233"/>
      <c r="K1375" s="233"/>
      <c r="L1375" s="233">
        <f>234.4+79.6+33.2+48.8+31.4+88.7</f>
        <v>516.1</v>
      </c>
      <c r="M1375" s="233"/>
      <c r="N1375" s="233" t="s">
        <v>76</v>
      </c>
      <c r="O1375" s="251">
        <f>L1375</f>
        <v>516.1</v>
      </c>
    </row>
    <row r="1376" spans="1:15" hidden="1">
      <c r="A1376" s="201"/>
      <c r="B1376" s="202"/>
      <c r="C1376" s="248"/>
      <c r="D1376" s="249"/>
      <c r="E1376" s="250"/>
      <c r="F1376" s="232"/>
      <c r="G1376" s="233"/>
      <c r="H1376" s="233"/>
      <c r="I1376" s="233"/>
      <c r="J1376" s="233"/>
      <c r="K1376" s="233"/>
      <c r="L1376" s="233"/>
      <c r="M1376" s="233"/>
      <c r="N1376" s="233"/>
      <c r="O1376" s="251"/>
    </row>
    <row r="1377" spans="1:15" hidden="1">
      <c r="A1377" s="201"/>
      <c r="B1377" s="202"/>
      <c r="C1377" s="248"/>
      <c r="D1377" s="249"/>
      <c r="E1377" s="250"/>
      <c r="F1377" s="232"/>
      <c r="G1377" s="233"/>
      <c r="H1377" s="233"/>
      <c r="I1377" s="233"/>
      <c r="J1377" s="233"/>
      <c r="K1377" s="233"/>
      <c r="L1377" s="233"/>
      <c r="M1377" s="233"/>
      <c r="N1377" s="233"/>
      <c r="O1377" s="251"/>
    </row>
    <row r="1378" spans="1:15" ht="14" hidden="1">
      <c r="A1378" s="208" t="s">
        <v>392</v>
      </c>
      <c r="B1378" s="209"/>
      <c r="C1378" s="279" t="s">
        <v>393</v>
      </c>
      <c r="D1378" s="257"/>
      <c r="E1378" s="258"/>
      <c r="F1378" s="232"/>
      <c r="G1378" s="233"/>
      <c r="H1378" s="233"/>
      <c r="I1378" s="233"/>
      <c r="J1378" s="233"/>
      <c r="K1378" s="233"/>
      <c r="L1378" s="233"/>
      <c r="M1378" s="233"/>
      <c r="N1378" s="233"/>
      <c r="O1378" s="251"/>
    </row>
    <row r="1379" spans="1:15" hidden="1">
      <c r="A1379" s="208"/>
      <c r="B1379" s="209"/>
      <c r="C1379" s="279"/>
      <c r="D1379" s="257"/>
      <c r="E1379" s="258"/>
      <c r="F1379" s="232"/>
      <c r="G1379" s="233"/>
      <c r="H1379" s="233"/>
      <c r="I1379" s="233"/>
      <c r="J1379" s="233"/>
      <c r="K1379" s="233"/>
      <c r="L1379" s="233"/>
      <c r="M1379" s="233"/>
      <c r="N1379" s="233"/>
      <c r="O1379" s="251"/>
    </row>
    <row r="1380" spans="1:15" hidden="1">
      <c r="A1380" s="208"/>
      <c r="B1380" s="209"/>
      <c r="C1380" s="279"/>
      <c r="D1380" s="257"/>
      <c r="E1380" s="258"/>
      <c r="F1380" s="232"/>
      <c r="G1380" s="233"/>
      <c r="H1380" s="233"/>
      <c r="I1380" s="233"/>
      <c r="J1380" s="233"/>
      <c r="K1380" s="233"/>
      <c r="L1380" s="233"/>
      <c r="M1380" s="233"/>
      <c r="N1380" s="233"/>
      <c r="O1380" s="251"/>
    </row>
    <row r="1381" spans="1:15" hidden="1">
      <c r="A1381" s="208"/>
      <c r="B1381" s="209"/>
      <c r="C1381" s="279"/>
      <c r="D1381" s="257"/>
      <c r="E1381" s="258"/>
      <c r="F1381" s="232"/>
      <c r="G1381" s="233"/>
      <c r="H1381" s="233"/>
      <c r="I1381" s="233"/>
      <c r="J1381" s="233"/>
      <c r="K1381" s="233"/>
      <c r="L1381" s="233"/>
      <c r="M1381" s="233"/>
      <c r="N1381" s="233"/>
      <c r="O1381" s="251"/>
    </row>
    <row r="1382" spans="1:15" hidden="1">
      <c r="A1382" s="208"/>
      <c r="B1382" s="209"/>
      <c r="C1382" s="279"/>
      <c r="D1382" s="257"/>
      <c r="E1382" s="258"/>
      <c r="F1382" s="232"/>
      <c r="G1382" s="233"/>
      <c r="H1382" s="233"/>
      <c r="I1382" s="233"/>
      <c r="J1382" s="233"/>
      <c r="K1382" s="233"/>
      <c r="L1382" s="233"/>
      <c r="M1382" s="233"/>
      <c r="N1382" s="233"/>
      <c r="O1382" s="251"/>
    </row>
    <row r="1383" spans="1:15" hidden="1">
      <c r="A1383" s="208"/>
      <c r="B1383" s="209"/>
      <c r="C1383" s="279"/>
      <c r="D1383" s="257"/>
      <c r="E1383" s="258"/>
      <c r="F1383" s="232"/>
      <c r="G1383" s="233"/>
      <c r="H1383" s="233"/>
      <c r="I1383" s="233"/>
      <c r="J1383" s="233"/>
      <c r="K1383" s="233"/>
      <c r="L1383" s="233"/>
      <c r="M1383" s="233"/>
      <c r="N1383" s="233"/>
      <c r="O1383" s="251"/>
    </row>
    <row r="1384" spans="1:15" hidden="1">
      <c r="A1384" s="208"/>
      <c r="B1384" s="209"/>
      <c r="C1384" s="279"/>
      <c r="D1384" s="257"/>
      <c r="E1384" s="258"/>
      <c r="F1384" s="232"/>
      <c r="G1384" s="233"/>
      <c r="H1384" s="233"/>
      <c r="I1384" s="233"/>
      <c r="J1384" s="233"/>
      <c r="K1384" s="233"/>
      <c r="L1384" s="233"/>
      <c r="M1384" s="233"/>
      <c r="N1384" s="233"/>
      <c r="O1384" s="251"/>
    </row>
    <row r="1385" spans="1:15" hidden="1">
      <c r="A1385" s="208"/>
      <c r="B1385" s="209"/>
      <c r="C1385" s="279"/>
      <c r="D1385" s="257"/>
      <c r="E1385" s="258"/>
      <c r="F1385" s="232"/>
      <c r="G1385" s="233"/>
      <c r="H1385" s="233"/>
      <c r="I1385" s="233"/>
      <c r="J1385" s="233"/>
      <c r="K1385" s="233"/>
      <c r="L1385" s="233"/>
      <c r="M1385" s="233"/>
      <c r="N1385" s="233"/>
      <c r="O1385" s="251"/>
    </row>
    <row r="1386" spans="1:15" hidden="1">
      <c r="A1386" s="208"/>
      <c r="B1386" s="209"/>
      <c r="C1386" s="279"/>
      <c r="D1386" s="257"/>
      <c r="E1386" s="258"/>
      <c r="F1386" s="232"/>
      <c r="G1386" s="233"/>
      <c r="H1386" s="233"/>
      <c r="I1386" s="233"/>
      <c r="J1386" s="233"/>
      <c r="K1386" s="233"/>
      <c r="L1386" s="233"/>
      <c r="M1386" s="233"/>
      <c r="N1386" s="233"/>
      <c r="O1386" s="251"/>
    </row>
    <row r="1387" spans="1:15" hidden="1">
      <c r="A1387" s="208"/>
      <c r="B1387" s="209"/>
      <c r="C1387" s="279"/>
      <c r="D1387" s="257"/>
      <c r="E1387" s="258"/>
      <c r="F1387" s="232"/>
      <c r="G1387" s="233"/>
      <c r="H1387" s="233"/>
      <c r="I1387" s="233"/>
      <c r="J1387" s="233"/>
      <c r="K1387" s="233"/>
      <c r="L1387" s="233"/>
      <c r="M1387" s="233"/>
      <c r="N1387" s="233"/>
      <c r="O1387" s="251"/>
    </row>
    <row r="1388" spans="1:15" hidden="1">
      <c r="A1388" s="208"/>
      <c r="B1388" s="209"/>
      <c r="C1388" s="279"/>
      <c r="D1388" s="257"/>
      <c r="E1388" s="258"/>
      <c r="F1388" s="232"/>
      <c r="G1388" s="233"/>
      <c r="H1388" s="233"/>
      <c r="I1388" s="233"/>
      <c r="J1388" s="233"/>
      <c r="K1388" s="233"/>
      <c r="L1388" s="233"/>
      <c r="M1388" s="233"/>
      <c r="N1388" s="233"/>
      <c r="O1388" s="251"/>
    </row>
    <row r="1389" spans="1:15" hidden="1">
      <c r="A1389" s="208"/>
      <c r="B1389" s="209"/>
      <c r="C1389" s="279"/>
      <c r="D1389" s="257"/>
      <c r="E1389" s="258"/>
      <c r="F1389" s="232"/>
      <c r="G1389" s="233"/>
      <c r="H1389" s="233"/>
      <c r="I1389" s="233"/>
      <c r="J1389" s="233"/>
      <c r="K1389" s="233"/>
      <c r="L1389" s="233"/>
      <c r="M1389" s="233"/>
      <c r="N1389" s="233"/>
      <c r="O1389" s="251"/>
    </row>
    <row r="1390" spans="1:15" hidden="1">
      <c r="A1390" s="208"/>
      <c r="B1390" s="209"/>
      <c r="C1390" s="279"/>
      <c r="D1390" s="257"/>
      <c r="E1390" s="258"/>
      <c r="F1390" s="232"/>
      <c r="G1390" s="233"/>
      <c r="H1390" s="233"/>
      <c r="I1390" s="233"/>
      <c r="J1390" s="233"/>
      <c r="K1390" s="233"/>
      <c r="L1390" s="233"/>
      <c r="M1390" s="233"/>
      <c r="N1390" s="233"/>
      <c r="O1390" s="251"/>
    </row>
    <row r="1391" spans="1:15" hidden="1">
      <c r="A1391" s="208"/>
      <c r="B1391" s="209"/>
      <c r="C1391" s="279"/>
      <c r="D1391" s="257"/>
      <c r="E1391" s="258"/>
      <c r="F1391" s="232"/>
      <c r="G1391" s="233"/>
      <c r="H1391" s="233"/>
      <c r="I1391" s="233"/>
      <c r="J1391" s="233"/>
      <c r="K1391" s="233"/>
      <c r="L1391" s="233"/>
      <c r="M1391" s="233"/>
      <c r="N1391" s="233"/>
      <c r="O1391" s="251"/>
    </row>
    <row r="1392" spans="1:15" hidden="1">
      <c r="A1392" s="208"/>
      <c r="B1392" s="209"/>
      <c r="C1392" s="279"/>
      <c r="D1392" s="257"/>
      <c r="E1392" s="258"/>
      <c r="F1392" s="232"/>
      <c r="G1392" s="233"/>
      <c r="H1392" s="233"/>
      <c r="I1392" s="233"/>
      <c r="J1392" s="233"/>
      <c r="K1392" s="233"/>
      <c r="L1392" s="233"/>
      <c r="M1392" s="233"/>
      <c r="N1392" s="233"/>
      <c r="O1392" s="251"/>
    </row>
    <row r="1393" spans="1:15" hidden="1">
      <c r="A1393" s="208"/>
      <c r="B1393" s="209"/>
      <c r="C1393" s="279"/>
      <c r="D1393" s="257"/>
      <c r="E1393" s="258"/>
      <c r="F1393" s="232"/>
      <c r="G1393" s="233"/>
      <c r="H1393" s="233"/>
      <c r="I1393" s="233"/>
      <c r="J1393" s="233"/>
      <c r="K1393" s="233"/>
      <c r="L1393" s="233"/>
      <c r="M1393" s="233"/>
      <c r="N1393" s="233"/>
      <c r="O1393" s="251"/>
    </row>
    <row r="1394" spans="1:15" hidden="1">
      <c r="A1394" s="201"/>
      <c r="B1394" s="202"/>
      <c r="C1394" s="268"/>
      <c r="D1394" s="249"/>
      <c r="E1394" s="250"/>
      <c r="F1394" s="232"/>
      <c r="G1394" s="233"/>
      <c r="H1394" s="233"/>
      <c r="I1394" s="233"/>
      <c r="J1394" s="233"/>
      <c r="K1394" s="233"/>
      <c r="L1394" s="233"/>
      <c r="M1394" s="233"/>
      <c r="N1394" s="233" t="s">
        <v>78</v>
      </c>
      <c r="O1394" s="251">
        <f>F1394*G1394*H1394</f>
        <v>0</v>
      </c>
    </row>
    <row r="1395" spans="1:15" hidden="1">
      <c r="A1395" s="201"/>
      <c r="B1395" s="202"/>
      <c r="C1395" s="268"/>
      <c r="D1395" s="249"/>
      <c r="E1395" s="250"/>
      <c r="F1395" s="232"/>
      <c r="G1395" s="233"/>
      <c r="H1395" s="233"/>
      <c r="I1395" s="233"/>
      <c r="J1395" s="233"/>
      <c r="K1395" s="233"/>
      <c r="L1395" s="233">
        <f>O1394</f>
        <v>0</v>
      </c>
      <c r="M1395" s="233"/>
      <c r="N1395" s="233" t="s">
        <v>78</v>
      </c>
      <c r="O1395" s="251">
        <f>K1395*L1395</f>
        <v>0</v>
      </c>
    </row>
    <row r="1396" spans="1:15" hidden="1">
      <c r="A1396" s="201"/>
      <c r="B1396" s="202"/>
      <c r="C1396" s="268"/>
      <c r="D1396" s="249"/>
      <c r="E1396" s="250"/>
      <c r="F1396" s="232"/>
      <c r="G1396" s="233"/>
      <c r="H1396" s="233"/>
      <c r="I1396" s="233"/>
      <c r="J1396" s="233"/>
      <c r="K1396" s="233"/>
      <c r="L1396" s="233"/>
      <c r="M1396" s="233"/>
      <c r="N1396" s="233"/>
      <c r="O1396" s="251"/>
    </row>
    <row r="1397" spans="1:15" hidden="1">
      <c r="A1397" s="201"/>
      <c r="B1397" s="202"/>
      <c r="C1397" s="242"/>
      <c r="D1397" s="243"/>
      <c r="E1397" s="244"/>
      <c r="F1397" s="205"/>
      <c r="G1397" s="205"/>
      <c r="H1397" s="205"/>
      <c r="I1397" s="205"/>
      <c r="J1397" s="205"/>
      <c r="K1397" s="205"/>
      <c r="L1397" s="205"/>
      <c r="M1397" s="205"/>
      <c r="N1397" s="205"/>
      <c r="O1397" s="245"/>
    </row>
    <row r="1398" spans="1:15" hidden="1">
      <c r="A1398" s="201"/>
      <c r="B1398" s="202"/>
      <c r="C1398" s="246"/>
      <c r="D1398" s="243"/>
      <c r="E1398" s="244"/>
      <c r="F1398" s="205"/>
      <c r="G1398" s="205"/>
      <c r="H1398" s="205"/>
      <c r="I1398" s="205"/>
      <c r="J1398" s="205"/>
      <c r="K1398" s="205"/>
      <c r="L1398" s="205"/>
      <c r="M1398" s="205"/>
      <c r="N1398" s="205" t="s">
        <v>96</v>
      </c>
      <c r="O1398" s="245">
        <f t="shared" ref="O1398:O1403" si="28">F1398*J1398*K1398*I1398</f>
        <v>0</v>
      </c>
    </row>
    <row r="1399" spans="1:15" hidden="1">
      <c r="A1399" s="201"/>
      <c r="B1399" s="202"/>
      <c r="C1399" s="246"/>
      <c r="D1399" s="243"/>
      <c r="E1399" s="244"/>
      <c r="F1399" s="205"/>
      <c r="G1399" s="205"/>
      <c r="H1399" s="205"/>
      <c r="I1399" s="205"/>
      <c r="J1399" s="205"/>
      <c r="K1399" s="205"/>
      <c r="L1399" s="205"/>
      <c r="M1399" s="205"/>
      <c r="N1399" s="205" t="s">
        <v>96</v>
      </c>
      <c r="O1399" s="245">
        <f t="shared" si="28"/>
        <v>0</v>
      </c>
    </row>
    <row r="1400" spans="1:15" hidden="1">
      <c r="A1400" s="201"/>
      <c r="B1400" s="202"/>
      <c r="C1400" s="246"/>
      <c r="D1400" s="243"/>
      <c r="E1400" s="244"/>
      <c r="F1400" s="205"/>
      <c r="G1400" s="205"/>
      <c r="H1400" s="205"/>
      <c r="I1400" s="205"/>
      <c r="J1400" s="205"/>
      <c r="K1400" s="205"/>
      <c r="L1400" s="205"/>
      <c r="M1400" s="205"/>
      <c r="N1400" s="205" t="s">
        <v>96</v>
      </c>
      <c r="O1400" s="245">
        <f t="shared" si="28"/>
        <v>0</v>
      </c>
    </row>
    <row r="1401" spans="1:15" hidden="1">
      <c r="A1401" s="201"/>
      <c r="B1401" s="202"/>
      <c r="C1401" s="246"/>
      <c r="D1401" s="243"/>
      <c r="E1401" s="244"/>
      <c r="F1401" s="205"/>
      <c r="G1401" s="205"/>
      <c r="H1401" s="205"/>
      <c r="I1401" s="205"/>
      <c r="J1401" s="205"/>
      <c r="K1401" s="205"/>
      <c r="L1401" s="205"/>
      <c r="M1401" s="205"/>
      <c r="N1401" s="205" t="s">
        <v>96</v>
      </c>
      <c r="O1401" s="245">
        <f t="shared" si="28"/>
        <v>0</v>
      </c>
    </row>
    <row r="1402" spans="1:15" hidden="1">
      <c r="A1402" s="201"/>
      <c r="B1402" s="202"/>
      <c r="C1402" s="246"/>
      <c r="D1402" s="243"/>
      <c r="E1402" s="244"/>
      <c r="F1402" s="205"/>
      <c r="G1402" s="205"/>
      <c r="H1402" s="205"/>
      <c r="I1402" s="205"/>
      <c r="J1402" s="205"/>
      <c r="K1402" s="205"/>
      <c r="L1402" s="205"/>
      <c r="M1402" s="205"/>
      <c r="N1402" s="205" t="s">
        <v>96</v>
      </c>
      <c r="O1402" s="245">
        <f t="shared" si="28"/>
        <v>0</v>
      </c>
    </row>
    <row r="1403" spans="1:15" hidden="1">
      <c r="A1403" s="201"/>
      <c r="B1403" s="202"/>
      <c r="C1403" s="246"/>
      <c r="D1403" s="243"/>
      <c r="E1403" s="244"/>
      <c r="F1403" s="205"/>
      <c r="G1403" s="205"/>
      <c r="H1403" s="205"/>
      <c r="I1403" s="205"/>
      <c r="J1403" s="205"/>
      <c r="K1403" s="205"/>
      <c r="L1403" s="205"/>
      <c r="M1403" s="205"/>
      <c r="N1403" s="205" t="s">
        <v>96</v>
      </c>
      <c r="O1403" s="245">
        <f t="shared" si="28"/>
        <v>0</v>
      </c>
    </row>
    <row r="1404" spans="1:15" hidden="1">
      <c r="A1404" s="201"/>
      <c r="B1404" s="202"/>
      <c r="C1404" s="246"/>
      <c r="D1404" s="243"/>
      <c r="E1404" s="244"/>
      <c r="F1404" s="205"/>
      <c r="G1404" s="205"/>
      <c r="H1404" s="205"/>
      <c r="I1404" s="205"/>
      <c r="J1404" s="205"/>
      <c r="K1404" s="205"/>
      <c r="L1404" s="205"/>
      <c r="M1404" s="205" t="s">
        <v>165</v>
      </c>
      <c r="N1404" s="205" t="s">
        <v>96</v>
      </c>
      <c r="O1404" s="245">
        <f>SUM(O1398:O1403)</f>
        <v>0</v>
      </c>
    </row>
    <row r="1405" spans="1:15" hidden="1">
      <c r="A1405" s="201"/>
      <c r="B1405" s="202"/>
      <c r="C1405" s="242"/>
      <c r="D1405" s="243"/>
      <c r="E1405" s="244"/>
      <c r="F1405" s="205"/>
      <c r="G1405" s="205"/>
      <c r="H1405" s="205"/>
      <c r="I1405" s="205"/>
      <c r="J1405" s="205"/>
      <c r="K1405" s="205"/>
      <c r="L1405" s="205"/>
      <c r="M1405" s="205"/>
      <c r="N1405" s="205" t="s">
        <v>78</v>
      </c>
      <c r="O1405" s="245">
        <f>F1405*G1405*H1405*J1405</f>
        <v>0</v>
      </c>
    </row>
    <row r="1406" spans="1:15" hidden="1">
      <c r="A1406" s="201"/>
      <c r="B1406" s="202"/>
      <c r="C1406" s="242"/>
      <c r="D1406" s="243"/>
      <c r="E1406" s="244"/>
      <c r="F1406" s="205"/>
      <c r="G1406" s="205"/>
      <c r="H1406" s="205"/>
      <c r="I1406" s="205"/>
      <c r="J1406" s="205"/>
      <c r="K1406" s="205"/>
      <c r="L1406" s="205"/>
      <c r="M1406" s="205"/>
      <c r="N1406" s="205" t="s">
        <v>76</v>
      </c>
      <c r="O1406" s="245">
        <f>F1406*H1406*J1406</f>
        <v>0</v>
      </c>
    </row>
    <row r="1407" spans="1:15" hidden="1">
      <c r="A1407" s="208"/>
      <c r="B1407" s="209"/>
      <c r="C1407" s="279"/>
      <c r="D1407" s="257"/>
      <c r="E1407" s="258"/>
      <c r="F1407" s="232"/>
      <c r="G1407" s="233"/>
      <c r="H1407" s="233"/>
      <c r="I1407" s="233"/>
      <c r="J1407" s="233"/>
      <c r="K1407" s="233"/>
      <c r="L1407" s="233"/>
      <c r="M1407" s="233"/>
      <c r="N1407" s="233"/>
      <c r="O1407" s="251"/>
    </row>
    <row r="1408" spans="1:15" ht="14" hidden="1">
      <c r="A1408" s="201"/>
      <c r="B1408" s="202"/>
      <c r="C1408" s="203"/>
      <c r="D1408" s="203"/>
      <c r="E1408" s="204"/>
      <c r="F1408" s="232"/>
      <c r="G1408" s="233"/>
      <c r="H1408" s="233"/>
      <c r="I1408" s="233"/>
      <c r="J1408" s="233"/>
      <c r="K1408" s="233"/>
      <c r="L1408" s="233"/>
      <c r="M1408" s="233"/>
      <c r="N1408" s="206" t="s">
        <v>96</v>
      </c>
      <c r="O1408" s="207">
        <f>F1408*J1408*K1408</f>
        <v>0</v>
      </c>
    </row>
    <row r="1409" spans="1:15" hidden="1">
      <c r="A1409" s="226"/>
      <c r="B1409" s="227"/>
      <c r="C1409" s="242"/>
      <c r="D1409" s="243"/>
      <c r="E1409" s="244"/>
      <c r="F1409" s="231"/>
      <c r="G1409" s="205"/>
      <c r="H1409" s="205"/>
      <c r="I1409" s="205"/>
      <c r="J1409" s="205"/>
      <c r="K1409" s="205"/>
      <c r="L1409" s="205"/>
      <c r="M1409" s="205"/>
      <c r="N1409" s="205"/>
      <c r="O1409" s="245"/>
    </row>
    <row r="1410" spans="1:15" hidden="1">
      <c r="A1410" s="201"/>
      <c r="B1410" s="202"/>
      <c r="C1410" s="203"/>
      <c r="D1410" s="249"/>
      <c r="E1410" s="250"/>
      <c r="F1410" s="232"/>
      <c r="G1410" s="233"/>
      <c r="H1410" s="233"/>
      <c r="I1410" s="233"/>
      <c r="J1410" s="233"/>
      <c r="K1410" s="233"/>
      <c r="L1410" s="233"/>
      <c r="M1410" s="233"/>
      <c r="N1410" s="233" t="s">
        <v>96</v>
      </c>
      <c r="O1410" s="251">
        <f>J1410*K1410</f>
        <v>0</v>
      </c>
    </row>
    <row r="1411" spans="1:15" hidden="1">
      <c r="A1411" s="201"/>
      <c r="B1411" s="202"/>
      <c r="C1411" s="203"/>
      <c r="D1411" s="249"/>
      <c r="E1411" s="250"/>
      <c r="F1411" s="232"/>
      <c r="G1411" s="233"/>
      <c r="H1411" s="233"/>
      <c r="I1411" s="233"/>
      <c r="J1411" s="233"/>
      <c r="K1411" s="233"/>
      <c r="L1411" s="233"/>
      <c r="M1411" s="233"/>
      <c r="N1411" s="233" t="s">
        <v>96</v>
      </c>
      <c r="O1411" s="251">
        <f>J1411*K1411</f>
        <v>0</v>
      </c>
    </row>
    <row r="1412" spans="1:15" hidden="1">
      <c r="A1412" s="201"/>
      <c r="B1412" s="202"/>
      <c r="C1412" s="203"/>
      <c r="D1412" s="203"/>
      <c r="E1412" s="204"/>
      <c r="F1412" s="232"/>
      <c r="G1412" s="233"/>
      <c r="H1412" s="233"/>
      <c r="I1412" s="233"/>
      <c r="J1412" s="233"/>
      <c r="K1412" s="233"/>
      <c r="L1412" s="233"/>
      <c r="M1412" s="233"/>
      <c r="N1412" s="206"/>
      <c r="O1412" s="207"/>
    </row>
    <row r="1413" spans="1:15" ht="14" hidden="1">
      <c r="A1413" s="201">
        <v>7</v>
      </c>
      <c r="B1413" s="202"/>
      <c r="C1413" s="203" t="s">
        <v>394</v>
      </c>
      <c r="D1413" s="203"/>
      <c r="E1413" s="204"/>
      <c r="F1413" s="232"/>
      <c r="G1413" s="233"/>
      <c r="H1413" s="233"/>
      <c r="I1413" s="233"/>
      <c r="J1413" s="233">
        <v>2</v>
      </c>
      <c r="K1413" s="233"/>
      <c r="L1413" s="233">
        <f>128*1.15</f>
        <v>147.19999999999999</v>
      </c>
      <c r="M1413" s="233"/>
      <c r="N1413" s="206" t="s">
        <v>76</v>
      </c>
      <c r="O1413" s="207">
        <f>J1413*L1413</f>
        <v>294.39999999999998</v>
      </c>
    </row>
    <row r="1414" spans="1:15" ht="14" hidden="1">
      <c r="A1414" s="201">
        <v>8</v>
      </c>
      <c r="B1414" s="202"/>
      <c r="C1414" s="203" t="s">
        <v>395</v>
      </c>
      <c r="D1414" s="203"/>
      <c r="E1414" s="204"/>
      <c r="F1414" s="232"/>
      <c r="G1414" s="233"/>
      <c r="H1414" s="233"/>
      <c r="I1414" s="233"/>
      <c r="J1414" s="233"/>
      <c r="K1414" s="233"/>
      <c r="L1414" s="233"/>
      <c r="M1414" s="233"/>
      <c r="N1414" s="206" t="s">
        <v>76</v>
      </c>
      <c r="O1414" s="207">
        <f>O1413</f>
        <v>294.39999999999998</v>
      </c>
    </row>
    <row r="1415" spans="1:15" hidden="1">
      <c r="A1415" s="201">
        <v>9</v>
      </c>
      <c r="B1415" s="202"/>
      <c r="C1415" s="203" t="s">
        <v>396</v>
      </c>
      <c r="D1415" s="203"/>
      <c r="E1415" s="204"/>
      <c r="F1415" s="232">
        <f>F1408</f>
        <v>0</v>
      </c>
      <c r="G1415" s="233"/>
      <c r="H1415" s="233">
        <f>0.1/2</f>
        <v>0.05</v>
      </c>
      <c r="I1415" s="233"/>
      <c r="J1415" s="233">
        <f>J1408</f>
        <v>0</v>
      </c>
      <c r="K1415" s="233">
        <v>3.14</v>
      </c>
      <c r="L1415" s="233"/>
      <c r="M1415" s="233"/>
      <c r="N1415" s="205" t="s">
        <v>76</v>
      </c>
      <c r="O1415" s="207">
        <f>2*K1415*H1415*F1415*J1415</f>
        <v>0</v>
      </c>
    </row>
    <row r="1416" spans="1:15" ht="14" hidden="1" thickBot="1">
      <c r="A1416" s="271"/>
      <c r="B1416" s="272"/>
      <c r="C1416" s="273"/>
      <c r="D1416" s="274"/>
      <c r="E1416" s="275"/>
      <c r="F1416" s="276"/>
      <c r="G1416" s="277"/>
      <c r="H1416" s="277"/>
      <c r="I1416" s="277"/>
      <c r="J1416" s="277"/>
      <c r="K1416" s="277"/>
      <c r="L1416" s="277"/>
      <c r="M1416" s="277"/>
      <c r="N1416" s="277"/>
      <c r="O1416" s="278"/>
    </row>
    <row r="1417" spans="1:15" hidden="1">
      <c r="A1417" s="201">
        <v>10</v>
      </c>
      <c r="B1417" s="202"/>
      <c r="C1417" s="203" t="s">
        <v>397</v>
      </c>
      <c r="D1417" s="249"/>
      <c r="E1417" s="250"/>
      <c r="F1417" s="232"/>
      <c r="G1417" s="233"/>
      <c r="H1417" s="233"/>
      <c r="I1417" s="233"/>
      <c r="J1417" s="233">
        <v>22</v>
      </c>
      <c r="K1417" s="233"/>
      <c r="L1417" s="233"/>
      <c r="M1417" s="233"/>
      <c r="N1417" s="233" t="s">
        <v>116</v>
      </c>
      <c r="O1417" s="251">
        <f>J1417</f>
        <v>22</v>
      </c>
    </row>
    <row r="1418" spans="1:15" hidden="1">
      <c r="A1418" s="201">
        <v>11</v>
      </c>
      <c r="B1418" s="202"/>
      <c r="C1418" s="203" t="s">
        <v>398</v>
      </c>
      <c r="D1418" s="249"/>
      <c r="E1418" s="250"/>
      <c r="F1418" s="232"/>
      <c r="G1418" s="233"/>
      <c r="H1418" s="233"/>
      <c r="I1418" s="233"/>
      <c r="J1418" s="233">
        <v>1</v>
      </c>
      <c r="K1418" s="233"/>
      <c r="L1418" s="233"/>
      <c r="M1418" s="233"/>
      <c r="N1418" s="233" t="s">
        <v>116</v>
      </c>
      <c r="O1418" s="251">
        <f>J1418</f>
        <v>1</v>
      </c>
    </row>
    <row r="1419" spans="1:15" hidden="1">
      <c r="A1419" s="201">
        <v>12</v>
      </c>
      <c r="B1419" s="202"/>
      <c r="C1419" s="203" t="s">
        <v>399</v>
      </c>
      <c r="D1419" s="249"/>
      <c r="E1419" s="250"/>
      <c r="F1419" s="232">
        <f>F816+(G818*J818)</f>
        <v>17.2</v>
      </c>
      <c r="G1419" s="233"/>
      <c r="H1419" s="233"/>
      <c r="I1419" s="233">
        <v>5</v>
      </c>
      <c r="J1419" s="233">
        <v>2</v>
      </c>
      <c r="K1419" s="233">
        <f>24.48/6</f>
        <v>4.08</v>
      </c>
      <c r="L1419" s="233"/>
      <c r="M1419" s="233"/>
      <c r="N1419" s="233" t="s">
        <v>96</v>
      </c>
      <c r="O1419" s="251">
        <f>F1419*I1419*J1419*K1419</f>
        <v>701.76</v>
      </c>
    </row>
    <row r="1420" spans="1:15" hidden="1">
      <c r="A1420" s="201"/>
      <c r="B1420" s="202"/>
      <c r="C1420" s="203"/>
      <c r="D1420" s="249"/>
      <c r="E1420" s="250"/>
      <c r="F1420" s="232">
        <v>1</v>
      </c>
      <c r="G1420" s="233"/>
      <c r="H1420" s="233"/>
      <c r="I1420" s="233">
        <v>6</v>
      </c>
      <c r="J1420" s="233">
        <v>4</v>
      </c>
      <c r="K1420" s="233">
        <f>24.48/6</f>
        <v>4.08</v>
      </c>
      <c r="L1420" s="233"/>
      <c r="M1420" s="233"/>
      <c r="N1420" s="233" t="s">
        <v>96</v>
      </c>
      <c r="O1420" s="251">
        <f>F1420*I1420*J1420*K1420</f>
        <v>97.92</v>
      </c>
    </row>
    <row r="1421" spans="1:15" hidden="1">
      <c r="A1421" s="201"/>
      <c r="B1421" s="202"/>
      <c r="C1421" s="203"/>
      <c r="D1421" s="249"/>
      <c r="E1421" s="250"/>
      <c r="F1421" s="232"/>
      <c r="G1421" s="233"/>
      <c r="H1421" s="233"/>
      <c r="I1421" s="233"/>
      <c r="J1421" s="233"/>
      <c r="K1421" s="233"/>
      <c r="L1421" s="233"/>
      <c r="M1421" s="233" t="s">
        <v>165</v>
      </c>
      <c r="N1421" s="233" t="s">
        <v>96</v>
      </c>
      <c r="O1421" s="251">
        <f>SUM(O1419:O1420)</f>
        <v>799.68</v>
      </c>
    </row>
    <row r="1422" spans="1:15" hidden="1">
      <c r="A1422" s="201"/>
      <c r="B1422" s="202"/>
      <c r="C1422" s="203"/>
      <c r="D1422" s="249"/>
      <c r="E1422" s="250"/>
      <c r="F1422" s="232"/>
      <c r="G1422" s="233"/>
      <c r="H1422" s="233"/>
      <c r="I1422" s="233"/>
      <c r="J1422" s="233"/>
      <c r="K1422" s="233"/>
      <c r="L1422" s="233"/>
      <c r="M1422" s="233"/>
      <c r="N1422" s="233"/>
      <c r="O1422" s="251"/>
    </row>
    <row r="1423" spans="1:15" hidden="1">
      <c r="A1423" s="201">
        <v>10</v>
      </c>
      <c r="B1423" s="202"/>
      <c r="C1423" s="203" t="s">
        <v>400</v>
      </c>
      <c r="D1423" s="249"/>
      <c r="E1423" s="250"/>
      <c r="F1423" s="232">
        <f>20*4</f>
        <v>80</v>
      </c>
      <c r="G1423" s="233">
        <v>7.4999999999999997E-2</v>
      </c>
      <c r="H1423" s="233"/>
      <c r="I1423" s="233"/>
      <c r="J1423" s="233">
        <v>2</v>
      </c>
      <c r="K1423" s="233">
        <f>233/2.88</f>
        <v>80.902777777777786</v>
      </c>
      <c r="L1423" s="233"/>
      <c r="M1423" s="233"/>
      <c r="N1423" s="233" t="s">
        <v>96</v>
      </c>
      <c r="O1423" s="251">
        <f>F1423*G1423*J1423*K1423</f>
        <v>970.83333333333348</v>
      </c>
    </row>
    <row r="1424" spans="1:15" hidden="1">
      <c r="A1424" s="201"/>
      <c r="B1424" s="202"/>
      <c r="C1424" s="248"/>
      <c r="D1424" s="249"/>
      <c r="E1424" s="250"/>
      <c r="F1424" s="232">
        <v>0.7</v>
      </c>
      <c r="G1424" s="233">
        <f>G1423</f>
        <v>7.4999999999999997E-2</v>
      </c>
      <c r="H1424" s="233"/>
      <c r="I1424" s="233"/>
      <c r="J1424" s="233">
        <f>ROUNDUP(F1423/0.1,0)</f>
        <v>800</v>
      </c>
      <c r="K1424" s="233">
        <f>K1423</f>
        <v>80.902777777777786</v>
      </c>
      <c r="L1424" s="233"/>
      <c r="M1424" s="233"/>
      <c r="N1424" s="233" t="s">
        <v>96</v>
      </c>
      <c r="O1424" s="251">
        <f>F1424*G1424*J1424*K1424</f>
        <v>3397.916666666667</v>
      </c>
    </row>
    <row r="1425" spans="1:15" hidden="1">
      <c r="A1425" s="201"/>
      <c r="B1425" s="202"/>
      <c r="C1425" s="248"/>
      <c r="D1425" s="249"/>
      <c r="E1425" s="250"/>
      <c r="F1425" s="232"/>
      <c r="G1425" s="233"/>
      <c r="H1425" s="233"/>
      <c r="I1425" s="233"/>
      <c r="J1425" s="233"/>
      <c r="K1425" s="233"/>
      <c r="L1425" s="233"/>
      <c r="M1425" s="233" t="s">
        <v>165</v>
      </c>
      <c r="N1425" s="233" t="s">
        <v>96</v>
      </c>
      <c r="O1425" s="251">
        <f>SUM(O1423:O1424)</f>
        <v>4368.75</v>
      </c>
    </row>
    <row r="1426" spans="1:15" hidden="1">
      <c r="A1426" s="201"/>
      <c r="B1426" s="202"/>
      <c r="C1426" s="248"/>
      <c r="D1426" s="249"/>
      <c r="E1426" s="250"/>
      <c r="F1426" s="232"/>
      <c r="G1426" s="233"/>
      <c r="H1426" s="233"/>
      <c r="I1426" s="233"/>
      <c r="J1426" s="233"/>
      <c r="K1426" s="233"/>
      <c r="L1426" s="233"/>
      <c r="M1426" s="233"/>
      <c r="N1426" s="233"/>
      <c r="O1426" s="251"/>
    </row>
    <row r="1427" spans="1:15" hidden="1">
      <c r="A1427" s="201">
        <v>11</v>
      </c>
      <c r="B1427" s="202"/>
      <c r="C1427" s="203" t="s">
        <v>401</v>
      </c>
      <c r="D1427" s="249"/>
      <c r="E1427" s="250"/>
      <c r="F1427" s="232">
        <f>F1419</f>
        <v>17.2</v>
      </c>
      <c r="G1427" s="233">
        <f>0.05/2</f>
        <v>2.5000000000000001E-2</v>
      </c>
      <c r="H1427" s="233"/>
      <c r="I1427" s="233">
        <f>I1419</f>
        <v>5</v>
      </c>
      <c r="J1427" s="233">
        <f>J1419</f>
        <v>2</v>
      </c>
      <c r="K1427" s="233">
        <v>3.14</v>
      </c>
      <c r="L1427" s="233"/>
      <c r="M1427" s="233"/>
      <c r="N1427" s="205" t="s">
        <v>76</v>
      </c>
      <c r="O1427" s="251">
        <f>F1427*G1427*I1427*J1427*K1427</f>
        <v>13.502000000000001</v>
      </c>
    </row>
    <row r="1428" spans="1:15" hidden="1">
      <c r="A1428" s="201"/>
      <c r="B1428" s="202"/>
      <c r="C1428" s="248"/>
      <c r="D1428" s="249"/>
      <c r="E1428" s="250"/>
      <c r="F1428" s="232">
        <f>F1420</f>
        <v>1</v>
      </c>
      <c r="G1428" s="233">
        <f>G1427</f>
        <v>2.5000000000000001E-2</v>
      </c>
      <c r="H1428" s="233"/>
      <c r="I1428" s="233">
        <f>I1420</f>
        <v>6</v>
      </c>
      <c r="J1428" s="233">
        <f>J1420</f>
        <v>4</v>
      </c>
      <c r="K1428" s="233">
        <v>3.14</v>
      </c>
      <c r="L1428" s="233"/>
      <c r="M1428" s="233"/>
      <c r="N1428" s="205" t="s">
        <v>76</v>
      </c>
      <c r="O1428" s="251">
        <f>F1428*G1428*I1428*J1428*K1428</f>
        <v>1.8840000000000003</v>
      </c>
    </row>
    <row r="1429" spans="1:15" hidden="1">
      <c r="A1429" s="201"/>
      <c r="B1429" s="202"/>
      <c r="C1429" s="248"/>
      <c r="D1429" s="249"/>
      <c r="E1429" s="250"/>
      <c r="F1429" s="232"/>
      <c r="G1429" s="233"/>
      <c r="H1429" s="233"/>
      <c r="I1429" s="233"/>
      <c r="J1429" s="233"/>
      <c r="K1429" s="233"/>
      <c r="L1429" s="233"/>
      <c r="M1429" s="233"/>
      <c r="N1429" s="233"/>
      <c r="O1429" s="251"/>
    </row>
    <row r="1430" spans="1:15" hidden="1">
      <c r="A1430" s="201"/>
      <c r="B1430" s="202"/>
      <c r="C1430" s="248"/>
      <c r="D1430" s="249"/>
      <c r="E1430" s="250"/>
      <c r="F1430" s="232">
        <f>F1423</f>
        <v>80</v>
      </c>
      <c r="G1430" s="233">
        <f>G1423</f>
        <v>7.4999999999999997E-2</v>
      </c>
      <c r="H1430" s="233"/>
      <c r="I1430" s="233">
        <v>2</v>
      </c>
      <c r="J1430" s="233">
        <f>J1423</f>
        <v>2</v>
      </c>
      <c r="K1430" s="233"/>
      <c r="L1430" s="233"/>
      <c r="M1430" s="233"/>
      <c r="N1430" s="205" t="s">
        <v>76</v>
      </c>
      <c r="O1430" s="251">
        <f>F1430*G1430*I1430*J1430</f>
        <v>24</v>
      </c>
    </row>
    <row r="1431" spans="1:15" hidden="1">
      <c r="A1431" s="201"/>
      <c r="B1431" s="202"/>
      <c r="C1431" s="248"/>
      <c r="D1431" s="249"/>
      <c r="E1431" s="250"/>
      <c r="F1431" s="232">
        <f>F1424</f>
        <v>0.7</v>
      </c>
      <c r="G1431" s="233">
        <f>G1424</f>
        <v>7.4999999999999997E-2</v>
      </c>
      <c r="H1431" s="233"/>
      <c r="I1431" s="233">
        <v>2</v>
      </c>
      <c r="J1431" s="233">
        <f>J1424</f>
        <v>800</v>
      </c>
      <c r="K1431" s="233"/>
      <c r="L1431" s="233"/>
      <c r="M1431" s="233"/>
      <c r="N1431" s="205" t="s">
        <v>76</v>
      </c>
      <c r="O1431" s="251">
        <f>F1431*G1431*I1431*J1431</f>
        <v>84</v>
      </c>
    </row>
    <row r="1432" spans="1:15" hidden="1">
      <c r="A1432" s="201"/>
      <c r="B1432" s="202"/>
      <c r="C1432" s="248"/>
      <c r="D1432" s="249"/>
      <c r="E1432" s="250"/>
      <c r="F1432" s="232"/>
      <c r="G1432" s="233"/>
      <c r="H1432" s="233"/>
      <c r="I1432" s="233"/>
      <c r="J1432" s="233"/>
      <c r="K1432" s="233"/>
      <c r="L1432" s="233"/>
      <c r="M1432" s="233"/>
      <c r="N1432" s="233"/>
      <c r="O1432" s="251"/>
    </row>
    <row r="1433" spans="1:15" hidden="1">
      <c r="A1433" s="201"/>
      <c r="B1433" s="202"/>
      <c r="C1433" s="248"/>
      <c r="D1433" s="249"/>
      <c r="E1433" s="250"/>
      <c r="F1433" s="232"/>
      <c r="G1433" s="233"/>
      <c r="H1433" s="233"/>
      <c r="I1433" s="233"/>
      <c r="J1433" s="233"/>
      <c r="K1433" s="233"/>
      <c r="L1433" s="233"/>
      <c r="M1433" s="233" t="s">
        <v>165</v>
      </c>
      <c r="N1433" s="205" t="s">
        <v>76</v>
      </c>
      <c r="O1433" s="251">
        <f>SUM(O1427:O1431)</f>
        <v>123.386</v>
      </c>
    </row>
    <row r="1434" spans="1:15" hidden="1">
      <c r="A1434" s="201"/>
      <c r="B1434" s="202"/>
      <c r="C1434" s="248"/>
      <c r="D1434" s="249"/>
      <c r="E1434" s="250"/>
      <c r="F1434" s="232"/>
      <c r="G1434" s="233"/>
      <c r="H1434" s="233"/>
      <c r="I1434" s="233"/>
      <c r="J1434" s="233"/>
      <c r="K1434" s="233"/>
      <c r="L1434" s="233"/>
      <c r="M1434" s="233"/>
      <c r="N1434" s="233"/>
      <c r="O1434" s="251"/>
    </row>
    <row r="1435" spans="1:15" hidden="1">
      <c r="A1435" s="281"/>
      <c r="B1435" s="282"/>
      <c r="C1435" s="267"/>
      <c r="D1435" s="243"/>
      <c r="E1435" s="244"/>
      <c r="F1435" s="205"/>
      <c r="G1435" s="205"/>
      <c r="H1435" s="205"/>
      <c r="I1435" s="205"/>
      <c r="J1435" s="205"/>
      <c r="K1435" s="205"/>
      <c r="L1435" s="205"/>
      <c r="M1435" s="205"/>
      <c r="N1435" s="205"/>
      <c r="O1435" s="283"/>
    </row>
    <row r="1436" spans="1:15" hidden="1">
      <c r="A1436" s="281"/>
      <c r="B1436" s="282"/>
      <c r="C1436" s="267"/>
      <c r="D1436" s="243"/>
      <c r="E1436" s="244"/>
      <c r="F1436" s="205"/>
      <c r="G1436" s="205"/>
      <c r="H1436" s="205"/>
      <c r="I1436" s="205"/>
      <c r="J1436" s="205"/>
      <c r="K1436" s="205"/>
      <c r="L1436" s="205"/>
      <c r="M1436" s="205"/>
      <c r="N1436" s="205"/>
      <c r="O1436" s="283"/>
    </row>
    <row r="1437" spans="1:15" ht="14" hidden="1" thickBot="1">
      <c r="A1437" s="284"/>
      <c r="B1437" s="285"/>
      <c r="C1437" s="280"/>
      <c r="D1437" s="274"/>
      <c r="E1437" s="275"/>
      <c r="F1437" s="277"/>
      <c r="G1437" s="277"/>
      <c r="H1437" s="277"/>
      <c r="I1437" s="277"/>
      <c r="J1437" s="277"/>
      <c r="K1437" s="277"/>
      <c r="L1437" s="277"/>
      <c r="M1437" s="277"/>
      <c r="N1437" s="277"/>
      <c r="O1437" s="286"/>
    </row>
  </sheetData>
  <mergeCells count="6">
    <mergeCell ref="A1:O1"/>
    <mergeCell ref="B9:E9"/>
    <mergeCell ref="B10:E10"/>
    <mergeCell ref="K872:L872"/>
    <mergeCell ref="K892:L892"/>
    <mergeCell ref="L894:M894"/>
  </mergeCells>
  <pageMargins left="0.70866141732283472" right="0.70866141732283472" top="0.74803149606299213" bottom="0.74803149606299213" header="0.31496062992125984" footer="0.31496062992125984"/>
  <pageSetup paperSize="9" scale="49" fitToHeight="15" orientation="portrait" r:id="rId1"/>
  <rowBreaks count="48" manualBreakCount="48">
    <brk id="38" max="14" man="1"/>
    <brk id="46" max="14" man="1"/>
    <brk id="49" max="14" man="1"/>
    <brk id="53" max="14" man="1"/>
    <brk id="57" max="14" man="1"/>
    <brk id="64" max="14" man="1"/>
    <brk id="79" max="14" man="1"/>
    <brk id="88" max="14" man="1"/>
    <brk id="118" max="14" man="1"/>
    <brk id="269" max="14" man="1"/>
    <brk id="298" max="14" man="1"/>
    <brk id="331" max="14" man="1"/>
    <brk id="358" max="14" man="1"/>
    <brk id="499" max="14" man="1"/>
    <brk id="519" max="14" man="1"/>
    <brk id="548" max="14" man="1"/>
    <brk id="573" max="14" man="1"/>
    <brk id="602" max="14" man="1"/>
    <brk id="626" max="14" man="1"/>
    <brk id="653" max="14" man="1"/>
    <brk id="721" max="14" man="1"/>
    <brk id="749" max="14" man="1"/>
    <brk id="774" max="14" man="1"/>
    <brk id="796" max="14" man="1"/>
    <brk id="826" max="14" man="1"/>
    <brk id="851" max="14" man="1"/>
    <brk id="873" max="14" man="1"/>
    <brk id="896" max="14" man="1"/>
    <brk id="912" max="14" man="1"/>
    <brk id="921" max="14" man="1"/>
    <brk id="924" max="14" man="1"/>
    <brk id="939" max="14" man="1"/>
    <brk id="963" max="14" man="1"/>
    <brk id="988" max="14" man="1"/>
    <brk id="1013" max="14" man="1"/>
    <brk id="1036" max="14" man="1"/>
    <brk id="1063" max="14" man="1"/>
    <brk id="1090" max="14" man="1"/>
    <brk id="1114" max="14" man="1"/>
    <brk id="1138" max="14" man="1"/>
    <brk id="1182" max="14" man="1"/>
    <brk id="1218" max="14" man="1"/>
    <brk id="1243" max="14" man="1"/>
    <brk id="1267" max="14" man="1"/>
    <brk id="1311" max="14" man="1"/>
    <brk id="1345" max="14" man="1"/>
    <brk id="1377" max="14" man="1"/>
    <brk id="1416" max="14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Rekap</vt:lpstr>
      <vt:lpstr>RAB</vt:lpstr>
      <vt:lpstr>BV</vt:lpstr>
      <vt:lpstr>BV!Print_Area</vt:lpstr>
      <vt:lpstr>RAB!Print_Area</vt:lpstr>
      <vt:lpstr>Rekap!Print_Area</vt:lpstr>
      <vt:lpstr>BV!Print_Titles</vt:lpstr>
      <vt:lpstr>RAB!Print_Titles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Awam Jati</dc:creator>
  <cp:lastModifiedBy>Awam Jati</cp:lastModifiedBy>
  <dcterms:created xsi:type="dcterms:W3CDTF">2026-08-27T12:49:40Z</dcterms:created>
  <dcterms:modified xsi:type="dcterms:W3CDTF">2026-08-27T12:50:02Z</dcterms:modified>
</cp:coreProperties>
</file>