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firstSheet="1"/>
  </bookViews>
  <sheets>
    <sheet name="Raw_Data" sheetId="1" r:id="rId1"/>
    <sheet name="Feature Engineering" sheetId="2" r:id="rId2"/>
    <sheet name="Churn_Analysis" sheetId="4" r:id="rId3"/>
    <sheet name="Segmentation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<sst xmlns="http://schemas.openxmlformats.org/spreadsheetml/2006/main" count="341" uniqueCount="137">
  <si>
    <t>Customer_ID</t>
  </si>
  <si>
    <t>Customer_Name</t>
  </si>
  <si>
    <t>Country</t>
  </si>
  <si>
    <t>Gender</t>
  </si>
  <si>
    <t>Age</t>
  </si>
  <si>
    <t>Tenure</t>
  </si>
  <si>
    <t>Monthly_Spend (USD)</t>
  </si>
  <si>
    <t>No_of_Products</t>
  </si>
  <si>
    <t>Last_Transaction_Date</t>
  </si>
  <si>
    <t>Churned</t>
  </si>
  <si>
    <t>C001</t>
  </si>
  <si>
    <t>Allison Hill</t>
  </si>
  <si>
    <t>India</t>
  </si>
  <si>
    <t>Male</t>
  </si>
  <si>
    <t>No</t>
  </si>
  <si>
    <t>C002</t>
  </si>
  <si>
    <t>Brian Yang</t>
  </si>
  <si>
    <t>Spain</t>
  </si>
  <si>
    <t>Yes</t>
  </si>
  <si>
    <t>C003</t>
  </si>
  <si>
    <t>Javier Johnson</t>
  </si>
  <si>
    <t>Brazil</t>
  </si>
  <si>
    <t>C004</t>
  </si>
  <si>
    <t>Lance Hoffman</t>
  </si>
  <si>
    <t>China</t>
  </si>
  <si>
    <t>Other</t>
  </si>
  <si>
    <t>C005</t>
  </si>
  <si>
    <t>Kimberly Robinson</t>
  </si>
  <si>
    <t>Canada</t>
  </si>
  <si>
    <t>Female</t>
  </si>
  <si>
    <t>C006</t>
  </si>
  <si>
    <t>Sean Blake</t>
  </si>
  <si>
    <t>UAE</t>
  </si>
  <si>
    <t>C007</t>
  </si>
  <si>
    <t>Gina Moore</t>
  </si>
  <si>
    <t>C008</t>
  </si>
  <si>
    <t>Brandon Davis</t>
  </si>
  <si>
    <t>C009</t>
  </si>
  <si>
    <t>Dennis Williams</t>
  </si>
  <si>
    <t>C010</t>
  </si>
  <si>
    <t>Valerie Gray</t>
  </si>
  <si>
    <t>C011</t>
  </si>
  <si>
    <t>Mark Mcclure</t>
  </si>
  <si>
    <t>Japan</t>
  </si>
  <si>
    <t>C012</t>
  </si>
  <si>
    <t>Michele Williams</t>
  </si>
  <si>
    <t>C013</t>
  </si>
  <si>
    <t>Victoria Wyatt</t>
  </si>
  <si>
    <t>C014</t>
  </si>
  <si>
    <t>Donald Reid</t>
  </si>
  <si>
    <t>C015</t>
  </si>
  <si>
    <t>Henry Santiago</t>
  </si>
  <si>
    <t>C016</t>
  </si>
  <si>
    <t>Maria Lynch</t>
  </si>
  <si>
    <t>C017</t>
  </si>
  <si>
    <t>Danielle Ford</t>
  </si>
  <si>
    <t>C018</t>
  </si>
  <si>
    <t>Margaret Hawkins DDS</t>
  </si>
  <si>
    <t>USA</t>
  </si>
  <si>
    <t>C019</t>
  </si>
  <si>
    <t>Amy Underwood</t>
  </si>
  <si>
    <t>C020</t>
  </si>
  <si>
    <t>Derek Clark</t>
  </si>
  <si>
    <t>Germany</t>
  </si>
  <si>
    <t>C021</t>
  </si>
  <si>
    <t>Emily Rios</t>
  </si>
  <si>
    <t>C022</t>
  </si>
  <si>
    <t>Maria Thomas</t>
  </si>
  <si>
    <t>C023</t>
  </si>
  <si>
    <t>Justin Baker</t>
  </si>
  <si>
    <t>France</t>
  </si>
  <si>
    <t>C024</t>
  </si>
  <si>
    <t>Kevin Cox</t>
  </si>
  <si>
    <t>C025</t>
  </si>
  <si>
    <t>Ann Williams</t>
  </si>
  <si>
    <t>C026</t>
  </si>
  <si>
    <t>Christopher Becker</t>
  </si>
  <si>
    <t>C027</t>
  </si>
  <si>
    <t>James Ferrell</t>
  </si>
  <si>
    <t>C028</t>
  </si>
  <si>
    <t>Juan Dunlap</t>
  </si>
  <si>
    <t>C029</t>
  </si>
  <si>
    <t>Melanie Herrera</t>
  </si>
  <si>
    <t>C030</t>
  </si>
  <si>
    <t>Gina Carter</t>
  </si>
  <si>
    <t>C031</t>
  </si>
  <si>
    <t>Troy Liu</t>
  </si>
  <si>
    <t>C032</t>
  </si>
  <si>
    <t>Pamela Romero</t>
  </si>
  <si>
    <t>C033</t>
  </si>
  <si>
    <t>Elizabeth Fowler</t>
  </si>
  <si>
    <t>C034</t>
  </si>
  <si>
    <t>James Martin</t>
  </si>
  <si>
    <t>C035</t>
  </si>
  <si>
    <t>Tamara George</t>
  </si>
  <si>
    <t>C036</t>
  </si>
  <si>
    <t>Timothy Koch</t>
  </si>
  <si>
    <t>C037</t>
  </si>
  <si>
    <t>Cynthia Allen</t>
  </si>
  <si>
    <t>C038</t>
  </si>
  <si>
    <t>Angelica Tucker</t>
  </si>
  <si>
    <t>C039</t>
  </si>
  <si>
    <t>Kim Martinez</t>
  </si>
  <si>
    <t>C040</t>
  </si>
  <si>
    <t>Joshua Baker</t>
  </si>
  <si>
    <t>C041</t>
  </si>
  <si>
    <t>Tracey Hickman</t>
  </si>
  <si>
    <t>C042</t>
  </si>
  <si>
    <t>Christina Collins</t>
  </si>
  <si>
    <t>C043</t>
  </si>
  <si>
    <t>Jessica Holmes</t>
  </si>
  <si>
    <t>C044</t>
  </si>
  <si>
    <t>Austin Smith</t>
  </si>
  <si>
    <t>C045</t>
  </si>
  <si>
    <t>Daniel Jones</t>
  </si>
  <si>
    <t>C046</t>
  </si>
  <si>
    <t>Austin Johnson</t>
  </si>
  <si>
    <t>C047</t>
  </si>
  <si>
    <t>David Caldwell</t>
  </si>
  <si>
    <t>C048</t>
  </si>
  <si>
    <t>Miranda Khan</t>
  </si>
  <si>
    <t>C049</t>
  </si>
  <si>
    <t>Richard Aguirre</t>
  </si>
  <si>
    <t>C050</t>
  </si>
  <si>
    <t>Matthew Gomez</t>
  </si>
  <si>
    <t>Customer_Lifetime_Value</t>
  </si>
  <si>
    <t>Recent (Days)</t>
  </si>
  <si>
    <t>Risk Score (1-10)</t>
  </si>
  <si>
    <t>Average of Risk</t>
  </si>
  <si>
    <t>Average of Spend</t>
  </si>
  <si>
    <t>Sum of Churned (0/1)</t>
  </si>
  <si>
    <t>Grand Total</t>
  </si>
  <si>
    <t>Spend</t>
  </si>
  <si>
    <t>Risk Score</t>
  </si>
  <si>
    <t>No_Products</t>
  </si>
  <si>
    <t>Segment</t>
  </si>
  <si>
    <t>Segment_ID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</si>
</sst>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 Black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22.9771759259" refreshedBy="Aayush" recordCount="50">
  <cacheSource type="worksheet">
    <worksheetSource name="#NAME?"/>
  </cacheSource>
  <cacheFields count="12">
    <cacheField name="Customer_ID" numFmtId="0">
      <sharedItems count="50">
        <s v="C001"/>
        <s v="C002"/>
        <s v="C003"/>
        <s v="C004"/>
        <s v="C005"/>
        <s v="C006"/>
        <s v="C007"/>
        <s v="C008"/>
        <s v="C009"/>
        <s v="C010"/>
        <s v="C011"/>
        <s v="C012"/>
        <s v="C013"/>
        <s v="C014"/>
        <s v="C015"/>
        <s v="C016"/>
        <s v="C017"/>
        <s v="C018"/>
        <s v="C019"/>
        <s v="C020"/>
        <s v="C021"/>
        <s v="C022"/>
        <s v="C023"/>
        <s v="C024"/>
        <s v="C025"/>
        <s v="C026"/>
        <s v="C027"/>
        <s v="C028"/>
        <s v="C029"/>
        <s v="C030"/>
        <s v="C031"/>
        <s v="C032"/>
        <s v="C033"/>
        <s v="C034"/>
        <s v="C035"/>
        <s v="C036"/>
        <s v="C037"/>
        <s v="C038"/>
        <s v="C039"/>
        <s v="C040"/>
        <s v="C041"/>
        <s v="C042"/>
        <s v="C043"/>
        <s v="C044"/>
        <s v="C045"/>
        <s v="C046"/>
        <s v="C047"/>
        <s v="C048"/>
        <s v="C049"/>
        <s v="C050"/>
      </sharedItems>
    </cacheField>
    <cacheField name="Country" numFmtId="0">
      <sharedItems count="10">
        <s v="India"/>
        <s v="Spain"/>
        <s v="Brazil"/>
        <s v="China"/>
        <s v="Canada"/>
        <s v="UAE"/>
        <s v="Japan"/>
        <s v="USA"/>
        <s v="Germany"/>
        <s v="France"/>
      </sharedItems>
    </cacheField>
    <cacheField name="Gender" numFmtId="0">
      <sharedItems count="3">
        <s v="Male"/>
        <s v="Other"/>
        <s v="Female"/>
      </sharedItems>
    </cacheField>
    <cacheField name="Age" numFmtId="0">
      <sharedItems containsSemiMixedTypes="0" containsString="0" containsNumber="1" containsInteger="1" minValue="27" maxValue="60" count="28">
        <n v="42"/>
        <n v="52"/>
        <n v="60"/>
        <n v="34"/>
        <n v="47"/>
        <n v="49"/>
        <n v="37"/>
        <n v="31"/>
        <n v="54"/>
        <n v="39"/>
        <n v="45"/>
        <n v="41"/>
        <n v="50"/>
        <n v="32"/>
        <n v="35"/>
        <n v="56"/>
        <n v="28"/>
        <n v="59"/>
        <n v="58"/>
        <n v="44"/>
        <n v="29"/>
        <n v="55"/>
        <n v="40"/>
        <n v="30"/>
        <n v="36"/>
        <n v="27"/>
        <n v="38"/>
        <n v="48"/>
      </sharedItems>
    </cacheField>
    <cacheField name="Tenure" numFmtId="0">
      <sharedItems containsSemiMixedTypes="0" containsString="0" containsNumber="1" containsInteger="1" minValue="1" maxValue="10" count="9">
        <n v="4"/>
        <n v="1"/>
        <n v="6"/>
        <n v="2"/>
        <n v="7"/>
        <n v="3"/>
        <n v="9"/>
        <n v="5"/>
        <n v="10"/>
      </sharedItems>
    </cacheField>
    <cacheField name="Spend" numFmtId="0">
      <sharedItems containsSemiMixedTypes="0" containsString="0" containsNumber="1" minValue="326.2" maxValue="1919.39" count="50">
        <n v="378.57"/>
        <n v="617.88"/>
        <n v="829.61"/>
        <n v="955.28"/>
        <n v="1174.33"/>
        <n v="1482.98"/>
        <n v="931.22"/>
        <n v="627.49"/>
        <n v="422.38"/>
        <n v="965.48"/>
        <n v="888.96"/>
        <n v="1083.03"/>
        <n v="1158.81"/>
        <n v="647.98"/>
        <n v="531.59"/>
        <n v="701.96"/>
        <n v="1201.13"/>
        <n v="1750.88"/>
        <n v="1763.05"/>
        <n v="1389.17"/>
        <n v="1467.45"/>
        <n v="467.12"/>
        <n v="1226.81"/>
        <n v="577.03"/>
        <n v="1096.2"/>
        <n v="1396.6"/>
        <n v="734.82"/>
        <n v="642.6"/>
        <n v="1238"/>
        <n v="1349.23"/>
        <n v="538.86"/>
        <n v="1402.62"/>
        <n v="629.03"/>
        <n v="965.88"/>
        <n v="699.79"/>
        <n v="1001.72"/>
        <n v="897.12"/>
        <n v="1141.44"/>
        <n v="1919.39"/>
        <n v="957.02"/>
        <n v="449.19"/>
        <n v="743.21"/>
        <n v="705.59"/>
        <n v="604.71"/>
        <n v="326.2"/>
        <n v="800.72"/>
        <n v="911.77"/>
        <n v="822.16"/>
        <n v="1197.61"/>
        <n v="1318.86"/>
      </sharedItems>
    </cacheField>
    <cacheField name="No_of_Products" numFmtId="0">
      <sharedItems containsSemiMixedTypes="0" containsString="0" containsNumber="1" containsInteger="1" minValue="1" maxValue="5" count="5">
        <n v="1"/>
        <n v="2"/>
        <n v="5"/>
        <n v="3"/>
        <n v="4"/>
      </sharedItems>
    </cacheField>
    <cacheField name="Churned" numFmtId="0">
      <sharedItems count="2">
        <s v="No"/>
        <s v="Yes"/>
      </sharedItems>
    </cacheField>
    <cacheField name="Risk" numFmtId="0">
      <sharedItems containsSemiMixedTypes="0" containsString="0" containsNumber="1" containsInteger="1" minValue="2" maxValue="9" count="7">
        <n v="4"/>
        <n v="8"/>
        <n v="2"/>
        <n v="3"/>
        <n v="9"/>
        <n v="7"/>
        <n v="5"/>
      </sharedItems>
    </cacheField>
    <cacheField name="Age_Group" numFmtId="0">
      <sharedItems count="4">
        <s v="40-49"/>
        <s v="50+"/>
        <s v="30-39"/>
        <s v="&lt;30"/>
      </sharedItems>
    </cacheField>
    <cacheField name="Churned (0/1)" numFmtId="0">
      <sharedItems containsSemiMixedTypes="0" containsString="0" containsNumber="1" containsInteger="1" minValue="0" maxValue="1" count="2">
        <n v="0"/>
        <n v="1"/>
      </sharedItems>
    </cacheField>
    <cacheField name="High_Risk?" numFmtId="0">
      <sharedItems count="2">
        <s v="Normal"/>
        <s v="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1"/>
    <x v="1"/>
    <x v="1"/>
    <x v="1"/>
    <x v="1"/>
  </r>
  <r>
    <x v="2"/>
    <x v="2"/>
    <x v="0"/>
    <x v="2"/>
    <x v="0"/>
    <x v="2"/>
    <x v="2"/>
    <x v="0"/>
    <x v="0"/>
    <x v="1"/>
    <x v="0"/>
    <x v="0"/>
  </r>
  <r>
    <x v="3"/>
    <x v="3"/>
    <x v="1"/>
    <x v="0"/>
    <x v="1"/>
    <x v="3"/>
    <x v="1"/>
    <x v="0"/>
    <x v="2"/>
    <x v="0"/>
    <x v="0"/>
    <x v="0"/>
  </r>
  <r>
    <x v="4"/>
    <x v="4"/>
    <x v="2"/>
    <x v="3"/>
    <x v="0"/>
    <x v="4"/>
    <x v="3"/>
    <x v="1"/>
    <x v="1"/>
    <x v="2"/>
    <x v="1"/>
    <x v="1"/>
  </r>
  <r>
    <x v="5"/>
    <x v="5"/>
    <x v="0"/>
    <x v="4"/>
    <x v="2"/>
    <x v="5"/>
    <x v="0"/>
    <x v="0"/>
    <x v="3"/>
    <x v="0"/>
    <x v="0"/>
    <x v="0"/>
  </r>
  <r>
    <x v="6"/>
    <x v="1"/>
    <x v="0"/>
    <x v="5"/>
    <x v="3"/>
    <x v="6"/>
    <x v="2"/>
    <x v="0"/>
    <x v="3"/>
    <x v="0"/>
    <x v="0"/>
    <x v="0"/>
  </r>
  <r>
    <x v="7"/>
    <x v="4"/>
    <x v="1"/>
    <x v="6"/>
    <x v="3"/>
    <x v="7"/>
    <x v="1"/>
    <x v="0"/>
    <x v="2"/>
    <x v="2"/>
    <x v="0"/>
    <x v="0"/>
  </r>
  <r>
    <x v="8"/>
    <x v="0"/>
    <x v="0"/>
    <x v="7"/>
    <x v="4"/>
    <x v="8"/>
    <x v="3"/>
    <x v="1"/>
    <x v="4"/>
    <x v="2"/>
    <x v="1"/>
    <x v="1"/>
  </r>
  <r>
    <x v="9"/>
    <x v="4"/>
    <x v="0"/>
    <x v="0"/>
    <x v="3"/>
    <x v="9"/>
    <x v="1"/>
    <x v="0"/>
    <x v="3"/>
    <x v="0"/>
    <x v="0"/>
    <x v="0"/>
  </r>
  <r>
    <x v="10"/>
    <x v="6"/>
    <x v="0"/>
    <x v="8"/>
    <x v="4"/>
    <x v="10"/>
    <x v="2"/>
    <x v="1"/>
    <x v="4"/>
    <x v="1"/>
    <x v="1"/>
    <x v="1"/>
  </r>
  <r>
    <x v="11"/>
    <x v="4"/>
    <x v="0"/>
    <x v="9"/>
    <x v="1"/>
    <x v="11"/>
    <x v="4"/>
    <x v="1"/>
    <x v="4"/>
    <x v="2"/>
    <x v="1"/>
    <x v="1"/>
  </r>
  <r>
    <x v="12"/>
    <x v="6"/>
    <x v="1"/>
    <x v="10"/>
    <x v="0"/>
    <x v="12"/>
    <x v="4"/>
    <x v="0"/>
    <x v="2"/>
    <x v="0"/>
    <x v="0"/>
    <x v="0"/>
  </r>
  <r>
    <x v="13"/>
    <x v="3"/>
    <x v="0"/>
    <x v="11"/>
    <x v="5"/>
    <x v="13"/>
    <x v="2"/>
    <x v="0"/>
    <x v="0"/>
    <x v="0"/>
    <x v="0"/>
    <x v="0"/>
  </r>
  <r>
    <x v="14"/>
    <x v="2"/>
    <x v="2"/>
    <x v="12"/>
    <x v="2"/>
    <x v="14"/>
    <x v="1"/>
    <x v="0"/>
    <x v="3"/>
    <x v="1"/>
    <x v="0"/>
    <x v="0"/>
  </r>
  <r>
    <x v="15"/>
    <x v="0"/>
    <x v="0"/>
    <x v="13"/>
    <x v="5"/>
    <x v="15"/>
    <x v="4"/>
    <x v="0"/>
    <x v="0"/>
    <x v="2"/>
    <x v="0"/>
    <x v="0"/>
  </r>
  <r>
    <x v="16"/>
    <x v="5"/>
    <x v="2"/>
    <x v="8"/>
    <x v="6"/>
    <x v="16"/>
    <x v="2"/>
    <x v="0"/>
    <x v="0"/>
    <x v="1"/>
    <x v="0"/>
    <x v="0"/>
  </r>
  <r>
    <x v="17"/>
    <x v="7"/>
    <x v="1"/>
    <x v="13"/>
    <x v="6"/>
    <x v="17"/>
    <x v="3"/>
    <x v="1"/>
    <x v="5"/>
    <x v="2"/>
    <x v="1"/>
    <x v="0"/>
  </r>
  <r>
    <x v="18"/>
    <x v="5"/>
    <x v="0"/>
    <x v="8"/>
    <x v="1"/>
    <x v="18"/>
    <x v="3"/>
    <x v="0"/>
    <x v="2"/>
    <x v="1"/>
    <x v="0"/>
    <x v="0"/>
  </r>
  <r>
    <x v="19"/>
    <x v="8"/>
    <x v="1"/>
    <x v="7"/>
    <x v="7"/>
    <x v="19"/>
    <x v="2"/>
    <x v="0"/>
    <x v="3"/>
    <x v="2"/>
    <x v="0"/>
    <x v="0"/>
  </r>
  <r>
    <x v="20"/>
    <x v="8"/>
    <x v="2"/>
    <x v="14"/>
    <x v="6"/>
    <x v="20"/>
    <x v="2"/>
    <x v="0"/>
    <x v="3"/>
    <x v="2"/>
    <x v="0"/>
    <x v="0"/>
  </r>
  <r>
    <x v="21"/>
    <x v="2"/>
    <x v="2"/>
    <x v="15"/>
    <x v="1"/>
    <x v="21"/>
    <x v="3"/>
    <x v="0"/>
    <x v="0"/>
    <x v="1"/>
    <x v="0"/>
    <x v="0"/>
  </r>
  <r>
    <x v="22"/>
    <x v="9"/>
    <x v="0"/>
    <x v="16"/>
    <x v="0"/>
    <x v="22"/>
    <x v="0"/>
    <x v="1"/>
    <x v="5"/>
    <x v="3"/>
    <x v="1"/>
    <x v="0"/>
  </r>
  <r>
    <x v="23"/>
    <x v="3"/>
    <x v="0"/>
    <x v="17"/>
    <x v="5"/>
    <x v="23"/>
    <x v="4"/>
    <x v="0"/>
    <x v="6"/>
    <x v="1"/>
    <x v="0"/>
    <x v="0"/>
  </r>
  <r>
    <x v="24"/>
    <x v="8"/>
    <x v="2"/>
    <x v="18"/>
    <x v="8"/>
    <x v="24"/>
    <x v="1"/>
    <x v="0"/>
    <x v="0"/>
    <x v="1"/>
    <x v="0"/>
    <x v="0"/>
  </r>
  <r>
    <x v="25"/>
    <x v="6"/>
    <x v="1"/>
    <x v="19"/>
    <x v="4"/>
    <x v="25"/>
    <x v="3"/>
    <x v="0"/>
    <x v="3"/>
    <x v="0"/>
    <x v="0"/>
    <x v="0"/>
  </r>
  <r>
    <x v="26"/>
    <x v="1"/>
    <x v="2"/>
    <x v="13"/>
    <x v="0"/>
    <x v="26"/>
    <x v="3"/>
    <x v="1"/>
    <x v="1"/>
    <x v="2"/>
    <x v="1"/>
    <x v="1"/>
  </r>
  <r>
    <x v="27"/>
    <x v="1"/>
    <x v="0"/>
    <x v="9"/>
    <x v="1"/>
    <x v="27"/>
    <x v="0"/>
    <x v="1"/>
    <x v="1"/>
    <x v="2"/>
    <x v="1"/>
    <x v="1"/>
  </r>
  <r>
    <x v="28"/>
    <x v="7"/>
    <x v="2"/>
    <x v="20"/>
    <x v="6"/>
    <x v="28"/>
    <x v="4"/>
    <x v="1"/>
    <x v="4"/>
    <x v="3"/>
    <x v="1"/>
    <x v="1"/>
  </r>
  <r>
    <x v="29"/>
    <x v="8"/>
    <x v="1"/>
    <x v="21"/>
    <x v="0"/>
    <x v="29"/>
    <x v="4"/>
    <x v="1"/>
    <x v="4"/>
    <x v="1"/>
    <x v="1"/>
    <x v="1"/>
  </r>
  <r>
    <x v="30"/>
    <x v="0"/>
    <x v="1"/>
    <x v="1"/>
    <x v="2"/>
    <x v="30"/>
    <x v="4"/>
    <x v="0"/>
    <x v="0"/>
    <x v="1"/>
    <x v="0"/>
    <x v="0"/>
  </r>
  <r>
    <x v="31"/>
    <x v="7"/>
    <x v="1"/>
    <x v="7"/>
    <x v="1"/>
    <x v="31"/>
    <x v="3"/>
    <x v="0"/>
    <x v="0"/>
    <x v="2"/>
    <x v="0"/>
    <x v="0"/>
  </r>
  <r>
    <x v="32"/>
    <x v="0"/>
    <x v="0"/>
    <x v="6"/>
    <x v="0"/>
    <x v="32"/>
    <x v="1"/>
    <x v="0"/>
    <x v="3"/>
    <x v="2"/>
    <x v="0"/>
    <x v="0"/>
  </r>
  <r>
    <x v="33"/>
    <x v="9"/>
    <x v="2"/>
    <x v="22"/>
    <x v="3"/>
    <x v="33"/>
    <x v="2"/>
    <x v="1"/>
    <x v="1"/>
    <x v="0"/>
    <x v="1"/>
    <x v="1"/>
  </r>
  <r>
    <x v="34"/>
    <x v="1"/>
    <x v="0"/>
    <x v="23"/>
    <x v="0"/>
    <x v="34"/>
    <x v="4"/>
    <x v="0"/>
    <x v="0"/>
    <x v="2"/>
    <x v="0"/>
    <x v="0"/>
  </r>
  <r>
    <x v="35"/>
    <x v="5"/>
    <x v="0"/>
    <x v="14"/>
    <x v="4"/>
    <x v="35"/>
    <x v="4"/>
    <x v="1"/>
    <x v="1"/>
    <x v="2"/>
    <x v="1"/>
    <x v="1"/>
  </r>
  <r>
    <x v="36"/>
    <x v="3"/>
    <x v="2"/>
    <x v="1"/>
    <x v="6"/>
    <x v="36"/>
    <x v="4"/>
    <x v="1"/>
    <x v="1"/>
    <x v="1"/>
    <x v="1"/>
    <x v="1"/>
  </r>
  <r>
    <x v="37"/>
    <x v="9"/>
    <x v="0"/>
    <x v="16"/>
    <x v="8"/>
    <x v="37"/>
    <x v="0"/>
    <x v="0"/>
    <x v="0"/>
    <x v="3"/>
    <x v="0"/>
    <x v="0"/>
  </r>
  <r>
    <x v="38"/>
    <x v="7"/>
    <x v="0"/>
    <x v="21"/>
    <x v="6"/>
    <x v="38"/>
    <x v="2"/>
    <x v="1"/>
    <x v="1"/>
    <x v="1"/>
    <x v="1"/>
    <x v="1"/>
  </r>
  <r>
    <x v="39"/>
    <x v="1"/>
    <x v="0"/>
    <x v="24"/>
    <x v="3"/>
    <x v="39"/>
    <x v="1"/>
    <x v="0"/>
    <x v="2"/>
    <x v="2"/>
    <x v="0"/>
    <x v="0"/>
  </r>
  <r>
    <x v="40"/>
    <x v="2"/>
    <x v="0"/>
    <x v="25"/>
    <x v="8"/>
    <x v="40"/>
    <x v="2"/>
    <x v="0"/>
    <x v="3"/>
    <x v="3"/>
    <x v="0"/>
    <x v="0"/>
  </r>
  <r>
    <x v="41"/>
    <x v="4"/>
    <x v="2"/>
    <x v="26"/>
    <x v="2"/>
    <x v="41"/>
    <x v="4"/>
    <x v="1"/>
    <x v="1"/>
    <x v="2"/>
    <x v="1"/>
    <x v="1"/>
  </r>
  <r>
    <x v="42"/>
    <x v="9"/>
    <x v="2"/>
    <x v="10"/>
    <x v="3"/>
    <x v="42"/>
    <x v="2"/>
    <x v="0"/>
    <x v="6"/>
    <x v="0"/>
    <x v="0"/>
    <x v="0"/>
  </r>
  <r>
    <x v="43"/>
    <x v="0"/>
    <x v="0"/>
    <x v="17"/>
    <x v="0"/>
    <x v="43"/>
    <x v="1"/>
    <x v="0"/>
    <x v="3"/>
    <x v="1"/>
    <x v="0"/>
    <x v="0"/>
  </r>
  <r>
    <x v="44"/>
    <x v="0"/>
    <x v="0"/>
    <x v="27"/>
    <x v="7"/>
    <x v="44"/>
    <x v="2"/>
    <x v="0"/>
    <x v="0"/>
    <x v="0"/>
    <x v="0"/>
    <x v="0"/>
  </r>
  <r>
    <x v="45"/>
    <x v="2"/>
    <x v="1"/>
    <x v="18"/>
    <x v="1"/>
    <x v="45"/>
    <x v="2"/>
    <x v="1"/>
    <x v="4"/>
    <x v="1"/>
    <x v="1"/>
    <x v="1"/>
  </r>
  <r>
    <x v="46"/>
    <x v="0"/>
    <x v="0"/>
    <x v="11"/>
    <x v="3"/>
    <x v="46"/>
    <x v="2"/>
    <x v="1"/>
    <x v="4"/>
    <x v="0"/>
    <x v="1"/>
    <x v="1"/>
  </r>
  <r>
    <x v="47"/>
    <x v="9"/>
    <x v="1"/>
    <x v="26"/>
    <x v="2"/>
    <x v="47"/>
    <x v="3"/>
    <x v="0"/>
    <x v="3"/>
    <x v="2"/>
    <x v="0"/>
    <x v="0"/>
  </r>
  <r>
    <x v="48"/>
    <x v="9"/>
    <x v="0"/>
    <x v="23"/>
    <x v="4"/>
    <x v="48"/>
    <x v="0"/>
    <x v="1"/>
    <x v="1"/>
    <x v="2"/>
    <x v="1"/>
    <x v="1"/>
  </r>
  <r>
    <x v="49"/>
    <x v="8"/>
    <x v="1"/>
    <x v="11"/>
    <x v="5"/>
    <x v="49"/>
    <x v="2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F65" firstHeaderRow="0" firstDataRow="1" firstDataCol="3"/>
  <pivotFields count="12">
    <pivotField compact="0" showAll="0"/>
    <pivotField axis="axisRow" compact="0" showAll="0">
      <items count="11">
        <item x="2"/>
        <item x="4"/>
        <item x="3"/>
        <item x="9"/>
        <item x="8"/>
        <item x="0"/>
        <item x="6"/>
        <item x="1"/>
        <item x="5"/>
        <item x="7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compact="0" showAll="0"/>
    <pivotField compact="0" showAll="0"/>
    <pivotField dataField="1" compact="0" showAll="0"/>
    <pivotField compact="0" showAll="0"/>
    <pivotField axis="axisRow" compact="0" showAll="0">
      <items count="3">
        <item x="0"/>
        <item x="1"/>
        <item t="default"/>
      </items>
    </pivotField>
    <pivotField dataField="1" compact="0" showAll="0"/>
    <pivotField compact="0" showAll="0"/>
    <pivotField dataField="1" compact="0" showAll="0"/>
    <pivotField compact="0" showAll="0"/>
  </pivotFields>
  <rowFields count="3">
    <field x="2"/>
    <field x="1"/>
    <field x="7"/>
  </rowFields>
  <rowItems count="62">
    <i>
      <x/>
    </i>
    <i r="1">
      <x/>
    </i>
    <i r="2">
      <x/>
    </i>
    <i r="1">
      <x v="1"/>
    </i>
    <i r="2">
      <x v="1"/>
    </i>
    <i r="1">
      <x v="2"/>
    </i>
    <i r="2">
      <x v="1"/>
    </i>
    <i r="1">
      <x v="3"/>
    </i>
    <i r="2">
      <x/>
    </i>
    <i r="2">
      <x v="1"/>
    </i>
    <i r="1">
      <x v="4"/>
    </i>
    <i r="2">
      <x/>
    </i>
    <i r="1">
      <x v="7"/>
    </i>
    <i r="2">
      <x v="1"/>
    </i>
    <i r="1">
      <x v="8"/>
    </i>
    <i r="2">
      <x/>
    </i>
    <i r="1">
      <x v="9"/>
    </i>
    <i r="2">
      <x v="1"/>
    </i>
    <i>
      <x v="1"/>
    </i>
    <i r="1">
      <x/>
    </i>
    <i r="2">
      <x/>
    </i>
    <i r="1">
      <x v="1"/>
    </i>
    <i r="2">
      <x/>
    </i>
    <i r="2">
      <x v="1"/>
    </i>
    <i r="1">
      <x v="2"/>
    </i>
    <i r="2">
      <x/>
    </i>
    <i r="1">
      <x v="3"/>
    </i>
    <i r="2">
      <x/>
    </i>
    <i r="2">
      <x v="1"/>
    </i>
    <i r="1">
      <x v="5"/>
    </i>
    <i r="2">
      <x/>
    </i>
    <i r="2">
      <x v="1"/>
    </i>
    <i r="1">
      <x v="6"/>
    </i>
    <i r="2">
      <x v="1"/>
    </i>
    <i r="1">
      <x v="7"/>
    </i>
    <i r="2">
      <x/>
    </i>
    <i r="2">
      <x v="1"/>
    </i>
    <i r="1">
      <x v="8"/>
    </i>
    <i r="2">
      <x/>
    </i>
    <i r="2">
      <x v="1"/>
    </i>
    <i r="1">
      <x v="9"/>
    </i>
    <i r="2">
      <x v="1"/>
    </i>
    <i>
      <x v="2"/>
    </i>
    <i r="1">
      <x/>
    </i>
    <i r="2">
      <x v="1"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 r="2">
      <x v="1"/>
    </i>
    <i r="1">
      <x v="5"/>
    </i>
    <i r="2">
      <x/>
    </i>
    <i r="1">
      <x v="6"/>
    </i>
    <i r="2">
      <x/>
    </i>
    <i r="1">
      <x v="9"/>
    </i>
    <i r="2">
      <x/>
    </i>
    <i r="2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isk" fld="8" subtotal="average" baseField="0" baseItem="0"/>
    <dataField name="Average of Spend" fld="5" subtotal="average" baseField="0" baseItem="0"/>
    <dataField name="Sum of Churned (0/1)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G2" sqref="G2"/>
    </sheetView>
  </sheetViews>
  <sheetFormatPr defaultColWidth="9" defaultRowHeight="14.5"/>
  <cols>
    <col min="1" max="1" width="11.9090909090909" customWidth="1"/>
    <col min="2" max="2" width="12.3636363636364" customWidth="1"/>
    <col min="3" max="3" width="10.7272727272727" customWidth="1"/>
    <col min="7" max="7" width="24.0909090909091" customWidth="1"/>
    <col min="8" max="8" width="23.7272727272727" customWidth="1"/>
    <col min="9" max="9" width="29.1818181818182" customWidth="1"/>
    <col min="10" max="10" width="11.5454545454545" customWidth="1"/>
  </cols>
  <sheetData>
    <row r="1" ht="34" spans="1:10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4" t="s">
        <v>8</v>
      </c>
      <c r="J1" s="14" t="s">
        <v>9</v>
      </c>
    </row>
    <row r="2" spans="1:10">
      <c r="A2" s="12" t="s">
        <v>10</v>
      </c>
      <c r="B2" s="12" t="s">
        <v>11</v>
      </c>
      <c r="C2" s="12" t="s">
        <v>12</v>
      </c>
      <c r="D2" s="12" t="s">
        <v>13</v>
      </c>
      <c r="E2" s="13">
        <v>42</v>
      </c>
      <c r="F2" s="13">
        <v>4</v>
      </c>
      <c r="G2" s="13">
        <v>378.57</v>
      </c>
      <c r="H2" s="13">
        <v>1</v>
      </c>
      <c r="I2" s="15">
        <v>45753</v>
      </c>
      <c r="J2" s="12" t="s">
        <v>14</v>
      </c>
    </row>
    <row r="3" spans="1:10">
      <c r="A3" s="12" t="s">
        <v>15</v>
      </c>
      <c r="B3" s="12" t="s">
        <v>16</v>
      </c>
      <c r="C3" s="12" t="s">
        <v>17</v>
      </c>
      <c r="D3" s="12" t="s">
        <v>13</v>
      </c>
      <c r="E3" s="13">
        <v>52</v>
      </c>
      <c r="F3" s="13">
        <v>1</v>
      </c>
      <c r="G3" s="13">
        <v>617.88</v>
      </c>
      <c r="H3" s="13">
        <v>2</v>
      </c>
      <c r="I3" s="15">
        <v>45784</v>
      </c>
      <c r="J3" s="12" t="s">
        <v>18</v>
      </c>
    </row>
    <row r="4" ht="28" spans="1:10">
      <c r="A4" s="12" t="s">
        <v>19</v>
      </c>
      <c r="B4" s="12" t="s">
        <v>20</v>
      </c>
      <c r="C4" s="12" t="s">
        <v>21</v>
      </c>
      <c r="D4" s="12" t="s">
        <v>13</v>
      </c>
      <c r="E4" s="13">
        <v>60</v>
      </c>
      <c r="F4" s="13">
        <v>4</v>
      </c>
      <c r="G4" s="13">
        <v>829.61</v>
      </c>
      <c r="H4" s="13">
        <v>5</v>
      </c>
      <c r="I4" s="15">
        <v>45753</v>
      </c>
      <c r="J4" s="12" t="s">
        <v>14</v>
      </c>
    </row>
    <row r="5" ht="28" spans="1:10">
      <c r="A5" s="12" t="s">
        <v>22</v>
      </c>
      <c r="B5" s="12" t="s">
        <v>23</v>
      </c>
      <c r="C5" s="12" t="s">
        <v>24</v>
      </c>
      <c r="D5" s="12" t="s">
        <v>25</v>
      </c>
      <c r="E5" s="13">
        <v>42</v>
      </c>
      <c r="F5" s="13">
        <v>1</v>
      </c>
      <c r="G5" s="13">
        <v>955.28</v>
      </c>
      <c r="H5" s="13">
        <v>2</v>
      </c>
      <c r="I5" s="15">
        <v>45801</v>
      </c>
      <c r="J5" s="12" t="s">
        <v>14</v>
      </c>
    </row>
    <row r="6" ht="28" spans="1:10">
      <c r="A6" s="12" t="s">
        <v>26</v>
      </c>
      <c r="B6" s="12" t="s">
        <v>27</v>
      </c>
      <c r="C6" s="12" t="s">
        <v>28</v>
      </c>
      <c r="D6" s="12" t="s">
        <v>29</v>
      </c>
      <c r="E6" s="13">
        <v>34</v>
      </c>
      <c r="F6" s="13">
        <v>4</v>
      </c>
      <c r="G6" s="13">
        <v>1174.33</v>
      </c>
      <c r="H6" s="13">
        <v>3</v>
      </c>
      <c r="I6" s="15">
        <v>45789</v>
      </c>
      <c r="J6" s="12" t="s">
        <v>18</v>
      </c>
    </row>
    <row r="7" spans="1:10">
      <c r="A7" s="12" t="s">
        <v>30</v>
      </c>
      <c r="B7" s="12" t="s">
        <v>31</v>
      </c>
      <c r="C7" s="12" t="s">
        <v>32</v>
      </c>
      <c r="D7" s="12" t="s">
        <v>13</v>
      </c>
      <c r="E7" s="13">
        <v>47</v>
      </c>
      <c r="F7" s="13">
        <v>6</v>
      </c>
      <c r="G7" s="13">
        <v>1482.98</v>
      </c>
      <c r="H7" s="13">
        <v>1</v>
      </c>
      <c r="I7" s="15">
        <v>45747</v>
      </c>
      <c r="J7" s="12" t="s">
        <v>14</v>
      </c>
    </row>
    <row r="8" spans="1:10">
      <c r="A8" s="12" t="s">
        <v>33</v>
      </c>
      <c r="B8" s="12" t="s">
        <v>34</v>
      </c>
      <c r="C8" s="12" t="s">
        <v>17</v>
      </c>
      <c r="D8" s="12" t="s">
        <v>13</v>
      </c>
      <c r="E8" s="13">
        <v>49</v>
      </c>
      <c r="F8" s="13">
        <v>2</v>
      </c>
      <c r="G8" s="13">
        <v>931.22</v>
      </c>
      <c r="H8" s="13">
        <v>5</v>
      </c>
      <c r="I8" s="15">
        <v>45806</v>
      </c>
      <c r="J8" s="12" t="s">
        <v>14</v>
      </c>
    </row>
    <row r="9" ht="28" spans="1:10">
      <c r="A9" s="12" t="s">
        <v>35</v>
      </c>
      <c r="B9" s="12" t="s">
        <v>36</v>
      </c>
      <c r="C9" s="12" t="s">
        <v>28</v>
      </c>
      <c r="D9" s="12" t="s">
        <v>25</v>
      </c>
      <c r="E9" s="13">
        <v>37</v>
      </c>
      <c r="F9" s="13">
        <v>2</v>
      </c>
      <c r="G9" s="13">
        <v>627.49</v>
      </c>
      <c r="H9" s="13">
        <v>2</v>
      </c>
      <c r="I9" s="15">
        <v>45814</v>
      </c>
      <c r="J9" s="12" t="s">
        <v>14</v>
      </c>
    </row>
    <row r="10" ht="28" spans="1:10">
      <c r="A10" s="12" t="s">
        <v>37</v>
      </c>
      <c r="B10" s="12" t="s">
        <v>38</v>
      </c>
      <c r="C10" s="12" t="s">
        <v>12</v>
      </c>
      <c r="D10" s="12" t="s">
        <v>13</v>
      </c>
      <c r="E10" s="13">
        <v>31</v>
      </c>
      <c r="F10" s="13">
        <v>7</v>
      </c>
      <c r="G10" s="13">
        <v>422.38</v>
      </c>
      <c r="H10" s="13">
        <v>3</v>
      </c>
      <c r="I10" s="15">
        <v>45776</v>
      </c>
      <c r="J10" s="12" t="s">
        <v>18</v>
      </c>
    </row>
    <row r="11" spans="1:10">
      <c r="A11" s="12" t="s">
        <v>39</v>
      </c>
      <c r="B11" s="12" t="s">
        <v>40</v>
      </c>
      <c r="C11" s="12" t="s">
        <v>28</v>
      </c>
      <c r="D11" s="12" t="s">
        <v>13</v>
      </c>
      <c r="E11" s="13">
        <v>42</v>
      </c>
      <c r="F11" s="13">
        <v>2</v>
      </c>
      <c r="G11" s="13">
        <v>965.48</v>
      </c>
      <c r="H11" s="13">
        <v>2</v>
      </c>
      <c r="I11" s="15">
        <v>45785</v>
      </c>
      <c r="J11" s="12" t="s">
        <v>14</v>
      </c>
    </row>
    <row r="12" spans="1:10">
      <c r="A12" s="12" t="s">
        <v>41</v>
      </c>
      <c r="B12" s="12" t="s">
        <v>42</v>
      </c>
      <c r="C12" s="12" t="s">
        <v>43</v>
      </c>
      <c r="D12" s="12" t="s">
        <v>13</v>
      </c>
      <c r="E12" s="13">
        <v>54</v>
      </c>
      <c r="F12" s="13">
        <v>7</v>
      </c>
      <c r="G12" s="13">
        <v>888.96</v>
      </c>
      <c r="H12" s="13">
        <v>5</v>
      </c>
      <c r="I12" s="15">
        <v>45767</v>
      </c>
      <c r="J12" s="12" t="s">
        <v>18</v>
      </c>
    </row>
    <row r="13" ht="28" spans="1:10">
      <c r="A13" s="12" t="s">
        <v>44</v>
      </c>
      <c r="B13" s="12" t="s">
        <v>45</v>
      </c>
      <c r="C13" s="12" t="s">
        <v>28</v>
      </c>
      <c r="D13" s="12" t="s">
        <v>13</v>
      </c>
      <c r="E13" s="13">
        <v>39</v>
      </c>
      <c r="F13" s="13">
        <v>1</v>
      </c>
      <c r="G13" s="13">
        <v>1083.03</v>
      </c>
      <c r="H13" s="13">
        <v>4</v>
      </c>
      <c r="I13" s="15">
        <v>45754</v>
      </c>
      <c r="J13" s="12" t="s">
        <v>18</v>
      </c>
    </row>
    <row r="14" ht="28" spans="1:10">
      <c r="A14" s="12" t="s">
        <v>46</v>
      </c>
      <c r="B14" s="12" t="s">
        <v>47</v>
      </c>
      <c r="C14" s="12" t="s">
        <v>43</v>
      </c>
      <c r="D14" s="12" t="s">
        <v>25</v>
      </c>
      <c r="E14" s="13">
        <v>45</v>
      </c>
      <c r="F14" s="13">
        <v>4</v>
      </c>
      <c r="G14" s="13">
        <v>1158.81</v>
      </c>
      <c r="H14" s="13">
        <v>4</v>
      </c>
      <c r="I14" s="15">
        <v>45816</v>
      </c>
      <c r="J14" s="12" t="s">
        <v>14</v>
      </c>
    </row>
    <row r="15" spans="1:10">
      <c r="A15" s="12" t="s">
        <v>48</v>
      </c>
      <c r="B15" s="12" t="s">
        <v>49</v>
      </c>
      <c r="C15" s="12" t="s">
        <v>24</v>
      </c>
      <c r="D15" s="12" t="s">
        <v>13</v>
      </c>
      <c r="E15" s="13">
        <v>41</v>
      </c>
      <c r="F15" s="13">
        <v>3</v>
      </c>
      <c r="G15" s="13">
        <v>647.98</v>
      </c>
      <c r="H15" s="13">
        <v>5</v>
      </c>
      <c r="I15" s="15">
        <v>45767</v>
      </c>
      <c r="J15" s="12" t="s">
        <v>14</v>
      </c>
    </row>
    <row r="16" ht="28" spans="1:10">
      <c r="A16" s="12" t="s">
        <v>50</v>
      </c>
      <c r="B16" s="12" t="s">
        <v>51</v>
      </c>
      <c r="C16" s="12" t="s">
        <v>21</v>
      </c>
      <c r="D16" s="12" t="s">
        <v>29</v>
      </c>
      <c r="E16" s="13">
        <v>50</v>
      </c>
      <c r="F16" s="13">
        <v>6</v>
      </c>
      <c r="G16" s="13">
        <v>531.59</v>
      </c>
      <c r="H16" s="13">
        <v>2</v>
      </c>
      <c r="I16" s="15">
        <v>45800</v>
      </c>
      <c r="J16" s="12" t="s">
        <v>14</v>
      </c>
    </row>
    <row r="17" spans="1:10">
      <c r="A17" s="12" t="s">
        <v>52</v>
      </c>
      <c r="B17" s="12" t="s">
        <v>53</v>
      </c>
      <c r="C17" s="12" t="s">
        <v>12</v>
      </c>
      <c r="D17" s="12" t="s">
        <v>13</v>
      </c>
      <c r="E17" s="13">
        <v>32</v>
      </c>
      <c r="F17" s="13">
        <v>3</v>
      </c>
      <c r="G17" s="13">
        <v>701.96</v>
      </c>
      <c r="H17" s="13">
        <v>4</v>
      </c>
      <c r="I17" s="15">
        <v>45748</v>
      </c>
      <c r="J17" s="12" t="s">
        <v>14</v>
      </c>
    </row>
    <row r="18" spans="1:10">
      <c r="A18" s="12" t="s">
        <v>54</v>
      </c>
      <c r="B18" s="12" t="s">
        <v>55</v>
      </c>
      <c r="C18" s="12" t="s">
        <v>32</v>
      </c>
      <c r="D18" s="12" t="s">
        <v>29</v>
      </c>
      <c r="E18" s="13">
        <v>54</v>
      </c>
      <c r="F18" s="13">
        <v>9</v>
      </c>
      <c r="G18" s="13">
        <v>1201.13</v>
      </c>
      <c r="H18" s="13">
        <v>5</v>
      </c>
      <c r="I18" s="15">
        <v>45758</v>
      </c>
      <c r="J18" s="12" t="s">
        <v>14</v>
      </c>
    </row>
    <row r="19" ht="42" spans="1:10">
      <c r="A19" s="12" t="s">
        <v>56</v>
      </c>
      <c r="B19" s="12" t="s">
        <v>57</v>
      </c>
      <c r="C19" s="12" t="s">
        <v>58</v>
      </c>
      <c r="D19" s="12" t="s">
        <v>25</v>
      </c>
      <c r="E19" s="13">
        <v>32</v>
      </c>
      <c r="F19" s="13">
        <v>9</v>
      </c>
      <c r="G19" s="13">
        <v>1750.88</v>
      </c>
      <c r="H19" s="13">
        <v>3</v>
      </c>
      <c r="I19" s="15">
        <v>45813</v>
      </c>
      <c r="J19" s="12" t="s">
        <v>18</v>
      </c>
    </row>
    <row r="20" ht="28" spans="1:10">
      <c r="A20" s="12" t="s">
        <v>59</v>
      </c>
      <c r="B20" s="12" t="s">
        <v>60</v>
      </c>
      <c r="C20" s="12" t="s">
        <v>32</v>
      </c>
      <c r="D20" s="12" t="s">
        <v>13</v>
      </c>
      <c r="E20" s="13">
        <v>54</v>
      </c>
      <c r="F20" s="13">
        <v>1</v>
      </c>
      <c r="G20" s="13">
        <v>1763.05</v>
      </c>
      <c r="H20" s="13">
        <v>3</v>
      </c>
      <c r="I20" s="15">
        <v>45810</v>
      </c>
      <c r="J20" s="12" t="s">
        <v>14</v>
      </c>
    </row>
    <row r="21" spans="1:10">
      <c r="A21" s="12" t="s">
        <v>61</v>
      </c>
      <c r="B21" s="12" t="s">
        <v>62</v>
      </c>
      <c r="C21" s="12" t="s">
        <v>63</v>
      </c>
      <c r="D21" s="12" t="s">
        <v>25</v>
      </c>
      <c r="E21" s="13">
        <v>31</v>
      </c>
      <c r="F21" s="13">
        <v>5</v>
      </c>
      <c r="G21" s="13">
        <v>1389.17</v>
      </c>
      <c r="H21" s="13">
        <v>5</v>
      </c>
      <c r="I21" s="15">
        <v>45787</v>
      </c>
      <c r="J21" s="12" t="s">
        <v>14</v>
      </c>
    </row>
    <row r="22" spans="1:10">
      <c r="A22" s="12" t="s">
        <v>64</v>
      </c>
      <c r="B22" s="12" t="s">
        <v>65</v>
      </c>
      <c r="C22" s="12" t="s">
        <v>63</v>
      </c>
      <c r="D22" s="12" t="s">
        <v>29</v>
      </c>
      <c r="E22" s="13">
        <v>35</v>
      </c>
      <c r="F22" s="13">
        <v>9</v>
      </c>
      <c r="G22" s="13">
        <v>1467.45</v>
      </c>
      <c r="H22" s="13">
        <v>5</v>
      </c>
      <c r="I22" s="15">
        <v>45770</v>
      </c>
      <c r="J22" s="12" t="s">
        <v>14</v>
      </c>
    </row>
    <row r="23" ht="28" spans="1:10">
      <c r="A23" s="12" t="s">
        <v>66</v>
      </c>
      <c r="B23" s="12" t="s">
        <v>67</v>
      </c>
      <c r="C23" s="12" t="s">
        <v>21</v>
      </c>
      <c r="D23" s="12" t="s">
        <v>29</v>
      </c>
      <c r="E23" s="13">
        <v>56</v>
      </c>
      <c r="F23" s="13">
        <v>1</v>
      </c>
      <c r="G23" s="13">
        <v>467.12</v>
      </c>
      <c r="H23" s="13">
        <v>3</v>
      </c>
      <c r="I23" s="15">
        <v>45745</v>
      </c>
      <c r="J23" s="12" t="s">
        <v>14</v>
      </c>
    </row>
    <row r="24" spans="1:10">
      <c r="A24" s="12" t="s">
        <v>68</v>
      </c>
      <c r="B24" s="12" t="s">
        <v>69</v>
      </c>
      <c r="C24" s="12" t="s">
        <v>70</v>
      </c>
      <c r="D24" s="12" t="s">
        <v>13</v>
      </c>
      <c r="E24" s="13">
        <v>28</v>
      </c>
      <c r="F24" s="13">
        <v>4</v>
      </c>
      <c r="G24" s="13">
        <v>1226.81</v>
      </c>
      <c r="H24" s="13">
        <v>1</v>
      </c>
      <c r="I24" s="15">
        <v>45788</v>
      </c>
      <c r="J24" s="12" t="s">
        <v>18</v>
      </c>
    </row>
    <row r="25" spans="1:10">
      <c r="A25" s="12" t="s">
        <v>71</v>
      </c>
      <c r="B25" s="12" t="s">
        <v>72</v>
      </c>
      <c r="C25" s="12" t="s">
        <v>24</v>
      </c>
      <c r="D25" s="12" t="s">
        <v>13</v>
      </c>
      <c r="E25" s="13">
        <v>59</v>
      </c>
      <c r="F25" s="13">
        <v>3</v>
      </c>
      <c r="G25" s="13">
        <v>577.03</v>
      </c>
      <c r="H25" s="13">
        <v>4</v>
      </c>
      <c r="I25" s="15">
        <v>45745</v>
      </c>
      <c r="J25" s="12" t="s">
        <v>14</v>
      </c>
    </row>
    <row r="26" spans="1:10">
      <c r="A26" s="12" t="s">
        <v>73</v>
      </c>
      <c r="B26" s="12" t="s">
        <v>74</v>
      </c>
      <c r="C26" s="12" t="s">
        <v>63</v>
      </c>
      <c r="D26" s="12" t="s">
        <v>29</v>
      </c>
      <c r="E26" s="13">
        <v>58</v>
      </c>
      <c r="F26" s="13">
        <v>10</v>
      </c>
      <c r="G26" s="13">
        <v>1096.2</v>
      </c>
      <c r="H26" s="13">
        <v>2</v>
      </c>
      <c r="I26" s="15">
        <v>45742</v>
      </c>
      <c r="J26" s="12" t="s">
        <v>14</v>
      </c>
    </row>
    <row r="27" ht="28" spans="1:10">
      <c r="A27" s="12" t="s">
        <v>75</v>
      </c>
      <c r="B27" s="12" t="s">
        <v>76</v>
      </c>
      <c r="C27" s="12" t="s">
        <v>43</v>
      </c>
      <c r="D27" s="12" t="s">
        <v>25</v>
      </c>
      <c r="E27" s="13">
        <v>44</v>
      </c>
      <c r="F27" s="13">
        <v>7</v>
      </c>
      <c r="G27" s="13">
        <v>1396.6</v>
      </c>
      <c r="H27" s="13">
        <v>3</v>
      </c>
      <c r="I27" s="15">
        <v>45789</v>
      </c>
      <c r="J27" s="12" t="s">
        <v>14</v>
      </c>
    </row>
    <row r="28" spans="1:10">
      <c r="A28" s="12" t="s">
        <v>77</v>
      </c>
      <c r="B28" s="12" t="s">
        <v>78</v>
      </c>
      <c r="C28" s="12" t="s">
        <v>17</v>
      </c>
      <c r="D28" s="12" t="s">
        <v>29</v>
      </c>
      <c r="E28" s="13">
        <v>32</v>
      </c>
      <c r="F28" s="13">
        <v>4</v>
      </c>
      <c r="G28" s="13">
        <v>734.82</v>
      </c>
      <c r="H28" s="13">
        <v>3</v>
      </c>
      <c r="I28" s="15">
        <v>45783</v>
      </c>
      <c r="J28" s="12" t="s">
        <v>18</v>
      </c>
    </row>
    <row r="29" spans="1:10">
      <c r="A29" s="12" t="s">
        <v>79</v>
      </c>
      <c r="B29" s="12" t="s">
        <v>80</v>
      </c>
      <c r="C29" s="12" t="s">
        <v>17</v>
      </c>
      <c r="D29" s="12" t="s">
        <v>13</v>
      </c>
      <c r="E29" s="13">
        <v>39</v>
      </c>
      <c r="F29" s="13">
        <v>1</v>
      </c>
      <c r="G29" s="13">
        <v>642.6</v>
      </c>
      <c r="H29" s="13">
        <v>1</v>
      </c>
      <c r="I29" s="15">
        <v>45798</v>
      </c>
      <c r="J29" s="12" t="s">
        <v>18</v>
      </c>
    </row>
    <row r="30" ht="28" spans="1:10">
      <c r="A30" s="12" t="s">
        <v>81</v>
      </c>
      <c r="B30" s="12" t="s">
        <v>82</v>
      </c>
      <c r="C30" s="12" t="s">
        <v>58</v>
      </c>
      <c r="D30" s="12" t="s">
        <v>29</v>
      </c>
      <c r="E30" s="13">
        <v>29</v>
      </c>
      <c r="F30" s="13">
        <v>9</v>
      </c>
      <c r="G30" s="13">
        <v>1238</v>
      </c>
      <c r="H30" s="13">
        <v>4</v>
      </c>
      <c r="I30" s="15">
        <v>45757</v>
      </c>
      <c r="J30" s="12" t="s">
        <v>18</v>
      </c>
    </row>
    <row r="31" spans="1:10">
      <c r="A31" s="12" t="s">
        <v>83</v>
      </c>
      <c r="B31" s="12" t="s">
        <v>84</v>
      </c>
      <c r="C31" s="12" t="s">
        <v>63</v>
      </c>
      <c r="D31" s="12" t="s">
        <v>25</v>
      </c>
      <c r="E31" s="13">
        <v>55</v>
      </c>
      <c r="F31" s="13">
        <v>4</v>
      </c>
      <c r="G31" s="13">
        <v>1349.23</v>
      </c>
      <c r="H31" s="13">
        <v>4</v>
      </c>
      <c r="I31" s="15">
        <v>45747</v>
      </c>
      <c r="J31" s="12" t="s">
        <v>18</v>
      </c>
    </row>
    <row r="32" spans="1:10">
      <c r="A32" s="12" t="s">
        <v>85</v>
      </c>
      <c r="B32" s="12" t="s">
        <v>86</v>
      </c>
      <c r="C32" s="12" t="s">
        <v>12</v>
      </c>
      <c r="D32" s="12" t="s">
        <v>25</v>
      </c>
      <c r="E32" s="13">
        <v>52</v>
      </c>
      <c r="F32" s="13">
        <v>6</v>
      </c>
      <c r="G32" s="13">
        <v>538.86</v>
      </c>
      <c r="H32" s="13">
        <v>4</v>
      </c>
      <c r="I32" s="15">
        <v>45757</v>
      </c>
      <c r="J32" s="12" t="s">
        <v>14</v>
      </c>
    </row>
    <row r="33" ht="28" spans="1:10">
      <c r="A33" s="12" t="s">
        <v>87</v>
      </c>
      <c r="B33" s="12" t="s">
        <v>88</v>
      </c>
      <c r="C33" s="12" t="s">
        <v>58</v>
      </c>
      <c r="D33" s="12" t="s">
        <v>25</v>
      </c>
      <c r="E33" s="13">
        <v>31</v>
      </c>
      <c r="F33" s="13">
        <v>1</v>
      </c>
      <c r="G33" s="13">
        <v>1402.62</v>
      </c>
      <c r="H33" s="13">
        <v>3</v>
      </c>
      <c r="I33" s="15">
        <v>45742</v>
      </c>
      <c r="J33" s="12" t="s">
        <v>14</v>
      </c>
    </row>
    <row r="34" ht="28" spans="1:10">
      <c r="A34" s="12" t="s">
        <v>89</v>
      </c>
      <c r="B34" s="12" t="s">
        <v>90</v>
      </c>
      <c r="C34" s="12" t="s">
        <v>12</v>
      </c>
      <c r="D34" s="12" t="s">
        <v>13</v>
      </c>
      <c r="E34" s="13">
        <v>37</v>
      </c>
      <c r="F34" s="13">
        <v>4</v>
      </c>
      <c r="G34" s="13">
        <v>629.03</v>
      </c>
      <c r="H34" s="13">
        <v>2</v>
      </c>
      <c r="I34" s="15">
        <v>45791</v>
      </c>
      <c r="J34" s="12" t="s">
        <v>14</v>
      </c>
    </row>
    <row r="35" ht="28" spans="1:10">
      <c r="A35" s="12" t="s">
        <v>91</v>
      </c>
      <c r="B35" s="12" t="s">
        <v>92</v>
      </c>
      <c r="C35" s="12" t="s">
        <v>70</v>
      </c>
      <c r="D35" s="12" t="s">
        <v>29</v>
      </c>
      <c r="E35" s="13">
        <v>40</v>
      </c>
      <c r="F35" s="13">
        <v>2</v>
      </c>
      <c r="G35" s="13">
        <v>965.88</v>
      </c>
      <c r="H35" s="13">
        <v>5</v>
      </c>
      <c r="I35" s="15">
        <v>45807</v>
      </c>
      <c r="J35" s="12" t="s">
        <v>18</v>
      </c>
    </row>
    <row r="36" ht="28" spans="1:10">
      <c r="A36" s="12" t="s">
        <v>93</v>
      </c>
      <c r="B36" s="12" t="s">
        <v>94</v>
      </c>
      <c r="C36" s="12" t="s">
        <v>17</v>
      </c>
      <c r="D36" s="12" t="s">
        <v>13</v>
      </c>
      <c r="E36" s="13">
        <v>30</v>
      </c>
      <c r="F36" s="13">
        <v>4</v>
      </c>
      <c r="G36" s="13">
        <v>699.79</v>
      </c>
      <c r="H36" s="13">
        <v>4</v>
      </c>
      <c r="I36" s="15">
        <v>45779</v>
      </c>
      <c r="J36" s="12" t="s">
        <v>14</v>
      </c>
    </row>
    <row r="37" ht="28" spans="1:10">
      <c r="A37" s="12" t="s">
        <v>95</v>
      </c>
      <c r="B37" s="12" t="s">
        <v>96</v>
      </c>
      <c r="C37" s="12" t="s">
        <v>32</v>
      </c>
      <c r="D37" s="12" t="s">
        <v>13</v>
      </c>
      <c r="E37" s="13">
        <v>35</v>
      </c>
      <c r="F37" s="13">
        <v>7</v>
      </c>
      <c r="G37" s="13">
        <v>1001.72</v>
      </c>
      <c r="H37" s="13">
        <v>4</v>
      </c>
      <c r="I37" s="15">
        <v>45812</v>
      </c>
      <c r="J37" s="12" t="s">
        <v>18</v>
      </c>
    </row>
    <row r="38" spans="1:10">
      <c r="A38" s="12" t="s">
        <v>97</v>
      </c>
      <c r="B38" s="12" t="s">
        <v>98</v>
      </c>
      <c r="C38" s="12" t="s">
        <v>24</v>
      </c>
      <c r="D38" s="12" t="s">
        <v>29</v>
      </c>
      <c r="E38" s="13">
        <v>52</v>
      </c>
      <c r="F38" s="13">
        <v>9</v>
      </c>
      <c r="G38" s="13">
        <v>897.12</v>
      </c>
      <c r="H38" s="13">
        <v>4</v>
      </c>
      <c r="I38" s="15">
        <v>45787</v>
      </c>
      <c r="J38" s="12" t="s">
        <v>18</v>
      </c>
    </row>
    <row r="39" ht="28" spans="1:10">
      <c r="A39" s="12" t="s">
        <v>99</v>
      </c>
      <c r="B39" s="12" t="s">
        <v>100</v>
      </c>
      <c r="C39" s="12" t="s">
        <v>70</v>
      </c>
      <c r="D39" s="12" t="s">
        <v>13</v>
      </c>
      <c r="E39" s="13">
        <v>28</v>
      </c>
      <c r="F39" s="13">
        <v>10</v>
      </c>
      <c r="G39" s="13">
        <v>1141.44</v>
      </c>
      <c r="H39" s="13">
        <v>1</v>
      </c>
      <c r="I39" s="15">
        <v>45738</v>
      </c>
      <c r="J39" s="12" t="s">
        <v>14</v>
      </c>
    </row>
    <row r="40" spans="1:10">
      <c r="A40" s="12" t="s">
        <v>101</v>
      </c>
      <c r="B40" s="12" t="s">
        <v>102</v>
      </c>
      <c r="C40" s="12" t="s">
        <v>58</v>
      </c>
      <c r="D40" s="12" t="s">
        <v>13</v>
      </c>
      <c r="E40" s="13">
        <v>55</v>
      </c>
      <c r="F40" s="13">
        <v>9</v>
      </c>
      <c r="G40" s="13">
        <v>1919.39</v>
      </c>
      <c r="H40" s="13">
        <v>5</v>
      </c>
      <c r="I40" s="15">
        <v>45796</v>
      </c>
      <c r="J40" s="12" t="s">
        <v>18</v>
      </c>
    </row>
    <row r="41" ht="28" spans="1:10">
      <c r="A41" s="12" t="s">
        <v>103</v>
      </c>
      <c r="B41" s="12" t="s">
        <v>104</v>
      </c>
      <c r="C41" s="12" t="s">
        <v>17</v>
      </c>
      <c r="D41" s="12" t="s">
        <v>13</v>
      </c>
      <c r="E41" s="13">
        <v>36</v>
      </c>
      <c r="F41" s="13">
        <v>2</v>
      </c>
      <c r="G41" s="13">
        <v>957.02</v>
      </c>
      <c r="H41" s="13">
        <v>2</v>
      </c>
      <c r="I41" s="15">
        <v>45816</v>
      </c>
      <c r="J41" s="12" t="s">
        <v>14</v>
      </c>
    </row>
    <row r="42" ht="28" spans="1:10">
      <c r="A42" s="12" t="s">
        <v>105</v>
      </c>
      <c r="B42" s="12" t="s">
        <v>106</v>
      </c>
      <c r="C42" s="12" t="s">
        <v>21</v>
      </c>
      <c r="D42" s="12" t="s">
        <v>13</v>
      </c>
      <c r="E42" s="13">
        <v>27</v>
      </c>
      <c r="F42" s="13">
        <v>10</v>
      </c>
      <c r="G42" s="13">
        <v>449.19</v>
      </c>
      <c r="H42" s="13">
        <v>5</v>
      </c>
      <c r="I42" s="15">
        <v>45805</v>
      </c>
      <c r="J42" s="12" t="s">
        <v>14</v>
      </c>
    </row>
    <row r="43" ht="28" spans="1:10">
      <c r="A43" s="12" t="s">
        <v>107</v>
      </c>
      <c r="B43" s="12" t="s">
        <v>108</v>
      </c>
      <c r="C43" s="12" t="s">
        <v>28</v>
      </c>
      <c r="D43" s="12" t="s">
        <v>29</v>
      </c>
      <c r="E43" s="13">
        <v>38</v>
      </c>
      <c r="F43" s="13">
        <v>6</v>
      </c>
      <c r="G43" s="13">
        <v>743.21</v>
      </c>
      <c r="H43" s="13">
        <v>4</v>
      </c>
      <c r="I43" s="15">
        <v>45797</v>
      </c>
      <c r="J43" s="12" t="s">
        <v>18</v>
      </c>
    </row>
    <row r="44" ht="28" spans="1:10">
      <c r="A44" s="12" t="s">
        <v>109</v>
      </c>
      <c r="B44" s="12" t="s">
        <v>110</v>
      </c>
      <c r="C44" s="12" t="s">
        <v>70</v>
      </c>
      <c r="D44" s="12" t="s">
        <v>29</v>
      </c>
      <c r="E44" s="13">
        <v>45</v>
      </c>
      <c r="F44" s="13">
        <v>2</v>
      </c>
      <c r="G44" s="13">
        <v>705.59</v>
      </c>
      <c r="H44" s="13">
        <v>5</v>
      </c>
      <c r="I44" s="15">
        <v>45743</v>
      </c>
      <c r="J44" s="12" t="s">
        <v>14</v>
      </c>
    </row>
    <row r="45" spans="1:10">
      <c r="A45" s="12" t="s">
        <v>111</v>
      </c>
      <c r="B45" s="12" t="s">
        <v>112</v>
      </c>
      <c r="C45" s="12" t="s">
        <v>12</v>
      </c>
      <c r="D45" s="12" t="s">
        <v>13</v>
      </c>
      <c r="E45" s="13">
        <v>59</v>
      </c>
      <c r="F45" s="13">
        <v>4</v>
      </c>
      <c r="G45" s="13">
        <v>604.71</v>
      </c>
      <c r="H45" s="13">
        <v>2</v>
      </c>
      <c r="I45" s="15">
        <v>45785</v>
      </c>
      <c r="J45" s="12" t="s">
        <v>14</v>
      </c>
    </row>
    <row r="46" spans="1:10">
      <c r="A46" s="12" t="s">
        <v>113</v>
      </c>
      <c r="B46" s="12" t="s">
        <v>114</v>
      </c>
      <c r="C46" s="12" t="s">
        <v>12</v>
      </c>
      <c r="D46" s="12" t="s">
        <v>13</v>
      </c>
      <c r="E46" s="13">
        <v>48</v>
      </c>
      <c r="F46" s="13">
        <v>5</v>
      </c>
      <c r="G46" s="13">
        <v>326.2</v>
      </c>
      <c r="H46" s="13">
        <v>5</v>
      </c>
      <c r="I46" s="15">
        <v>45793</v>
      </c>
      <c r="J46" s="12" t="s">
        <v>14</v>
      </c>
    </row>
    <row r="47" ht="28" spans="1:10">
      <c r="A47" s="12" t="s">
        <v>115</v>
      </c>
      <c r="B47" s="12" t="s">
        <v>116</v>
      </c>
      <c r="C47" s="12" t="s">
        <v>21</v>
      </c>
      <c r="D47" s="12" t="s">
        <v>25</v>
      </c>
      <c r="E47" s="13">
        <v>58</v>
      </c>
      <c r="F47" s="13">
        <v>1</v>
      </c>
      <c r="G47" s="13">
        <v>800.72</v>
      </c>
      <c r="H47" s="13">
        <v>5</v>
      </c>
      <c r="I47" s="15">
        <v>45764</v>
      </c>
      <c r="J47" s="12" t="s">
        <v>18</v>
      </c>
    </row>
    <row r="48" ht="28" spans="1:10">
      <c r="A48" s="12" t="s">
        <v>117</v>
      </c>
      <c r="B48" s="12" t="s">
        <v>118</v>
      </c>
      <c r="C48" s="12" t="s">
        <v>12</v>
      </c>
      <c r="D48" s="12" t="s">
        <v>13</v>
      </c>
      <c r="E48" s="13">
        <v>41</v>
      </c>
      <c r="F48" s="13">
        <v>2</v>
      </c>
      <c r="G48" s="13">
        <v>911.77</v>
      </c>
      <c r="H48" s="13">
        <v>5</v>
      </c>
      <c r="I48" s="15">
        <v>45752</v>
      </c>
      <c r="J48" s="12" t="s">
        <v>18</v>
      </c>
    </row>
    <row r="49" ht="28" spans="1:10">
      <c r="A49" s="12" t="s">
        <v>119</v>
      </c>
      <c r="B49" s="12" t="s">
        <v>120</v>
      </c>
      <c r="C49" s="12" t="s">
        <v>70</v>
      </c>
      <c r="D49" s="12" t="s">
        <v>25</v>
      </c>
      <c r="E49" s="13">
        <v>38</v>
      </c>
      <c r="F49" s="13">
        <v>6</v>
      </c>
      <c r="G49" s="13">
        <v>822.16</v>
      </c>
      <c r="H49" s="13">
        <v>3</v>
      </c>
      <c r="I49" s="15">
        <v>45787</v>
      </c>
      <c r="J49" s="12" t="s">
        <v>14</v>
      </c>
    </row>
    <row r="50" ht="28" spans="1:10">
      <c r="A50" s="12" t="s">
        <v>121</v>
      </c>
      <c r="B50" s="12" t="s">
        <v>122</v>
      </c>
      <c r="C50" s="12" t="s">
        <v>70</v>
      </c>
      <c r="D50" s="12" t="s">
        <v>13</v>
      </c>
      <c r="E50" s="13">
        <v>30</v>
      </c>
      <c r="F50" s="13">
        <v>7</v>
      </c>
      <c r="G50" s="13">
        <v>1197.61</v>
      </c>
      <c r="H50" s="13">
        <v>1</v>
      </c>
      <c r="I50" s="15">
        <v>45750</v>
      </c>
      <c r="J50" s="12" t="s">
        <v>18</v>
      </c>
    </row>
    <row r="51" ht="28" spans="1:10">
      <c r="A51" s="12" t="s">
        <v>123</v>
      </c>
      <c r="B51" s="12" t="s">
        <v>124</v>
      </c>
      <c r="C51" s="12" t="s">
        <v>63</v>
      </c>
      <c r="D51" s="12" t="s">
        <v>25</v>
      </c>
      <c r="E51" s="13">
        <v>41</v>
      </c>
      <c r="F51" s="13">
        <v>3</v>
      </c>
      <c r="G51" s="13">
        <v>1318.86</v>
      </c>
      <c r="H51" s="13">
        <v>5</v>
      </c>
      <c r="I51" s="15">
        <v>45771</v>
      </c>
      <c r="J51" s="1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2" sqref="A2"/>
    </sheetView>
  </sheetViews>
  <sheetFormatPr defaultColWidth="8.72727272727273" defaultRowHeight="14.5" outlineLevelCol="2"/>
  <cols>
    <col min="1" max="1" width="21.6363636363636" customWidth="1"/>
    <col min="2" max="2" width="15.2727272727273" customWidth="1"/>
    <col min="3" max="3" width="16.8181818181818" customWidth="1"/>
  </cols>
  <sheetData>
    <row r="1" ht="34" spans="1:3">
      <c r="A1" s="6" t="s">
        <v>125</v>
      </c>
      <c r="B1" s="7" t="s">
        <v>126</v>
      </c>
      <c r="C1" s="8" t="s">
        <v>127</v>
      </c>
    </row>
    <row r="2" spans="1:3">
      <c r="A2" s="5">
        <f>Raw_Data!F2*Raw_Data!G2*12</f>
        <v>18171.36</v>
      </c>
      <c r="B2" s="5">
        <f ca="1">TODAY()-Raw_Data!I2</f>
        <v>70</v>
      </c>
      <c r="C2" s="5">
        <f ca="1">ROUND((MIN(Raw_Data!H2,5)*0.2)+(1/(1+Raw_Data!G2/1000))*3+(Raw_Data!J2="Yes")*5+(B2/MAX(B:B))*2,0)</f>
        <v>4</v>
      </c>
    </row>
    <row r="3" spans="1:3">
      <c r="A3" s="5">
        <f>Raw_Data!F3*Raw_Data!G3*12</f>
        <v>7414.56</v>
      </c>
      <c r="B3" s="5">
        <f ca="1">TODAY()-Raw_Data!I3</f>
        <v>39</v>
      </c>
      <c r="C3" s="5">
        <f ca="1">ROUND((MIN(Raw_Data!H3,5)*0.2)+(1/(1+Raw_Data!G3/1000))*3+(Raw_Data!J3="Yes")*5+(B3/MAX(B:B))*2,0)</f>
        <v>8</v>
      </c>
    </row>
    <row r="4" spans="1:3">
      <c r="A4" s="5">
        <f>Raw_Data!F4*Raw_Data!G4*12</f>
        <v>39821.28</v>
      </c>
      <c r="B4" s="5">
        <f ca="1">TODAY()-Raw_Data!I4</f>
        <v>70</v>
      </c>
      <c r="C4" s="5">
        <f ca="1">ROUND((MIN(Raw_Data!H4,5)*0.2)+(1/(1+Raw_Data!G4/1000))*3+(Raw_Data!J4="Yes")*5+(B4/MAX(B:B))*2,0)</f>
        <v>4</v>
      </c>
    </row>
    <row r="5" spans="1:3">
      <c r="A5" s="5">
        <f>Raw_Data!F5*Raw_Data!G5*12</f>
        <v>11463.36</v>
      </c>
      <c r="B5" s="5">
        <f ca="1">TODAY()-Raw_Data!I5</f>
        <v>22</v>
      </c>
      <c r="C5" s="5">
        <f ca="1">ROUND((MIN(Raw_Data!H5,5)*0.2)+(1/(1+Raw_Data!G5/1000))*3+(Raw_Data!J5="Yes")*5+(B5/MAX(B:B))*2,0)</f>
        <v>2</v>
      </c>
    </row>
    <row r="6" spans="1:3">
      <c r="A6" s="5">
        <f>Raw_Data!F6*Raw_Data!G6*12</f>
        <v>56367.84</v>
      </c>
      <c r="B6" s="5">
        <f ca="1">TODAY()-Raw_Data!I6</f>
        <v>34</v>
      </c>
      <c r="C6" s="5">
        <f ca="1">ROUND((MIN(Raw_Data!H6,5)*0.2)+(1/(1+Raw_Data!G6/1000))*3+(Raw_Data!J6="Yes")*5+(B6/MAX(B:B))*2,0)</f>
        <v>8</v>
      </c>
    </row>
    <row r="7" spans="1:3">
      <c r="A7" s="5">
        <f>Raw_Data!F7*Raw_Data!G7*12</f>
        <v>106774.56</v>
      </c>
      <c r="B7" s="5">
        <f ca="1">TODAY()-Raw_Data!I7</f>
        <v>76</v>
      </c>
      <c r="C7" s="5">
        <f ca="1">ROUND((MIN(Raw_Data!H7,5)*0.2)+(1/(1+Raw_Data!G7/1000))*3+(Raw_Data!J7="Yes")*5+(B7/MAX(B:B))*2,0)</f>
        <v>3</v>
      </c>
    </row>
    <row r="8" spans="1:3">
      <c r="A8" s="5">
        <f>Raw_Data!F8*Raw_Data!G8*12</f>
        <v>22349.28</v>
      </c>
      <c r="B8" s="5">
        <f ca="1">TODAY()-Raw_Data!I8</f>
        <v>17</v>
      </c>
      <c r="C8" s="5">
        <f ca="1">ROUND((MIN(Raw_Data!H8,5)*0.2)+(1/(1+Raw_Data!G8/1000))*3+(Raw_Data!J8="Yes")*5+(B8/MAX(B:B))*2,0)</f>
        <v>3</v>
      </c>
    </row>
    <row r="9" spans="1:3">
      <c r="A9" s="5">
        <f>Raw_Data!F9*Raw_Data!G9*12</f>
        <v>15059.76</v>
      </c>
      <c r="B9" s="5">
        <f ca="1">TODAY()-Raw_Data!I9</f>
        <v>9</v>
      </c>
      <c r="C9" s="5">
        <f ca="1">ROUND((MIN(Raw_Data!H9,5)*0.2)+(1/(1+Raw_Data!G9/1000))*3+(Raw_Data!J9="Yes")*5+(B9/MAX(B:B))*2,0)</f>
        <v>2</v>
      </c>
    </row>
    <row r="10" spans="1:3">
      <c r="A10" s="5">
        <f>Raw_Data!F10*Raw_Data!G10*12</f>
        <v>35479.92</v>
      </c>
      <c r="B10" s="5">
        <f ca="1">TODAY()-Raw_Data!I10</f>
        <v>47</v>
      </c>
      <c r="C10" s="5">
        <f ca="1">ROUND((MIN(Raw_Data!H10,5)*0.2)+(1/(1+Raw_Data!G10/1000))*3+(Raw_Data!J10="Yes")*5+(B10/MAX(B:B))*2,0)</f>
        <v>9</v>
      </c>
    </row>
    <row r="11" spans="1:3">
      <c r="A11" s="5">
        <f>Raw_Data!F11*Raw_Data!G11*12</f>
        <v>23171.52</v>
      </c>
      <c r="B11" s="5">
        <f ca="1">TODAY()-Raw_Data!I11</f>
        <v>38</v>
      </c>
      <c r="C11" s="5">
        <f ca="1">ROUND((MIN(Raw_Data!H11,5)*0.2)+(1/(1+Raw_Data!G11/1000))*3+(Raw_Data!J11="Yes")*5+(B11/MAX(B:B))*2,0)</f>
        <v>3</v>
      </c>
    </row>
    <row r="12" spans="1:3">
      <c r="A12" s="5">
        <f>Raw_Data!F12*Raw_Data!G12*12</f>
        <v>74672.64</v>
      </c>
      <c r="B12" s="5">
        <f ca="1">TODAY()-Raw_Data!I12</f>
        <v>56</v>
      </c>
      <c r="C12" s="5">
        <f ca="1">ROUND((MIN(Raw_Data!H12,5)*0.2)+(1/(1+Raw_Data!G12/1000))*3+(Raw_Data!J12="Yes")*5+(B12/MAX(B:B))*2,0)</f>
        <v>9</v>
      </c>
    </row>
    <row r="13" spans="1:3">
      <c r="A13" s="5">
        <f>Raw_Data!F13*Raw_Data!G13*12</f>
        <v>12996.36</v>
      </c>
      <c r="B13" s="5">
        <f ca="1">TODAY()-Raw_Data!I13</f>
        <v>69</v>
      </c>
      <c r="C13" s="5">
        <f ca="1">ROUND((MIN(Raw_Data!H13,5)*0.2)+(1/(1+Raw_Data!G13/1000))*3+(Raw_Data!J13="Yes")*5+(B13/MAX(B:B))*2,0)</f>
        <v>9</v>
      </c>
    </row>
    <row r="14" spans="1:3">
      <c r="A14" s="5">
        <f>Raw_Data!F14*Raw_Data!G14*12</f>
        <v>55622.88</v>
      </c>
      <c r="B14" s="5">
        <f ca="1">TODAY()-Raw_Data!I14</f>
        <v>7</v>
      </c>
      <c r="C14" s="5">
        <f ca="1">ROUND((MIN(Raw_Data!H14,5)*0.2)+(1/(1+Raw_Data!G14/1000))*3+(Raw_Data!J14="Yes")*5+(B14/MAX(B:B))*2,0)</f>
        <v>2</v>
      </c>
    </row>
    <row r="15" spans="1:3">
      <c r="A15" s="5">
        <f>Raw_Data!F15*Raw_Data!G15*12</f>
        <v>23327.28</v>
      </c>
      <c r="B15" s="5">
        <f ca="1">TODAY()-Raw_Data!I15</f>
        <v>56</v>
      </c>
      <c r="C15" s="5">
        <f ca="1">ROUND((MIN(Raw_Data!H15,5)*0.2)+(1/(1+Raw_Data!G15/1000))*3+(Raw_Data!J15="Yes")*5+(B15/MAX(B:B))*2,0)</f>
        <v>4</v>
      </c>
    </row>
    <row r="16" spans="1:3">
      <c r="A16" s="5">
        <f>Raw_Data!F16*Raw_Data!G16*12</f>
        <v>38274.48</v>
      </c>
      <c r="B16" s="5">
        <f ca="1">TODAY()-Raw_Data!I16</f>
        <v>23</v>
      </c>
      <c r="C16" s="5">
        <f ca="1">ROUND((MIN(Raw_Data!H16,5)*0.2)+(1/(1+Raw_Data!G16/1000))*3+(Raw_Data!J16="Yes")*5+(B16/MAX(B:B))*2,0)</f>
        <v>3</v>
      </c>
    </row>
    <row r="17" spans="1:3">
      <c r="A17" s="5">
        <f>Raw_Data!F17*Raw_Data!G17*12</f>
        <v>25270.56</v>
      </c>
      <c r="B17" s="5">
        <f ca="1">TODAY()-Raw_Data!I17</f>
        <v>75</v>
      </c>
      <c r="C17" s="5">
        <f ca="1">ROUND((MIN(Raw_Data!H17,5)*0.2)+(1/(1+Raw_Data!G17/1000))*3+(Raw_Data!J17="Yes")*5+(B17/MAX(B:B))*2,0)</f>
        <v>4</v>
      </c>
    </row>
    <row r="18" spans="1:3">
      <c r="A18" s="5">
        <f>Raw_Data!F18*Raw_Data!G18*12</f>
        <v>129722.04</v>
      </c>
      <c r="B18" s="5">
        <f ca="1">TODAY()-Raw_Data!I18</f>
        <v>65</v>
      </c>
      <c r="C18" s="5">
        <f ca="1">ROUND((MIN(Raw_Data!H18,5)*0.2)+(1/(1+Raw_Data!G18/1000))*3+(Raw_Data!J18="Yes")*5+(B18/MAX(B:B))*2,0)</f>
        <v>4</v>
      </c>
    </row>
    <row r="19" spans="1:3">
      <c r="A19" s="5">
        <f>Raw_Data!F19*Raw_Data!G19*12</f>
        <v>189095.04</v>
      </c>
      <c r="B19" s="5">
        <f ca="1">TODAY()-Raw_Data!I19</f>
        <v>10</v>
      </c>
      <c r="C19" s="5">
        <f ca="1">ROUND((MIN(Raw_Data!H19,5)*0.2)+(1/(1+Raw_Data!G19/1000))*3+(Raw_Data!J19="Yes")*5+(B19/MAX(B:B))*2,0)</f>
        <v>7</v>
      </c>
    </row>
    <row r="20" spans="1:3">
      <c r="A20" s="5">
        <f>Raw_Data!F20*Raw_Data!G20*12</f>
        <v>21156.6</v>
      </c>
      <c r="B20" s="5">
        <f ca="1">TODAY()-Raw_Data!I20</f>
        <v>13</v>
      </c>
      <c r="C20" s="5">
        <f ca="1">ROUND((MIN(Raw_Data!H20,5)*0.2)+(1/(1+Raw_Data!G20/1000))*3+(Raw_Data!J20="Yes")*5+(B20/MAX(B:B))*2,0)</f>
        <v>2</v>
      </c>
    </row>
    <row r="21" spans="1:3">
      <c r="A21" s="5">
        <f>Raw_Data!F21*Raw_Data!G21*12</f>
        <v>83350.2</v>
      </c>
      <c r="B21" s="5">
        <f ca="1">TODAY()-Raw_Data!I21</f>
        <v>36</v>
      </c>
      <c r="C21" s="5">
        <f ca="1">ROUND((MIN(Raw_Data!H21,5)*0.2)+(1/(1+Raw_Data!G21/1000))*3+(Raw_Data!J21="Yes")*5+(B21/MAX(B:B))*2,0)</f>
        <v>3</v>
      </c>
    </row>
    <row r="22" spans="1:3">
      <c r="A22" s="5">
        <f>Raw_Data!F22*Raw_Data!G22*12</f>
        <v>158484.6</v>
      </c>
      <c r="B22" s="5">
        <f ca="1">TODAY()-Raw_Data!I22</f>
        <v>53</v>
      </c>
      <c r="C22" s="5">
        <f ca="1">ROUND((MIN(Raw_Data!H22,5)*0.2)+(1/(1+Raw_Data!G22/1000))*3+(Raw_Data!J22="Yes")*5+(B22/MAX(B:B))*2,0)</f>
        <v>3</v>
      </c>
    </row>
    <row r="23" spans="1:3">
      <c r="A23" s="5">
        <f>Raw_Data!F23*Raw_Data!G23*12</f>
        <v>5605.44</v>
      </c>
      <c r="B23" s="5">
        <f ca="1">TODAY()-Raw_Data!I23</f>
        <v>78</v>
      </c>
      <c r="C23" s="5">
        <f ca="1">ROUND((MIN(Raw_Data!H23,5)*0.2)+(1/(1+Raw_Data!G23/1000))*3+(Raw_Data!J23="Yes")*5+(B23/MAX(B:B))*2,0)</f>
        <v>4</v>
      </c>
    </row>
    <row r="24" spans="1:3">
      <c r="A24" s="5">
        <f>Raw_Data!F24*Raw_Data!G24*12</f>
        <v>58886.88</v>
      </c>
      <c r="B24" s="5">
        <f ca="1">TODAY()-Raw_Data!I24</f>
        <v>35</v>
      </c>
      <c r="C24" s="5">
        <f ca="1">ROUND((MIN(Raw_Data!H24,5)*0.2)+(1/(1+Raw_Data!G24/1000))*3+(Raw_Data!J24="Yes")*5+(B24/MAX(B:B))*2,0)</f>
        <v>7</v>
      </c>
    </row>
    <row r="25" spans="1:3">
      <c r="A25" s="5">
        <f>Raw_Data!F25*Raw_Data!G25*12</f>
        <v>20773.08</v>
      </c>
      <c r="B25" s="5">
        <f ca="1">TODAY()-Raw_Data!I25</f>
        <v>78</v>
      </c>
      <c r="C25" s="5">
        <f ca="1">ROUND((MIN(Raw_Data!H25,5)*0.2)+(1/(1+Raw_Data!G25/1000))*3+(Raw_Data!J25="Yes")*5+(B25/MAX(B:B))*2,0)</f>
        <v>5</v>
      </c>
    </row>
    <row r="26" spans="1:3">
      <c r="A26" s="5">
        <f>Raw_Data!F26*Raw_Data!G26*12</f>
        <v>131544</v>
      </c>
      <c r="B26" s="5">
        <f ca="1">TODAY()-Raw_Data!I26</f>
        <v>81</v>
      </c>
      <c r="C26" s="5">
        <f ca="1">ROUND((MIN(Raw_Data!H26,5)*0.2)+(1/(1+Raw_Data!G26/1000))*3+(Raw_Data!J26="Yes")*5+(B26/MAX(B:B))*2,0)</f>
        <v>4</v>
      </c>
    </row>
    <row r="27" spans="1:3">
      <c r="A27" s="5">
        <f>Raw_Data!F27*Raw_Data!G27*12</f>
        <v>117314.4</v>
      </c>
      <c r="B27" s="5">
        <f ca="1">TODAY()-Raw_Data!I27</f>
        <v>34</v>
      </c>
      <c r="C27" s="5">
        <f ca="1">ROUND((MIN(Raw_Data!H27,5)*0.2)+(1/(1+Raw_Data!G27/1000))*3+(Raw_Data!J27="Yes")*5+(B27/MAX(B:B))*2,0)</f>
        <v>3</v>
      </c>
    </row>
    <row r="28" spans="1:3">
      <c r="A28" s="5">
        <f>Raw_Data!F28*Raw_Data!G28*12</f>
        <v>35271.36</v>
      </c>
      <c r="B28" s="5">
        <f ca="1">TODAY()-Raw_Data!I28</f>
        <v>40</v>
      </c>
      <c r="C28" s="5">
        <f ca="1">ROUND((MIN(Raw_Data!H28,5)*0.2)+(1/(1+Raw_Data!G28/1000))*3+(Raw_Data!J28="Yes")*5+(B28/MAX(B:B))*2,0)</f>
        <v>8</v>
      </c>
    </row>
    <row r="29" spans="1:3">
      <c r="A29" s="5">
        <f>Raw_Data!F29*Raw_Data!G29*12</f>
        <v>7711.2</v>
      </c>
      <c r="B29" s="5">
        <f ca="1">TODAY()-Raw_Data!I29</f>
        <v>25</v>
      </c>
      <c r="C29" s="5">
        <f ca="1">ROUND((MIN(Raw_Data!H29,5)*0.2)+(1/(1+Raw_Data!G29/1000))*3+(Raw_Data!J29="Yes")*5+(B29/MAX(B:B))*2,0)</f>
        <v>8</v>
      </c>
    </row>
    <row r="30" spans="1:3">
      <c r="A30" s="5">
        <f>Raw_Data!F30*Raw_Data!G30*12</f>
        <v>133704</v>
      </c>
      <c r="B30" s="5">
        <f ca="1">TODAY()-Raw_Data!I30</f>
        <v>66</v>
      </c>
      <c r="C30" s="5">
        <f ca="1">ROUND((MIN(Raw_Data!H30,5)*0.2)+(1/(1+Raw_Data!G30/1000))*3+(Raw_Data!J30="Yes")*5+(B30/MAX(B:B))*2,0)</f>
        <v>9</v>
      </c>
    </row>
    <row r="31" spans="1:3">
      <c r="A31" s="5">
        <f>Raw_Data!F31*Raw_Data!G31*12</f>
        <v>64763.04</v>
      </c>
      <c r="B31" s="5">
        <f ca="1">TODAY()-Raw_Data!I31</f>
        <v>76</v>
      </c>
      <c r="C31" s="5">
        <f ca="1">ROUND((MIN(Raw_Data!H31,5)*0.2)+(1/(1+Raw_Data!G31/1000))*3+(Raw_Data!J31="Yes")*5+(B31/MAX(B:B))*2,0)</f>
        <v>9</v>
      </c>
    </row>
    <row r="32" spans="1:3">
      <c r="A32" s="5">
        <f>Raw_Data!F32*Raw_Data!G32*12</f>
        <v>38797.92</v>
      </c>
      <c r="B32" s="5">
        <f ca="1">TODAY()-Raw_Data!I32</f>
        <v>66</v>
      </c>
      <c r="C32" s="5">
        <f ca="1">ROUND((MIN(Raw_Data!H32,5)*0.2)+(1/(1+Raw_Data!G32/1000))*3+(Raw_Data!J32="Yes")*5+(B32/MAX(B:B))*2,0)</f>
        <v>4</v>
      </c>
    </row>
    <row r="33" spans="1:3">
      <c r="A33" s="5">
        <f>Raw_Data!F33*Raw_Data!G33*12</f>
        <v>16831.44</v>
      </c>
      <c r="B33" s="5">
        <f ca="1">TODAY()-Raw_Data!I33</f>
        <v>81</v>
      </c>
      <c r="C33" s="5">
        <f ca="1">ROUND((MIN(Raw_Data!H33,5)*0.2)+(1/(1+Raw_Data!G33/1000))*3+(Raw_Data!J33="Yes")*5+(B33/MAX(B:B))*2,0)</f>
        <v>4</v>
      </c>
    </row>
    <row r="34" spans="1:3">
      <c r="A34" s="5">
        <f>Raw_Data!F34*Raw_Data!G34*12</f>
        <v>30193.44</v>
      </c>
      <c r="B34" s="5">
        <f ca="1">TODAY()-Raw_Data!I34</f>
        <v>32</v>
      </c>
      <c r="C34" s="5">
        <f ca="1">ROUND((MIN(Raw_Data!H34,5)*0.2)+(1/(1+Raw_Data!G34/1000))*3+(Raw_Data!J34="Yes")*5+(B34/MAX(B:B))*2,0)</f>
        <v>3</v>
      </c>
    </row>
    <row r="35" spans="1:3">
      <c r="A35" s="5">
        <f>Raw_Data!F35*Raw_Data!G35*12</f>
        <v>23181.12</v>
      </c>
      <c r="B35" s="5">
        <f ca="1">TODAY()-Raw_Data!I35</f>
        <v>16</v>
      </c>
      <c r="C35" s="5">
        <f ca="1">ROUND((MIN(Raw_Data!H35,5)*0.2)+(1/(1+Raw_Data!G35/1000))*3+(Raw_Data!J35="Yes")*5+(B35/MAX(B:B))*2,0)</f>
        <v>8</v>
      </c>
    </row>
    <row r="36" spans="1:3">
      <c r="A36" s="5">
        <f>Raw_Data!F36*Raw_Data!G36*12</f>
        <v>33589.92</v>
      </c>
      <c r="B36" s="5">
        <f ca="1">TODAY()-Raw_Data!I36</f>
        <v>44</v>
      </c>
      <c r="C36" s="5">
        <f ca="1">ROUND((MIN(Raw_Data!H36,5)*0.2)+(1/(1+Raw_Data!G36/1000))*3+(Raw_Data!J36="Yes")*5+(B36/MAX(B:B))*2,0)</f>
        <v>4</v>
      </c>
    </row>
    <row r="37" spans="1:3">
      <c r="A37" s="5">
        <f>Raw_Data!F37*Raw_Data!G37*12</f>
        <v>84144.48</v>
      </c>
      <c r="B37" s="5">
        <f ca="1">TODAY()-Raw_Data!I37</f>
        <v>11</v>
      </c>
      <c r="C37" s="5">
        <f ca="1">ROUND((MIN(Raw_Data!H37,5)*0.2)+(1/(1+Raw_Data!G37/1000))*3+(Raw_Data!J37="Yes")*5+(B37/MAX(B:B))*2,0)</f>
        <v>8</v>
      </c>
    </row>
    <row r="38" spans="1:3">
      <c r="A38" s="5">
        <f>Raw_Data!F38*Raw_Data!G38*12</f>
        <v>96888.96</v>
      </c>
      <c r="B38" s="5">
        <f ca="1">TODAY()-Raw_Data!I38</f>
        <v>36</v>
      </c>
      <c r="C38" s="5">
        <f ca="1">ROUND((MIN(Raw_Data!H38,5)*0.2)+(1/(1+Raw_Data!G38/1000))*3+(Raw_Data!J38="Yes")*5+(B38/MAX(B:B))*2,0)</f>
        <v>8</v>
      </c>
    </row>
    <row r="39" spans="1:3">
      <c r="A39" s="5">
        <f>Raw_Data!F39*Raw_Data!G39*12</f>
        <v>136972.8</v>
      </c>
      <c r="B39" s="5">
        <f ca="1">TODAY()-Raw_Data!I39</f>
        <v>85</v>
      </c>
      <c r="C39" s="5">
        <f ca="1">ROUND((MIN(Raw_Data!H39,5)*0.2)+(1/(1+Raw_Data!G39/1000))*3+(Raw_Data!J39="Yes")*5+(B39/MAX(B:B))*2,0)</f>
        <v>4</v>
      </c>
    </row>
    <row r="40" spans="1:3">
      <c r="A40" s="5">
        <f>Raw_Data!F40*Raw_Data!G40*12</f>
        <v>207294.12</v>
      </c>
      <c r="B40" s="5">
        <f ca="1">TODAY()-Raw_Data!I40</f>
        <v>27</v>
      </c>
      <c r="C40" s="5">
        <f ca="1">ROUND((MIN(Raw_Data!H40,5)*0.2)+(1/(1+Raw_Data!G40/1000))*3+(Raw_Data!J40="Yes")*5+(B40/MAX(B:B))*2,0)</f>
        <v>8</v>
      </c>
    </row>
    <row r="41" spans="1:3">
      <c r="A41" s="5">
        <f>Raw_Data!F41*Raw_Data!G41*12</f>
        <v>22968.48</v>
      </c>
      <c r="B41" s="5">
        <f ca="1">TODAY()-Raw_Data!I41</f>
        <v>7</v>
      </c>
      <c r="C41" s="5">
        <f ca="1">ROUND((MIN(Raw_Data!H41,5)*0.2)+(1/(1+Raw_Data!G41/1000))*3+(Raw_Data!J41="Yes")*5+(B41/MAX(B:B))*2,0)</f>
        <v>2</v>
      </c>
    </row>
    <row r="42" spans="1:3">
      <c r="A42" s="5">
        <f>Raw_Data!F42*Raw_Data!G42*12</f>
        <v>53902.8</v>
      </c>
      <c r="B42" s="5">
        <f ca="1">TODAY()-Raw_Data!I42</f>
        <v>18</v>
      </c>
      <c r="C42" s="5">
        <f ca="1">ROUND((MIN(Raw_Data!H42,5)*0.2)+(1/(1+Raw_Data!G42/1000))*3+(Raw_Data!J42="Yes")*5+(B42/MAX(B:B))*2,0)</f>
        <v>3</v>
      </c>
    </row>
    <row r="43" spans="1:3">
      <c r="A43" s="5">
        <f>Raw_Data!F43*Raw_Data!G43*12</f>
        <v>53511.12</v>
      </c>
      <c r="B43" s="5">
        <f ca="1">TODAY()-Raw_Data!I43</f>
        <v>26</v>
      </c>
      <c r="C43" s="5">
        <f ca="1">ROUND((MIN(Raw_Data!H43,5)*0.2)+(1/(1+Raw_Data!G43/1000))*3+(Raw_Data!J43="Yes")*5+(B43/MAX(B:B))*2,0)</f>
        <v>8</v>
      </c>
    </row>
    <row r="44" spans="1:3">
      <c r="A44" s="5">
        <f>Raw_Data!F44*Raw_Data!G44*12</f>
        <v>16934.16</v>
      </c>
      <c r="B44" s="5">
        <f ca="1">TODAY()-Raw_Data!I44</f>
        <v>80</v>
      </c>
      <c r="C44" s="5">
        <f ca="1">ROUND((MIN(Raw_Data!H44,5)*0.2)+(1/(1+Raw_Data!G44/1000))*3+(Raw_Data!J44="Yes")*5+(B44/MAX(B:B))*2,0)</f>
        <v>5</v>
      </c>
    </row>
    <row r="45" spans="1:3">
      <c r="A45" s="5">
        <f>Raw_Data!F45*Raw_Data!G45*12</f>
        <v>29026.08</v>
      </c>
      <c r="B45" s="5">
        <f ca="1">TODAY()-Raw_Data!I45</f>
        <v>38</v>
      </c>
      <c r="C45" s="5">
        <f ca="1">ROUND((MIN(Raw_Data!H45,5)*0.2)+(1/(1+Raw_Data!G45/1000))*3+(Raw_Data!J45="Yes")*5+(B45/MAX(B:B))*2,0)</f>
        <v>3</v>
      </c>
    </row>
    <row r="46" spans="1:3">
      <c r="A46" s="5">
        <f>Raw_Data!F46*Raw_Data!G46*12</f>
        <v>19572</v>
      </c>
      <c r="B46" s="5">
        <f ca="1">TODAY()-Raw_Data!I46</f>
        <v>30</v>
      </c>
      <c r="C46" s="5">
        <f ca="1">ROUND((MIN(Raw_Data!H46,5)*0.2)+(1/(1+Raw_Data!G46/1000))*3+(Raw_Data!J46="Yes")*5+(B46/MAX(B:B))*2,0)</f>
        <v>4</v>
      </c>
    </row>
    <row r="47" spans="1:3">
      <c r="A47" s="5">
        <f>Raw_Data!F47*Raw_Data!G47*12</f>
        <v>9608.64</v>
      </c>
      <c r="B47" s="5">
        <f ca="1">TODAY()-Raw_Data!I47</f>
        <v>59</v>
      </c>
      <c r="C47" s="5">
        <f ca="1">ROUND((MIN(Raw_Data!H47,5)*0.2)+(1/(1+Raw_Data!G47/1000))*3+(Raw_Data!J47="Yes")*5+(B47/MAX(B:B))*2,0)</f>
        <v>9</v>
      </c>
    </row>
    <row r="48" spans="1:3">
      <c r="A48" s="5">
        <f>Raw_Data!F48*Raw_Data!G48*12</f>
        <v>21882.48</v>
      </c>
      <c r="B48" s="5">
        <f ca="1">TODAY()-Raw_Data!I48</f>
        <v>71</v>
      </c>
      <c r="C48" s="5">
        <f ca="1">ROUND((MIN(Raw_Data!H48,5)*0.2)+(1/(1+Raw_Data!G48/1000))*3+(Raw_Data!J48="Yes")*5+(B48/MAX(B:B))*2,0)</f>
        <v>9</v>
      </c>
    </row>
    <row r="49" spans="1:3">
      <c r="A49" s="5">
        <f>Raw_Data!F49*Raw_Data!G49*12</f>
        <v>59195.52</v>
      </c>
      <c r="B49" s="5">
        <f ca="1">TODAY()-Raw_Data!I49</f>
        <v>36</v>
      </c>
      <c r="C49" s="5">
        <f ca="1">ROUND((MIN(Raw_Data!H49,5)*0.2)+(1/(1+Raw_Data!G49/1000))*3+(Raw_Data!J49="Yes")*5+(B49/MAX(B:B))*2,0)</f>
        <v>3</v>
      </c>
    </row>
    <row r="50" spans="1:3">
      <c r="A50" s="5">
        <f>Raw_Data!F50*Raw_Data!G50*12</f>
        <v>100599.24</v>
      </c>
      <c r="B50" s="5">
        <f ca="1">TODAY()-Raw_Data!I50</f>
        <v>73</v>
      </c>
      <c r="C50" s="5">
        <f ca="1">ROUND((MIN(Raw_Data!H50,5)*0.2)+(1/(1+Raw_Data!G50/1000))*3+(Raw_Data!J50="Yes")*5+(B50/MAX(B:B))*2,0)</f>
        <v>8</v>
      </c>
    </row>
    <row r="51" spans="1:3">
      <c r="A51" s="5">
        <f>Raw_Data!F51*Raw_Data!G51*12</f>
        <v>47478.96</v>
      </c>
      <c r="B51" s="5">
        <f ca="1">TODAY()-Raw_Data!I51</f>
        <v>52</v>
      </c>
      <c r="C51" s="5">
        <f ca="1">ROUND((MIN(Raw_Data!H51,5)*0.2)+(1/(1+Raw_Data!G51/1000))*3+(Raw_Data!J51="Yes")*5+(B51/MAX(B:B))*2,0)</f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5"/>
  <sheetViews>
    <sheetView workbookViewId="0">
      <selection activeCell="D23" sqref="D23"/>
    </sheetView>
  </sheetViews>
  <sheetFormatPr defaultColWidth="8.72727272727273" defaultRowHeight="14.5" outlineLevelCol="5"/>
  <cols>
    <col min="1" max="1" width="11.6363636363636"/>
    <col min="2" max="2" width="10.2727272727273"/>
    <col min="3" max="3" width="10.7272727272727"/>
    <col min="4" max="6" width="20.8181818181818"/>
  </cols>
  <sheetData>
    <row r="3" spans="1:6">
      <c r="A3" t="s">
        <v>3</v>
      </c>
      <c r="B3" t="s">
        <v>2</v>
      </c>
      <c r="C3" t="s">
        <v>9</v>
      </c>
      <c r="D3" t="s">
        <v>128</v>
      </c>
      <c r="E3" t="s">
        <v>129</v>
      </c>
      <c r="F3" t="s">
        <v>130</v>
      </c>
    </row>
    <row r="4" spans="1:6">
      <c r="A4" t="s">
        <v>29</v>
      </c>
      <c r="B4"/>
      <c r="C4"/>
      <c r="D4">
        <v>6</v>
      </c>
      <c r="E4">
        <v>935.203333333333</v>
      </c>
      <c r="F4">
        <v>6</v>
      </c>
    </row>
    <row r="5" spans="2:6">
      <c r="B5" t="s">
        <v>21</v>
      </c>
      <c r="C5"/>
      <c r="D5">
        <v>3.5</v>
      </c>
      <c r="E5">
        <v>499.355</v>
      </c>
      <c r="F5">
        <v>0</v>
      </c>
    </row>
    <row r="6" spans="3:6">
      <c r="C6" t="s">
        <v>14</v>
      </c>
      <c r="D6">
        <v>3.5</v>
      </c>
      <c r="E6">
        <v>499.355</v>
      </c>
      <c r="F6">
        <v>0</v>
      </c>
    </row>
    <row r="7" spans="2:6">
      <c r="B7" t="s">
        <v>28</v>
      </c>
      <c r="C7"/>
      <c r="D7">
        <v>8</v>
      </c>
      <c r="E7">
        <v>958.77</v>
      </c>
      <c r="F7">
        <v>2</v>
      </c>
    </row>
    <row r="8" spans="3:6">
      <c r="C8" t="s">
        <v>18</v>
      </c>
      <c r="D8">
        <v>8</v>
      </c>
      <c r="E8">
        <v>958.77</v>
      </c>
      <c r="F8">
        <v>2</v>
      </c>
    </row>
    <row r="9" spans="2:6">
      <c r="B9" t="s">
        <v>24</v>
      </c>
      <c r="C9"/>
      <c r="D9">
        <v>8</v>
      </c>
      <c r="E9">
        <v>897.12</v>
      </c>
      <c r="F9">
        <v>1</v>
      </c>
    </row>
    <row r="10" spans="3:6">
      <c r="C10" t="s">
        <v>18</v>
      </c>
      <c r="D10">
        <v>8</v>
      </c>
      <c r="E10">
        <v>897.12</v>
      </c>
      <c r="F10">
        <v>1</v>
      </c>
    </row>
    <row r="11" spans="2:6">
      <c r="B11" t="s">
        <v>70</v>
      </c>
      <c r="C11"/>
      <c r="D11">
        <v>6.5</v>
      </c>
      <c r="E11">
        <v>835.735</v>
      </c>
      <c r="F11">
        <v>1</v>
      </c>
    </row>
    <row r="12" spans="3:6">
      <c r="C12" t="s">
        <v>14</v>
      </c>
      <c r="D12">
        <v>5</v>
      </c>
      <c r="E12">
        <v>705.59</v>
      </c>
      <c r="F12">
        <v>0</v>
      </c>
    </row>
    <row r="13" spans="3:6">
      <c r="C13" t="s">
        <v>18</v>
      </c>
      <c r="D13">
        <v>8</v>
      </c>
      <c r="E13">
        <v>965.88</v>
      </c>
      <c r="F13">
        <v>1</v>
      </c>
    </row>
    <row r="14" spans="2:6">
      <c r="B14" t="s">
        <v>63</v>
      </c>
      <c r="C14"/>
      <c r="D14">
        <v>3.5</v>
      </c>
      <c r="E14">
        <v>1281.825</v>
      </c>
      <c r="F14">
        <v>0</v>
      </c>
    </row>
    <row r="15" spans="3:6">
      <c r="C15" t="s">
        <v>14</v>
      </c>
      <c r="D15">
        <v>3.5</v>
      </c>
      <c r="E15">
        <v>1281.825</v>
      </c>
      <c r="F15">
        <v>0</v>
      </c>
    </row>
    <row r="16" spans="2:6">
      <c r="B16" t="s">
        <v>17</v>
      </c>
      <c r="C16"/>
      <c r="D16">
        <v>8</v>
      </c>
      <c r="E16">
        <v>734.82</v>
      </c>
      <c r="F16">
        <v>1</v>
      </c>
    </row>
    <row r="17" spans="3:6">
      <c r="C17" t="s">
        <v>18</v>
      </c>
      <c r="D17">
        <v>8</v>
      </c>
      <c r="E17">
        <v>734.82</v>
      </c>
      <c r="F17">
        <v>1</v>
      </c>
    </row>
    <row r="18" spans="2:6">
      <c r="B18" t="s">
        <v>32</v>
      </c>
      <c r="C18"/>
      <c r="D18">
        <v>4</v>
      </c>
      <c r="E18">
        <v>1201.13</v>
      </c>
      <c r="F18">
        <v>0</v>
      </c>
    </row>
    <row r="19" spans="3:6">
      <c r="C19" t="s">
        <v>14</v>
      </c>
      <c r="D19">
        <v>4</v>
      </c>
      <c r="E19">
        <v>1201.13</v>
      </c>
      <c r="F19">
        <v>0</v>
      </c>
    </row>
    <row r="20" spans="2:6">
      <c r="B20" t="s">
        <v>58</v>
      </c>
      <c r="C20"/>
      <c r="D20">
        <v>9</v>
      </c>
      <c r="E20">
        <v>1238</v>
      </c>
      <c r="F20">
        <v>1</v>
      </c>
    </row>
    <row r="21" spans="3:6">
      <c r="C21" t="s">
        <v>18</v>
      </c>
      <c r="D21">
        <v>9</v>
      </c>
      <c r="E21">
        <v>1238</v>
      </c>
      <c r="F21">
        <v>1</v>
      </c>
    </row>
    <row r="22" spans="1:6">
      <c r="A22" t="s">
        <v>13</v>
      </c>
      <c r="B22"/>
      <c r="C22"/>
      <c r="D22">
        <v>5.30769230769231</v>
      </c>
      <c r="E22">
        <v>884.515769230769</v>
      </c>
      <c r="F22">
        <v>10</v>
      </c>
    </row>
    <row r="23" spans="2:6">
      <c r="B23" t="s">
        <v>21</v>
      </c>
      <c r="C23"/>
      <c r="D23">
        <v>3.5</v>
      </c>
      <c r="E23">
        <v>639.4</v>
      </c>
      <c r="F23">
        <v>0</v>
      </c>
    </row>
    <row r="24" spans="3:6">
      <c r="C24" t="s">
        <v>14</v>
      </c>
      <c r="D24">
        <v>3.5</v>
      </c>
      <c r="E24">
        <v>639.4</v>
      </c>
      <c r="F24">
        <v>0</v>
      </c>
    </row>
    <row r="25" spans="2:6">
      <c r="B25" t="s">
        <v>28</v>
      </c>
      <c r="C25"/>
      <c r="D25">
        <v>6</v>
      </c>
      <c r="E25">
        <v>1024.255</v>
      </c>
      <c r="F25">
        <v>1</v>
      </c>
    </row>
    <row r="26" spans="3:6">
      <c r="C26" t="s">
        <v>14</v>
      </c>
      <c r="D26">
        <v>3</v>
      </c>
      <c r="E26">
        <v>965.48</v>
      </c>
      <c r="F26">
        <v>0</v>
      </c>
    </row>
    <row r="27" spans="3:6">
      <c r="C27" t="s">
        <v>18</v>
      </c>
      <c r="D27">
        <v>9</v>
      </c>
      <c r="E27">
        <v>1083.03</v>
      </c>
      <c r="F27">
        <v>1</v>
      </c>
    </row>
    <row r="28" spans="2:6">
      <c r="B28" t="s">
        <v>24</v>
      </c>
      <c r="C28"/>
      <c r="D28">
        <v>4.5</v>
      </c>
      <c r="E28">
        <v>612.505</v>
      </c>
      <c r="F28">
        <v>0</v>
      </c>
    </row>
    <row r="29" spans="3:6">
      <c r="C29" t="s">
        <v>14</v>
      </c>
      <c r="D29">
        <v>4.5</v>
      </c>
      <c r="E29">
        <v>612.505</v>
      </c>
      <c r="F29">
        <v>0</v>
      </c>
    </row>
    <row r="30" spans="2:6">
      <c r="B30" t="s">
        <v>70</v>
      </c>
      <c r="C30"/>
      <c r="D30">
        <v>6.33333333333333</v>
      </c>
      <c r="E30">
        <v>1188.62</v>
      </c>
      <c r="F30">
        <v>2</v>
      </c>
    </row>
    <row r="31" spans="3:6">
      <c r="C31" t="s">
        <v>14</v>
      </c>
      <c r="D31">
        <v>4</v>
      </c>
      <c r="E31">
        <v>1141.44</v>
      </c>
      <c r="F31">
        <v>0</v>
      </c>
    </row>
    <row r="32" spans="3:6">
      <c r="C32" t="s">
        <v>18</v>
      </c>
      <c r="D32">
        <v>7.5</v>
      </c>
      <c r="E32">
        <v>1212.21</v>
      </c>
      <c r="F32">
        <v>2</v>
      </c>
    </row>
    <row r="33" spans="2:6">
      <c r="B33" t="s">
        <v>12</v>
      </c>
      <c r="D33">
        <v>5.14285714285714</v>
      </c>
      <c r="E33">
        <v>567.802857142857</v>
      </c>
      <c r="F33">
        <v>2</v>
      </c>
    </row>
    <row r="34" spans="3:6">
      <c r="C34" t="s">
        <v>14</v>
      </c>
      <c r="D34">
        <v>3.6</v>
      </c>
      <c r="E34">
        <v>528.094</v>
      </c>
      <c r="F34">
        <v>0</v>
      </c>
    </row>
    <row r="35" spans="3:6">
      <c r="C35" t="s">
        <v>18</v>
      </c>
      <c r="D35">
        <v>9</v>
      </c>
      <c r="E35">
        <v>667.075</v>
      </c>
      <c r="F35">
        <v>2</v>
      </c>
    </row>
    <row r="36" spans="2:6">
      <c r="B36" t="s">
        <v>43</v>
      </c>
      <c r="D36">
        <v>9</v>
      </c>
      <c r="E36">
        <v>888.96</v>
      </c>
      <c r="F36">
        <v>1</v>
      </c>
    </row>
    <row r="37" spans="3:6">
      <c r="C37" t="s">
        <v>18</v>
      </c>
      <c r="D37">
        <v>9</v>
      </c>
      <c r="E37">
        <v>888.96</v>
      </c>
      <c r="F37">
        <v>1</v>
      </c>
    </row>
    <row r="38" spans="2:6">
      <c r="B38" t="s">
        <v>17</v>
      </c>
      <c r="D38">
        <v>5</v>
      </c>
      <c r="E38">
        <v>769.702</v>
      </c>
      <c r="F38">
        <v>2</v>
      </c>
    </row>
    <row r="39" spans="3:6">
      <c r="C39" t="s">
        <v>14</v>
      </c>
      <c r="D39">
        <v>3</v>
      </c>
      <c r="E39">
        <v>862.676666666667</v>
      </c>
      <c r="F39">
        <v>0</v>
      </c>
    </row>
    <row r="40" spans="3:6">
      <c r="C40" t="s">
        <v>18</v>
      </c>
      <c r="D40">
        <v>8</v>
      </c>
      <c r="E40">
        <v>630.24</v>
      </c>
      <c r="F40">
        <v>2</v>
      </c>
    </row>
    <row r="41" spans="2:6">
      <c r="B41" t="s">
        <v>32</v>
      </c>
      <c r="D41">
        <v>4.33333333333333</v>
      </c>
      <c r="E41">
        <v>1415.91666666667</v>
      </c>
      <c r="F41">
        <v>1</v>
      </c>
    </row>
    <row r="42" spans="3:6">
      <c r="C42" t="s">
        <v>14</v>
      </c>
      <c r="D42">
        <v>2.5</v>
      </c>
      <c r="E42">
        <v>1623.015</v>
      </c>
      <c r="F42">
        <v>0</v>
      </c>
    </row>
    <row r="43" spans="3:6">
      <c r="C43" t="s">
        <v>18</v>
      </c>
      <c r="D43">
        <v>8</v>
      </c>
      <c r="E43">
        <v>1001.72</v>
      </c>
      <c r="F43">
        <v>1</v>
      </c>
    </row>
    <row r="44" spans="2:6">
      <c r="B44" t="s">
        <v>58</v>
      </c>
      <c r="D44">
        <v>8</v>
      </c>
      <c r="E44">
        <v>1919.39</v>
      </c>
      <c r="F44">
        <v>1</v>
      </c>
    </row>
    <row r="45" spans="3:6">
      <c r="C45" t="s">
        <v>18</v>
      </c>
      <c r="D45">
        <v>8</v>
      </c>
      <c r="E45">
        <v>1919.39</v>
      </c>
      <c r="F45">
        <v>1</v>
      </c>
    </row>
    <row r="46" spans="1:6">
      <c r="A46" t="s">
        <v>25</v>
      </c>
      <c r="D46">
        <v>4.33333333333333</v>
      </c>
      <c r="E46">
        <v>1125.89</v>
      </c>
      <c r="F46">
        <v>3</v>
      </c>
    </row>
    <row r="47" spans="2:6">
      <c r="B47" t="s">
        <v>21</v>
      </c>
      <c r="D47">
        <v>9</v>
      </c>
      <c r="E47">
        <v>800.72</v>
      </c>
      <c r="F47">
        <v>1</v>
      </c>
    </row>
    <row r="48" spans="3:6">
      <c r="C48" t="s">
        <v>18</v>
      </c>
      <c r="D48">
        <v>9</v>
      </c>
      <c r="E48">
        <v>800.72</v>
      </c>
      <c r="F48">
        <v>1</v>
      </c>
    </row>
    <row r="49" spans="2:6">
      <c r="B49" t="s">
        <v>28</v>
      </c>
      <c r="D49">
        <v>2</v>
      </c>
      <c r="E49">
        <v>627.49</v>
      </c>
      <c r="F49">
        <v>0</v>
      </c>
    </row>
    <row r="50" spans="3:6">
      <c r="C50" t="s">
        <v>14</v>
      </c>
      <c r="D50">
        <v>2</v>
      </c>
      <c r="E50">
        <v>627.49</v>
      </c>
      <c r="F50">
        <v>0</v>
      </c>
    </row>
    <row r="51" spans="2:6">
      <c r="B51" t="s">
        <v>24</v>
      </c>
      <c r="D51">
        <v>2</v>
      </c>
      <c r="E51">
        <v>955.28</v>
      </c>
      <c r="F51">
        <v>0</v>
      </c>
    </row>
    <row r="52" spans="3:6">
      <c r="C52" t="s">
        <v>14</v>
      </c>
      <c r="D52">
        <v>2</v>
      </c>
      <c r="E52">
        <v>955.28</v>
      </c>
      <c r="F52">
        <v>0</v>
      </c>
    </row>
    <row r="53" spans="2:6">
      <c r="B53" t="s">
        <v>70</v>
      </c>
      <c r="D53">
        <v>3</v>
      </c>
      <c r="E53">
        <v>822.16</v>
      </c>
      <c r="F53">
        <v>0</v>
      </c>
    </row>
    <row r="54" spans="3:6">
      <c r="C54" t="s">
        <v>14</v>
      </c>
      <c r="D54">
        <v>3</v>
      </c>
      <c r="E54">
        <v>822.16</v>
      </c>
      <c r="F54">
        <v>0</v>
      </c>
    </row>
    <row r="55" spans="2:6">
      <c r="B55" t="s">
        <v>63</v>
      </c>
      <c r="D55">
        <v>5.33333333333333</v>
      </c>
      <c r="E55">
        <v>1352.42</v>
      </c>
      <c r="F55">
        <v>1</v>
      </c>
    </row>
    <row r="56" spans="3:6">
      <c r="C56" t="s">
        <v>14</v>
      </c>
      <c r="D56">
        <v>3.5</v>
      </c>
      <c r="E56">
        <v>1354.015</v>
      </c>
      <c r="F56">
        <v>0</v>
      </c>
    </row>
    <row r="57" spans="3:6">
      <c r="C57" t="s">
        <v>18</v>
      </c>
      <c r="D57">
        <v>9</v>
      </c>
      <c r="E57">
        <v>1349.23</v>
      </c>
      <c r="F57">
        <v>1</v>
      </c>
    </row>
    <row r="58" spans="2:6">
      <c r="B58" t="s">
        <v>12</v>
      </c>
      <c r="D58">
        <v>4</v>
      </c>
      <c r="E58">
        <v>538.86</v>
      </c>
      <c r="F58">
        <v>0</v>
      </c>
    </row>
    <row r="59" spans="3:6">
      <c r="C59" t="s">
        <v>14</v>
      </c>
      <c r="D59">
        <v>4</v>
      </c>
      <c r="E59">
        <v>538.86</v>
      </c>
      <c r="F59">
        <v>0</v>
      </c>
    </row>
    <row r="60" spans="2:6">
      <c r="B60" t="s">
        <v>43</v>
      </c>
      <c r="D60">
        <v>2.5</v>
      </c>
      <c r="E60">
        <v>1277.705</v>
      </c>
      <c r="F60">
        <v>0</v>
      </c>
    </row>
    <row r="61" spans="3:6">
      <c r="C61" t="s">
        <v>14</v>
      </c>
      <c r="D61">
        <v>2.5</v>
      </c>
      <c r="E61">
        <v>1277.705</v>
      </c>
      <c r="F61">
        <v>0</v>
      </c>
    </row>
    <row r="62" spans="2:6">
      <c r="B62" t="s">
        <v>58</v>
      </c>
      <c r="D62">
        <v>5.5</v>
      </c>
      <c r="E62">
        <v>1576.75</v>
      </c>
      <c r="F62">
        <v>1</v>
      </c>
    </row>
    <row r="63" spans="3:6">
      <c r="C63" t="s">
        <v>14</v>
      </c>
      <c r="D63">
        <v>4</v>
      </c>
      <c r="E63">
        <v>1402.62</v>
      </c>
      <c r="F63">
        <v>0</v>
      </c>
    </row>
    <row r="64" spans="3:6">
      <c r="C64" t="s">
        <v>18</v>
      </c>
      <c r="D64">
        <v>7</v>
      </c>
      <c r="E64">
        <v>1750.88</v>
      </c>
      <c r="F64">
        <v>1</v>
      </c>
    </row>
    <row r="65" spans="1:6">
      <c r="A65" t="s">
        <v>131</v>
      </c>
      <c r="D65">
        <v>5.24</v>
      </c>
      <c r="E65">
        <v>954.6106</v>
      </c>
      <c r="F65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L8" sqref="L8"/>
    </sheetView>
  </sheetViews>
  <sheetFormatPr defaultColWidth="8.72727272727273" defaultRowHeight="14.5"/>
  <cols>
    <col min="1" max="1" width="12" customWidth="1"/>
    <col min="2" max="2" width="10.6363636363636" customWidth="1"/>
    <col min="4" max="4" width="9.18181818181818"/>
    <col min="6" max="6" width="11.1818181818182" customWidth="1"/>
    <col min="8" max="8" width="16.0909090909091" customWidth="1"/>
    <col min="9" max="9" width="12.0909090909091" customWidth="1"/>
    <col min="10" max="10" width="10.6363636363636" customWidth="1"/>
  </cols>
  <sheetData>
    <row r="1" ht="34" spans="1:10">
      <c r="A1" s="1" t="s">
        <v>0</v>
      </c>
      <c r="B1" s="1" t="s">
        <v>2</v>
      </c>
      <c r="C1" s="1" t="s">
        <v>4</v>
      </c>
      <c r="D1" s="1" t="s">
        <v>132</v>
      </c>
      <c r="E1" s="2" t="s">
        <v>5</v>
      </c>
      <c r="F1" s="2" t="s">
        <v>9</v>
      </c>
      <c r="G1" s="2" t="s">
        <v>133</v>
      </c>
      <c r="H1" s="3" t="s">
        <v>134</v>
      </c>
      <c r="I1" s="3" t="s">
        <v>135</v>
      </c>
      <c r="J1" s="3" t="s">
        <v>136</v>
      </c>
    </row>
    <row r="2" spans="1:10">
      <c r="A2" s="4" t="str">
        <f>Raw_Data!A2</f>
        <v>C001</v>
      </c>
      <c r="B2" s="4" t="str">
        <f>Raw_Data!C2</f>
        <v>India</v>
      </c>
      <c r="C2" s="5">
        <f>Raw_Data!E2</f>
        <v>42</v>
      </c>
      <c r="D2" s="5">
        <f>Raw_Data!G2</f>
        <v>378.57</v>
      </c>
      <c r="E2" s="5">
        <f>Raw_Data!F2</f>
        <v>4</v>
      </c>
      <c r="F2" s="4" t="str">
        <f>Raw_Data!J2</f>
        <v>No</v>
      </c>
      <c r="G2" s="5">
        <f ca="1">'Feature Engineering'!C2</f>
        <v>4</v>
      </c>
      <c r="H2" s="5">
        <f>Raw_Data!H2</f>
        <v>1</v>
      </c>
      <c r="I2" s="4" t="str" cm="1">
        <f ca="1" t="array" ref="I2">_xlfn.IFS(AND(D2&gt;=1000,G2&lt;5,H2&lt;8),"High Value",AND(D2&gt;=500,G2&gt;=5,H2&lt;8),"Loyal",AND(G2&gt;=8),"High Risk",AND(D2&lt;500,H2&lt;3),"Low Value",TRUE,"General")</f>
        <v>Low Value</v>
      </c>
      <c r="J2" s="5">
        <f ca="1">IF(I2="High Value",1,IF(I2="Loyal",2,IF(I2="High Risk",3,IF(I2="Low Value",4,5))))</f>
        <v>4</v>
      </c>
    </row>
    <row r="3" spans="1:10">
      <c r="A3" s="4" t="str">
        <f>Raw_Data!A3</f>
        <v>C002</v>
      </c>
      <c r="B3" s="4" t="str">
        <f>Raw_Data!C3</f>
        <v>Spain</v>
      </c>
      <c r="C3" s="5">
        <f>Raw_Data!E3</f>
        <v>52</v>
      </c>
      <c r="D3" s="5">
        <f>Raw_Data!G3</f>
        <v>617.88</v>
      </c>
      <c r="E3" s="5">
        <f>Raw_Data!F3</f>
        <v>1</v>
      </c>
      <c r="F3" s="4" t="str">
        <f>Raw_Data!J3</f>
        <v>Yes</v>
      </c>
      <c r="G3" s="5">
        <f ca="1">'Feature Engineering'!C3</f>
        <v>8</v>
      </c>
      <c r="H3" s="5">
        <f>Raw_Data!H3</f>
        <v>2</v>
      </c>
      <c r="I3" s="4" t="str" cm="1">
        <f ca="1" t="array" ref="I3">_xlfn.IFS(AND(D3&gt;=1000,G3&lt;5,H3&lt;8),"High Value",AND(D3&gt;=500,G3&gt;=5,H3&lt;8),"Loyal",AND(G3&gt;=8),"High Risk",AND(D3&lt;500,H3&lt;3),"Low Value",TRUE,"General")</f>
        <v>Loyal</v>
      </c>
      <c r="J3" s="5">
        <f ca="1" t="shared" ref="J3:J34" si="0">IF(I3="High Value",1,IF(I3="Loyal",2,IF(I3="High Risk",3,IF(I3="Low Value",4,5))))</f>
        <v>2</v>
      </c>
    </row>
    <row r="4" spans="1:10">
      <c r="A4" s="4" t="str">
        <f>Raw_Data!A4</f>
        <v>C003</v>
      </c>
      <c r="B4" s="4" t="str">
        <f>Raw_Data!C4</f>
        <v>Brazil</v>
      </c>
      <c r="C4" s="5">
        <f>Raw_Data!E4</f>
        <v>60</v>
      </c>
      <c r="D4" s="5">
        <f>Raw_Data!G4</f>
        <v>829.61</v>
      </c>
      <c r="E4" s="5">
        <f>Raw_Data!F4</f>
        <v>4</v>
      </c>
      <c r="F4" s="4" t="str">
        <f>Raw_Data!J4</f>
        <v>No</v>
      </c>
      <c r="G4" s="5">
        <f ca="1">'Feature Engineering'!C4</f>
        <v>4</v>
      </c>
      <c r="H4" s="5">
        <f>Raw_Data!H4</f>
        <v>5</v>
      </c>
      <c r="I4" s="4" t="str" cm="1">
        <f ca="1" t="array" ref="I4">_xlfn.IFS(AND(D4&gt;=1000,G4&lt;5,H4&lt;8),"High Value",AND(D4&gt;=500,G4&gt;=5,H4&lt;8),"Loyal",AND(G4&gt;=8),"High Risk",AND(D4&lt;500,H4&lt;3),"Low Value",TRUE,"General")</f>
        <v>General</v>
      </c>
      <c r="J4" s="5">
        <f ca="1" t="shared" si="0"/>
        <v>5</v>
      </c>
    </row>
    <row r="5" spans="1:10">
      <c r="A5" s="4" t="str">
        <f>Raw_Data!A5</f>
        <v>C004</v>
      </c>
      <c r="B5" s="4" t="str">
        <f>Raw_Data!C5</f>
        <v>China</v>
      </c>
      <c r="C5" s="5">
        <f>Raw_Data!E5</f>
        <v>42</v>
      </c>
      <c r="D5" s="5">
        <f>Raw_Data!G5</f>
        <v>955.28</v>
      </c>
      <c r="E5" s="5">
        <f>Raw_Data!F5</f>
        <v>1</v>
      </c>
      <c r="F5" s="4" t="str">
        <f>Raw_Data!J5</f>
        <v>No</v>
      </c>
      <c r="G5" s="5">
        <f ca="1">'Feature Engineering'!C5</f>
        <v>2</v>
      </c>
      <c r="H5" s="5">
        <f>Raw_Data!H5</f>
        <v>2</v>
      </c>
      <c r="I5" s="4" t="str" cm="1">
        <f ca="1" t="array" ref="I5">_xlfn.IFS(AND(D5&gt;=1000,G5&lt;5,H5&lt;8),"High Value",AND(D5&gt;=500,G5&gt;=5,H5&lt;8),"Loyal",AND(G5&gt;=8),"High Risk",AND(D5&lt;500,H5&lt;3),"Low Value",TRUE,"General")</f>
        <v>General</v>
      </c>
      <c r="J5" s="5">
        <f ca="1" t="shared" si="0"/>
        <v>5</v>
      </c>
    </row>
    <row r="6" spans="1:10">
      <c r="A6" s="4" t="str">
        <f>Raw_Data!A6</f>
        <v>C005</v>
      </c>
      <c r="B6" s="4" t="str">
        <f>Raw_Data!C6</f>
        <v>Canada</v>
      </c>
      <c r="C6" s="5">
        <f>Raw_Data!E6</f>
        <v>34</v>
      </c>
      <c r="D6" s="5">
        <f>Raw_Data!G6</f>
        <v>1174.33</v>
      </c>
      <c r="E6" s="5">
        <f>Raw_Data!F6</f>
        <v>4</v>
      </c>
      <c r="F6" s="4" t="str">
        <f>Raw_Data!J6</f>
        <v>Yes</v>
      </c>
      <c r="G6" s="5">
        <f ca="1">'Feature Engineering'!C6</f>
        <v>8</v>
      </c>
      <c r="H6" s="5">
        <f>Raw_Data!H6</f>
        <v>3</v>
      </c>
      <c r="I6" s="4" t="str" cm="1">
        <f ca="1" t="array" ref="I6">_xlfn.IFS(AND(D6&gt;=1000,G6&lt;5,H6&lt;8),"High Value",AND(D6&gt;=500,G6&gt;=5,H6&lt;8),"Loyal",AND(G6&gt;=8),"High Risk",AND(D6&lt;500,H6&lt;3),"Low Value",TRUE,"General")</f>
        <v>Loyal</v>
      </c>
      <c r="J6" s="5">
        <f ca="1" t="shared" si="0"/>
        <v>2</v>
      </c>
    </row>
    <row r="7" spans="1:10">
      <c r="A7" s="4" t="str">
        <f>Raw_Data!A7</f>
        <v>C006</v>
      </c>
      <c r="B7" s="4" t="str">
        <f>Raw_Data!C7</f>
        <v>UAE</v>
      </c>
      <c r="C7" s="5">
        <f>Raw_Data!E7</f>
        <v>47</v>
      </c>
      <c r="D7" s="5">
        <f>Raw_Data!G7</f>
        <v>1482.98</v>
      </c>
      <c r="E7" s="5">
        <f>Raw_Data!F7</f>
        <v>6</v>
      </c>
      <c r="F7" s="4" t="str">
        <f>Raw_Data!J7</f>
        <v>No</v>
      </c>
      <c r="G7" s="5">
        <f ca="1">'Feature Engineering'!C7</f>
        <v>3</v>
      </c>
      <c r="H7" s="5">
        <f>Raw_Data!H7</f>
        <v>1</v>
      </c>
      <c r="I7" s="4" t="str" cm="1">
        <f ca="1" t="array" ref="I7">_xlfn.IFS(AND(D7&gt;=1000,G7&lt;5,H7&lt;8),"High Value",AND(D7&gt;=500,G7&gt;=5,H7&lt;8),"Loyal",AND(G7&gt;=8),"High Risk",AND(D7&lt;500,H7&lt;3),"Low Value",TRUE,"General")</f>
        <v>High Value</v>
      </c>
      <c r="J7" s="5">
        <f ca="1" t="shared" si="0"/>
        <v>1</v>
      </c>
    </row>
    <row r="8" spans="1:10">
      <c r="A8" s="4" t="str">
        <f>Raw_Data!A8</f>
        <v>C007</v>
      </c>
      <c r="B8" s="4" t="str">
        <f>Raw_Data!C8</f>
        <v>Spain</v>
      </c>
      <c r="C8" s="5">
        <f>Raw_Data!E8</f>
        <v>49</v>
      </c>
      <c r="D8" s="5">
        <f>Raw_Data!G8</f>
        <v>931.22</v>
      </c>
      <c r="E8" s="5">
        <f>Raw_Data!F8</f>
        <v>2</v>
      </c>
      <c r="F8" s="4" t="str">
        <f>Raw_Data!J8</f>
        <v>No</v>
      </c>
      <c r="G8" s="5">
        <f ca="1">'Feature Engineering'!C8</f>
        <v>3</v>
      </c>
      <c r="H8" s="5">
        <f>Raw_Data!H8</f>
        <v>5</v>
      </c>
      <c r="I8" s="4" t="str" cm="1">
        <f ca="1" t="array" ref="I8">_xlfn.IFS(AND(D8&gt;=1000,G8&lt;5,H8&lt;8),"High Value",AND(D8&gt;=500,G8&gt;=5,H8&lt;8),"Loyal",AND(G8&gt;=8),"High Risk",AND(D8&lt;500,H8&lt;3),"Low Value",TRUE,"General")</f>
        <v>General</v>
      </c>
      <c r="J8" s="5">
        <f ca="1" t="shared" si="0"/>
        <v>5</v>
      </c>
    </row>
    <row r="9" spans="1:10">
      <c r="A9" s="4" t="str">
        <f>Raw_Data!A9</f>
        <v>C008</v>
      </c>
      <c r="B9" s="4" t="str">
        <f>Raw_Data!C9</f>
        <v>Canada</v>
      </c>
      <c r="C9" s="5">
        <f>Raw_Data!E9</f>
        <v>37</v>
      </c>
      <c r="D9" s="5">
        <f>Raw_Data!G9</f>
        <v>627.49</v>
      </c>
      <c r="E9" s="5">
        <f>Raw_Data!F9</f>
        <v>2</v>
      </c>
      <c r="F9" s="4" t="str">
        <f>Raw_Data!J9</f>
        <v>No</v>
      </c>
      <c r="G9" s="5">
        <f ca="1">'Feature Engineering'!C9</f>
        <v>2</v>
      </c>
      <c r="H9" s="5">
        <f>Raw_Data!H9</f>
        <v>2</v>
      </c>
      <c r="I9" s="4" t="str" cm="1">
        <f ca="1" t="array" ref="I9">_xlfn.IFS(AND(D9&gt;=1000,G9&lt;5,H9&lt;8),"High Value",AND(D9&gt;=500,G9&gt;=5,H9&lt;8),"Loyal",AND(G9&gt;=8),"High Risk",AND(D9&lt;500,H9&lt;3),"Low Value",TRUE,"General")</f>
        <v>General</v>
      </c>
      <c r="J9" s="5">
        <f ca="1" t="shared" si="0"/>
        <v>5</v>
      </c>
    </row>
    <row r="10" spans="1:10">
      <c r="A10" s="4" t="str">
        <f>Raw_Data!A10</f>
        <v>C009</v>
      </c>
      <c r="B10" s="4" t="str">
        <f>Raw_Data!C10</f>
        <v>India</v>
      </c>
      <c r="C10" s="5">
        <f>Raw_Data!E10</f>
        <v>31</v>
      </c>
      <c r="D10" s="5">
        <f>Raw_Data!G10</f>
        <v>422.38</v>
      </c>
      <c r="E10" s="5">
        <f>Raw_Data!F10</f>
        <v>7</v>
      </c>
      <c r="F10" s="4" t="str">
        <f>Raw_Data!J10</f>
        <v>Yes</v>
      </c>
      <c r="G10" s="5">
        <f ca="1">'Feature Engineering'!C10</f>
        <v>9</v>
      </c>
      <c r="H10" s="5">
        <f>Raw_Data!H10</f>
        <v>3</v>
      </c>
      <c r="I10" s="4" t="str" cm="1">
        <f ca="1" t="array" ref="I10">_xlfn.IFS(AND(D10&gt;=1000,G10&lt;5,H10&lt;8),"High Value",AND(D10&gt;=500,G10&gt;=5,H10&lt;8),"Loyal",AND(G10&gt;=8),"High Risk",AND(D10&lt;500,H10&lt;3),"Low Value",TRUE,"General")</f>
        <v>High Risk</v>
      </c>
      <c r="J10" s="5">
        <f ca="1" t="shared" si="0"/>
        <v>3</v>
      </c>
    </row>
    <row r="11" spans="1:10">
      <c r="A11" s="4" t="str">
        <f>Raw_Data!A11</f>
        <v>C010</v>
      </c>
      <c r="B11" s="4" t="str">
        <f>Raw_Data!C11</f>
        <v>Canada</v>
      </c>
      <c r="C11" s="5">
        <f>Raw_Data!E11</f>
        <v>42</v>
      </c>
      <c r="D11" s="5">
        <f>Raw_Data!G11</f>
        <v>965.48</v>
      </c>
      <c r="E11" s="5">
        <f>Raw_Data!F11</f>
        <v>2</v>
      </c>
      <c r="F11" s="4" t="str">
        <f>Raw_Data!J11</f>
        <v>No</v>
      </c>
      <c r="G11" s="5">
        <f ca="1">'Feature Engineering'!C11</f>
        <v>3</v>
      </c>
      <c r="H11" s="5">
        <f>Raw_Data!H11</f>
        <v>2</v>
      </c>
      <c r="I11" s="4" t="str" cm="1">
        <f ca="1" t="array" ref="I11">_xlfn.IFS(AND(D11&gt;=1000,G11&lt;5,H11&lt;8),"High Value",AND(D11&gt;=500,G11&gt;=5,H11&lt;8),"Loyal",AND(G11&gt;=8),"High Risk",AND(D11&lt;500,H11&lt;3),"Low Value",TRUE,"General")</f>
        <v>General</v>
      </c>
      <c r="J11" s="5">
        <f ca="1" t="shared" si="0"/>
        <v>5</v>
      </c>
    </row>
    <row r="12" spans="1:10">
      <c r="A12" s="4" t="str">
        <f>Raw_Data!A12</f>
        <v>C011</v>
      </c>
      <c r="B12" s="4" t="str">
        <f>Raw_Data!C12</f>
        <v>Japan</v>
      </c>
      <c r="C12" s="5">
        <f>Raw_Data!E12</f>
        <v>54</v>
      </c>
      <c r="D12" s="5">
        <f>Raw_Data!G12</f>
        <v>888.96</v>
      </c>
      <c r="E12" s="5">
        <f>Raw_Data!F12</f>
        <v>7</v>
      </c>
      <c r="F12" s="4" t="str">
        <f>Raw_Data!J12</f>
        <v>Yes</v>
      </c>
      <c r="G12" s="5">
        <f ca="1">'Feature Engineering'!C12</f>
        <v>9</v>
      </c>
      <c r="H12" s="5">
        <f>Raw_Data!H12</f>
        <v>5</v>
      </c>
      <c r="I12" s="4" t="str" cm="1">
        <f ca="1" t="array" ref="I12">_xlfn.IFS(AND(D12&gt;=1000,G12&lt;5,H12&lt;8),"High Value",AND(D12&gt;=500,G12&gt;=5,H12&lt;8),"Loyal",AND(G12&gt;=8),"High Risk",AND(D12&lt;500,H12&lt;3),"Low Value",TRUE,"General")</f>
        <v>Loyal</v>
      </c>
      <c r="J12" s="5">
        <f ca="1" t="shared" si="0"/>
        <v>2</v>
      </c>
    </row>
    <row r="13" spans="1:10">
      <c r="A13" s="4" t="str">
        <f>Raw_Data!A13</f>
        <v>C012</v>
      </c>
      <c r="B13" s="4" t="str">
        <f>Raw_Data!C13</f>
        <v>Canada</v>
      </c>
      <c r="C13" s="5">
        <f>Raw_Data!E13</f>
        <v>39</v>
      </c>
      <c r="D13" s="5">
        <f>Raw_Data!G13</f>
        <v>1083.03</v>
      </c>
      <c r="E13" s="5">
        <f>Raw_Data!F13</f>
        <v>1</v>
      </c>
      <c r="F13" s="4" t="str">
        <f>Raw_Data!J13</f>
        <v>Yes</v>
      </c>
      <c r="G13" s="5">
        <f ca="1">'Feature Engineering'!C13</f>
        <v>9</v>
      </c>
      <c r="H13" s="5">
        <f>Raw_Data!H13</f>
        <v>4</v>
      </c>
      <c r="I13" s="4" t="str" cm="1">
        <f ca="1" t="array" ref="I13">_xlfn.IFS(AND(D13&gt;=1000,G13&lt;5,H13&lt;8),"High Value",AND(D13&gt;=500,G13&gt;=5,H13&lt;8),"Loyal",AND(G13&gt;=8),"High Risk",AND(D13&lt;500,H13&lt;3),"Low Value",TRUE,"General")</f>
        <v>Loyal</v>
      </c>
      <c r="J13" s="5">
        <f ca="1" t="shared" si="0"/>
        <v>2</v>
      </c>
    </row>
    <row r="14" spans="1:10">
      <c r="A14" s="4" t="str">
        <f>Raw_Data!A14</f>
        <v>C013</v>
      </c>
      <c r="B14" s="4" t="str">
        <f>Raw_Data!C14</f>
        <v>Japan</v>
      </c>
      <c r="C14" s="5">
        <f>Raw_Data!E14</f>
        <v>45</v>
      </c>
      <c r="D14" s="5">
        <f>Raw_Data!G14</f>
        <v>1158.81</v>
      </c>
      <c r="E14" s="5">
        <f>Raw_Data!F14</f>
        <v>4</v>
      </c>
      <c r="F14" s="4" t="str">
        <f>Raw_Data!J14</f>
        <v>No</v>
      </c>
      <c r="G14" s="5">
        <f ca="1">'Feature Engineering'!C14</f>
        <v>2</v>
      </c>
      <c r="H14" s="5">
        <f>Raw_Data!H14</f>
        <v>4</v>
      </c>
      <c r="I14" s="4" t="str" cm="1">
        <f ca="1" t="array" ref="I14">_xlfn.IFS(AND(D14&gt;=1000,G14&lt;5,H14&lt;8),"High Value",AND(D14&gt;=500,G14&gt;=5,H14&lt;8),"Loyal",AND(G14&gt;=8),"High Risk",AND(D14&lt;500,H14&lt;3),"Low Value",TRUE,"General")</f>
        <v>High Value</v>
      </c>
      <c r="J14" s="5">
        <f ca="1" t="shared" si="0"/>
        <v>1</v>
      </c>
    </row>
    <row r="15" spans="1:10">
      <c r="A15" s="4" t="str">
        <f>Raw_Data!A15</f>
        <v>C014</v>
      </c>
      <c r="B15" s="4" t="str">
        <f>Raw_Data!C15</f>
        <v>China</v>
      </c>
      <c r="C15" s="5">
        <f>Raw_Data!E15</f>
        <v>41</v>
      </c>
      <c r="D15" s="5">
        <f>Raw_Data!G15</f>
        <v>647.98</v>
      </c>
      <c r="E15" s="5">
        <f>Raw_Data!F15</f>
        <v>3</v>
      </c>
      <c r="F15" s="4" t="str">
        <f>Raw_Data!J15</f>
        <v>No</v>
      </c>
      <c r="G15" s="5">
        <f ca="1">'Feature Engineering'!C15</f>
        <v>4</v>
      </c>
      <c r="H15" s="5">
        <f>Raw_Data!H15</f>
        <v>5</v>
      </c>
      <c r="I15" s="4" t="str" cm="1">
        <f ca="1" t="array" ref="I15">_xlfn.IFS(AND(D15&gt;=1000,G15&lt;5,H15&lt;8),"High Value",AND(D15&gt;=500,G15&gt;=5,H15&lt;8),"Loyal",AND(G15&gt;=8),"High Risk",AND(D15&lt;500,H15&lt;3),"Low Value",TRUE,"General")</f>
        <v>General</v>
      </c>
      <c r="J15" s="5">
        <f ca="1" t="shared" si="0"/>
        <v>5</v>
      </c>
    </row>
    <row r="16" spans="1:10">
      <c r="A16" s="4" t="str">
        <f>Raw_Data!A16</f>
        <v>C015</v>
      </c>
      <c r="B16" s="4" t="str">
        <f>Raw_Data!C16</f>
        <v>Brazil</v>
      </c>
      <c r="C16" s="5">
        <f>Raw_Data!E16</f>
        <v>50</v>
      </c>
      <c r="D16" s="5">
        <f>Raw_Data!G16</f>
        <v>531.59</v>
      </c>
      <c r="E16" s="5">
        <f>Raw_Data!F16</f>
        <v>6</v>
      </c>
      <c r="F16" s="4" t="str">
        <f>Raw_Data!J16</f>
        <v>No</v>
      </c>
      <c r="G16" s="5">
        <f ca="1">'Feature Engineering'!C16</f>
        <v>3</v>
      </c>
      <c r="H16" s="5">
        <f>Raw_Data!H16</f>
        <v>2</v>
      </c>
      <c r="I16" s="4" t="str" cm="1">
        <f ca="1" t="array" ref="I16">_xlfn.IFS(AND(D16&gt;=1000,G16&lt;5,H16&lt;8),"High Value",AND(D16&gt;=500,G16&gt;=5,H16&lt;8),"Loyal",AND(G16&gt;=8),"High Risk",AND(D16&lt;500,H16&lt;3),"Low Value",TRUE,"General")</f>
        <v>General</v>
      </c>
      <c r="J16" s="5">
        <f ca="1" t="shared" si="0"/>
        <v>5</v>
      </c>
    </row>
    <row r="17" spans="1:10">
      <c r="A17" s="4" t="str">
        <f>Raw_Data!A17</f>
        <v>C016</v>
      </c>
      <c r="B17" s="4" t="str">
        <f>Raw_Data!C17</f>
        <v>India</v>
      </c>
      <c r="C17" s="5">
        <f>Raw_Data!E17</f>
        <v>32</v>
      </c>
      <c r="D17" s="5">
        <f>Raw_Data!G17</f>
        <v>701.96</v>
      </c>
      <c r="E17" s="5">
        <f>Raw_Data!F17</f>
        <v>3</v>
      </c>
      <c r="F17" s="4" t="str">
        <f>Raw_Data!J17</f>
        <v>No</v>
      </c>
      <c r="G17" s="5">
        <f ca="1">'Feature Engineering'!C17</f>
        <v>4</v>
      </c>
      <c r="H17" s="5">
        <f>Raw_Data!H17</f>
        <v>4</v>
      </c>
      <c r="I17" s="4" t="str" cm="1">
        <f ca="1" t="array" ref="I17">_xlfn.IFS(AND(D17&gt;=1000,G17&lt;5,H17&lt;8),"High Value",AND(D17&gt;=500,G17&gt;=5,H17&lt;8),"Loyal",AND(G17&gt;=8),"High Risk",AND(D17&lt;500,H17&lt;3),"Low Value",TRUE,"General")</f>
        <v>General</v>
      </c>
      <c r="J17" s="5">
        <f ca="1" t="shared" si="0"/>
        <v>5</v>
      </c>
    </row>
    <row r="18" spans="1:10">
      <c r="A18" s="4" t="str">
        <f>Raw_Data!A18</f>
        <v>C017</v>
      </c>
      <c r="B18" s="4" t="str">
        <f>Raw_Data!C18</f>
        <v>UAE</v>
      </c>
      <c r="C18" s="5">
        <f>Raw_Data!E18</f>
        <v>54</v>
      </c>
      <c r="D18" s="5">
        <f>Raw_Data!G18</f>
        <v>1201.13</v>
      </c>
      <c r="E18" s="5">
        <f>Raw_Data!F18</f>
        <v>9</v>
      </c>
      <c r="F18" s="4" t="str">
        <f>Raw_Data!J18</f>
        <v>No</v>
      </c>
      <c r="G18" s="5">
        <f ca="1">'Feature Engineering'!C18</f>
        <v>4</v>
      </c>
      <c r="H18" s="5">
        <f>Raw_Data!H18</f>
        <v>5</v>
      </c>
      <c r="I18" s="4" t="str" cm="1">
        <f ca="1" t="array" ref="I18">_xlfn.IFS(AND(D18&gt;=1000,G18&lt;5,H18&lt;8),"High Value",AND(D18&gt;=500,G18&gt;=5,H18&lt;8),"Loyal",AND(G18&gt;=8),"High Risk",AND(D18&lt;500,H18&lt;3),"Low Value",TRUE,"General")</f>
        <v>High Value</v>
      </c>
      <c r="J18" s="5">
        <f ca="1" t="shared" si="0"/>
        <v>1</v>
      </c>
    </row>
    <row r="19" spans="1:10">
      <c r="A19" s="4" t="str">
        <f>Raw_Data!A19</f>
        <v>C018</v>
      </c>
      <c r="B19" s="4" t="str">
        <f>Raw_Data!C19</f>
        <v>USA</v>
      </c>
      <c r="C19" s="5">
        <f>Raw_Data!E19</f>
        <v>32</v>
      </c>
      <c r="D19" s="5">
        <f>Raw_Data!G19</f>
        <v>1750.88</v>
      </c>
      <c r="E19" s="5">
        <f>Raw_Data!F19</f>
        <v>9</v>
      </c>
      <c r="F19" s="4" t="str">
        <f>Raw_Data!J19</f>
        <v>Yes</v>
      </c>
      <c r="G19" s="5">
        <f ca="1">'Feature Engineering'!C19</f>
        <v>7</v>
      </c>
      <c r="H19" s="5">
        <f>Raw_Data!H19</f>
        <v>3</v>
      </c>
      <c r="I19" s="4" t="str" cm="1">
        <f ca="1" t="array" ref="I19">_xlfn.IFS(AND(D19&gt;=1000,G19&lt;5,H19&lt;8),"High Value",AND(D19&gt;=500,G19&gt;=5,H19&lt;8),"Loyal",AND(G19&gt;=8),"High Risk",AND(D19&lt;500,H19&lt;3),"Low Value",TRUE,"General")</f>
        <v>Loyal</v>
      </c>
      <c r="J19" s="5">
        <f ca="1" t="shared" si="0"/>
        <v>2</v>
      </c>
    </row>
    <row r="20" spans="1:10">
      <c r="A20" s="4" t="str">
        <f>Raw_Data!A20</f>
        <v>C019</v>
      </c>
      <c r="B20" s="4" t="str">
        <f>Raw_Data!C20</f>
        <v>UAE</v>
      </c>
      <c r="C20" s="5">
        <f>Raw_Data!E20</f>
        <v>54</v>
      </c>
      <c r="D20" s="5">
        <f>Raw_Data!G20</f>
        <v>1763.05</v>
      </c>
      <c r="E20" s="5">
        <f>Raw_Data!F20</f>
        <v>1</v>
      </c>
      <c r="F20" s="4" t="str">
        <f>Raw_Data!J20</f>
        <v>No</v>
      </c>
      <c r="G20" s="5">
        <f ca="1">'Feature Engineering'!C20</f>
        <v>2</v>
      </c>
      <c r="H20" s="5">
        <f>Raw_Data!H20</f>
        <v>3</v>
      </c>
      <c r="I20" s="4" t="str" cm="1">
        <f ca="1" t="array" ref="I20">_xlfn.IFS(AND(D20&gt;=1000,G20&lt;5,H20&lt;8),"High Value",AND(D20&gt;=500,G20&gt;=5,H20&lt;8),"Loyal",AND(G20&gt;=8),"High Risk",AND(D20&lt;500,H20&lt;3),"Low Value",TRUE,"General")</f>
        <v>High Value</v>
      </c>
      <c r="J20" s="5">
        <f ca="1" t="shared" si="0"/>
        <v>1</v>
      </c>
    </row>
    <row r="21" spans="1:10">
      <c r="A21" s="4" t="str">
        <f>Raw_Data!A21</f>
        <v>C020</v>
      </c>
      <c r="B21" s="4" t="str">
        <f>Raw_Data!C21</f>
        <v>Germany</v>
      </c>
      <c r="C21" s="5">
        <f>Raw_Data!E21</f>
        <v>31</v>
      </c>
      <c r="D21" s="5">
        <f>Raw_Data!G21</f>
        <v>1389.17</v>
      </c>
      <c r="E21" s="5">
        <f>Raw_Data!F21</f>
        <v>5</v>
      </c>
      <c r="F21" s="4" t="str">
        <f>Raw_Data!J21</f>
        <v>No</v>
      </c>
      <c r="G21" s="5">
        <f ca="1">'Feature Engineering'!C21</f>
        <v>3</v>
      </c>
      <c r="H21" s="5">
        <f>Raw_Data!H21</f>
        <v>5</v>
      </c>
      <c r="I21" s="4" t="str" cm="1">
        <f ca="1" t="array" ref="I21">_xlfn.IFS(AND(D21&gt;=1000,G21&lt;5,H21&lt;8),"High Value",AND(D21&gt;=500,G21&gt;=5,H21&lt;8),"Loyal",AND(G21&gt;=8),"High Risk",AND(D21&lt;500,H21&lt;3),"Low Value",TRUE,"General")</f>
        <v>High Value</v>
      </c>
      <c r="J21" s="5">
        <f ca="1" t="shared" si="0"/>
        <v>1</v>
      </c>
    </row>
    <row r="22" spans="1:10">
      <c r="A22" s="4" t="str">
        <f>Raw_Data!A22</f>
        <v>C021</v>
      </c>
      <c r="B22" s="4" t="str">
        <f>Raw_Data!C22</f>
        <v>Germany</v>
      </c>
      <c r="C22" s="5">
        <f>Raw_Data!E22</f>
        <v>35</v>
      </c>
      <c r="D22" s="5">
        <f>Raw_Data!G22</f>
        <v>1467.45</v>
      </c>
      <c r="E22" s="5">
        <f>Raw_Data!F22</f>
        <v>9</v>
      </c>
      <c r="F22" s="4" t="str">
        <f>Raw_Data!J22</f>
        <v>No</v>
      </c>
      <c r="G22" s="5">
        <f ca="1">'Feature Engineering'!C22</f>
        <v>3</v>
      </c>
      <c r="H22" s="5">
        <f>Raw_Data!H22</f>
        <v>5</v>
      </c>
      <c r="I22" s="4" t="str" cm="1">
        <f ca="1" t="array" ref="I22">_xlfn.IFS(AND(D22&gt;=1000,G22&lt;5,H22&lt;8),"High Value",AND(D22&gt;=500,G22&gt;=5,H22&lt;8),"Loyal",AND(G22&gt;=8),"High Risk",AND(D22&lt;500,H22&lt;3),"Low Value",TRUE,"General")</f>
        <v>High Value</v>
      </c>
      <c r="J22" s="5">
        <f ca="1" t="shared" si="0"/>
        <v>1</v>
      </c>
    </row>
    <row r="23" spans="1:10">
      <c r="A23" s="4" t="str">
        <f>Raw_Data!A23</f>
        <v>C022</v>
      </c>
      <c r="B23" s="4" t="str">
        <f>Raw_Data!C23</f>
        <v>Brazil</v>
      </c>
      <c r="C23" s="5">
        <f>Raw_Data!E23</f>
        <v>56</v>
      </c>
      <c r="D23" s="5">
        <f>Raw_Data!G23</f>
        <v>467.12</v>
      </c>
      <c r="E23" s="5">
        <f>Raw_Data!F23</f>
        <v>1</v>
      </c>
      <c r="F23" s="4" t="str">
        <f>Raw_Data!J23</f>
        <v>No</v>
      </c>
      <c r="G23" s="5">
        <f ca="1">'Feature Engineering'!C23</f>
        <v>4</v>
      </c>
      <c r="H23" s="5">
        <f>Raw_Data!H23</f>
        <v>3</v>
      </c>
      <c r="I23" s="4" t="str" cm="1">
        <f ca="1" t="array" ref="I23">_xlfn.IFS(AND(D23&gt;=1000,G23&lt;5,H23&lt;8),"High Value",AND(D23&gt;=500,G23&gt;=5,H23&lt;8),"Loyal",AND(G23&gt;=8),"High Risk",AND(D23&lt;500,H23&lt;3),"Low Value",TRUE,"General")</f>
        <v>General</v>
      </c>
      <c r="J23" s="5">
        <f ca="1" t="shared" si="0"/>
        <v>5</v>
      </c>
    </row>
    <row r="24" spans="1:10">
      <c r="A24" s="4" t="str">
        <f>Raw_Data!A24</f>
        <v>C023</v>
      </c>
      <c r="B24" s="4" t="str">
        <f>Raw_Data!C24</f>
        <v>France</v>
      </c>
      <c r="C24" s="5">
        <f>Raw_Data!E24</f>
        <v>28</v>
      </c>
      <c r="D24" s="5">
        <f>Raw_Data!G24</f>
        <v>1226.81</v>
      </c>
      <c r="E24" s="5">
        <f>Raw_Data!F24</f>
        <v>4</v>
      </c>
      <c r="F24" s="4" t="str">
        <f>Raw_Data!J24</f>
        <v>Yes</v>
      </c>
      <c r="G24" s="5">
        <f ca="1">'Feature Engineering'!C24</f>
        <v>7</v>
      </c>
      <c r="H24" s="5">
        <f>Raw_Data!H24</f>
        <v>1</v>
      </c>
      <c r="I24" s="4" t="str" cm="1">
        <f ca="1" t="array" ref="I24">_xlfn.IFS(AND(D24&gt;=1000,G24&lt;5,H24&lt;8),"High Value",AND(D24&gt;=500,G24&gt;=5,H24&lt;8),"Loyal",AND(G24&gt;=8),"High Risk",AND(D24&lt;500,H24&lt;3),"Low Value",TRUE,"General")</f>
        <v>Loyal</v>
      </c>
      <c r="J24" s="5">
        <f ca="1" t="shared" si="0"/>
        <v>2</v>
      </c>
    </row>
    <row r="25" spans="1:10">
      <c r="A25" s="4" t="str">
        <f>Raw_Data!A25</f>
        <v>C024</v>
      </c>
      <c r="B25" s="4" t="str">
        <f>Raw_Data!C25</f>
        <v>China</v>
      </c>
      <c r="C25" s="5">
        <f>Raw_Data!E25</f>
        <v>59</v>
      </c>
      <c r="D25" s="5">
        <f>Raw_Data!G25</f>
        <v>577.03</v>
      </c>
      <c r="E25" s="5">
        <f>Raw_Data!F25</f>
        <v>3</v>
      </c>
      <c r="F25" s="4" t="str">
        <f>Raw_Data!J25</f>
        <v>No</v>
      </c>
      <c r="G25" s="5">
        <f ca="1">'Feature Engineering'!C25</f>
        <v>5</v>
      </c>
      <c r="H25" s="5">
        <f>Raw_Data!H25</f>
        <v>4</v>
      </c>
      <c r="I25" s="4" t="str" cm="1">
        <f ca="1" t="array" ref="I25">_xlfn.IFS(AND(D25&gt;=1000,G25&lt;5,H25&lt;8),"High Value",AND(D25&gt;=500,G25&gt;=5,H25&lt;8),"Loyal",AND(G25&gt;=8),"High Risk",AND(D25&lt;500,H25&lt;3),"Low Value",TRUE,"General")</f>
        <v>Loyal</v>
      </c>
      <c r="J25" s="5">
        <f ca="1" t="shared" si="0"/>
        <v>2</v>
      </c>
    </row>
    <row r="26" spans="1:10">
      <c r="A26" s="4" t="str">
        <f>Raw_Data!A26</f>
        <v>C025</v>
      </c>
      <c r="B26" s="4" t="str">
        <f>Raw_Data!C26</f>
        <v>Germany</v>
      </c>
      <c r="C26" s="5">
        <f>Raw_Data!E26</f>
        <v>58</v>
      </c>
      <c r="D26" s="5">
        <f>Raw_Data!G26</f>
        <v>1096.2</v>
      </c>
      <c r="E26" s="5">
        <f>Raw_Data!F26</f>
        <v>10</v>
      </c>
      <c r="F26" s="4" t="str">
        <f>Raw_Data!J26</f>
        <v>No</v>
      </c>
      <c r="G26" s="5">
        <f ca="1">'Feature Engineering'!C26</f>
        <v>4</v>
      </c>
      <c r="H26" s="5">
        <f>Raw_Data!H26</f>
        <v>2</v>
      </c>
      <c r="I26" s="4" t="str" cm="1">
        <f ca="1" t="array" ref="I26">_xlfn.IFS(AND(D26&gt;=1000,G26&lt;5,H26&lt;8),"High Value",AND(D26&gt;=500,G26&gt;=5,H26&lt;8),"Loyal",AND(G26&gt;=8),"High Risk",AND(D26&lt;500,H26&lt;3),"Low Value",TRUE,"General")</f>
        <v>High Value</v>
      </c>
      <c r="J26" s="5">
        <f ca="1" t="shared" si="0"/>
        <v>1</v>
      </c>
    </row>
    <row r="27" spans="1:10">
      <c r="A27" s="4" t="str">
        <f>Raw_Data!A27</f>
        <v>C026</v>
      </c>
      <c r="B27" s="4" t="str">
        <f>Raw_Data!C27</f>
        <v>Japan</v>
      </c>
      <c r="C27" s="5">
        <f>Raw_Data!E27</f>
        <v>44</v>
      </c>
      <c r="D27" s="5">
        <f>Raw_Data!G27</f>
        <v>1396.6</v>
      </c>
      <c r="E27" s="5">
        <f>Raw_Data!F27</f>
        <v>7</v>
      </c>
      <c r="F27" s="4" t="str">
        <f>Raw_Data!J27</f>
        <v>No</v>
      </c>
      <c r="G27" s="5">
        <f ca="1">'Feature Engineering'!C27</f>
        <v>3</v>
      </c>
      <c r="H27" s="5">
        <f>Raw_Data!H27</f>
        <v>3</v>
      </c>
      <c r="I27" s="4" t="str" cm="1">
        <f ca="1" t="array" ref="I27">_xlfn.IFS(AND(D27&gt;=1000,G27&lt;5,H27&lt;8),"High Value",AND(D27&gt;=500,G27&gt;=5,H27&lt;8),"Loyal",AND(G27&gt;=8),"High Risk",AND(D27&lt;500,H27&lt;3),"Low Value",TRUE,"General")</f>
        <v>High Value</v>
      </c>
      <c r="J27" s="5">
        <f ca="1" t="shared" si="0"/>
        <v>1</v>
      </c>
    </row>
    <row r="28" spans="1:10">
      <c r="A28" s="4" t="str">
        <f>Raw_Data!A28</f>
        <v>C027</v>
      </c>
      <c r="B28" s="4" t="str">
        <f>Raw_Data!C28</f>
        <v>Spain</v>
      </c>
      <c r="C28" s="5">
        <f>Raw_Data!E28</f>
        <v>32</v>
      </c>
      <c r="D28" s="5">
        <f>Raw_Data!G28</f>
        <v>734.82</v>
      </c>
      <c r="E28" s="5">
        <f>Raw_Data!F28</f>
        <v>4</v>
      </c>
      <c r="F28" s="4" t="str">
        <f>Raw_Data!J28</f>
        <v>Yes</v>
      </c>
      <c r="G28" s="5">
        <f ca="1">'Feature Engineering'!C28</f>
        <v>8</v>
      </c>
      <c r="H28" s="5">
        <f>Raw_Data!H28</f>
        <v>3</v>
      </c>
      <c r="I28" s="4" t="str" cm="1">
        <f ca="1" t="array" ref="I28">_xlfn.IFS(AND(D28&gt;=1000,G28&lt;5,H28&lt;8),"High Value",AND(D28&gt;=500,G28&gt;=5,H28&lt;8),"Loyal",AND(G28&gt;=8),"High Risk",AND(D28&lt;500,H28&lt;3),"Low Value",TRUE,"General")</f>
        <v>Loyal</v>
      </c>
      <c r="J28" s="5">
        <f ca="1" t="shared" si="0"/>
        <v>2</v>
      </c>
    </row>
    <row r="29" spans="1:10">
      <c r="A29" s="4" t="str">
        <f>Raw_Data!A29</f>
        <v>C028</v>
      </c>
      <c r="B29" s="4" t="str">
        <f>Raw_Data!C29</f>
        <v>Spain</v>
      </c>
      <c r="C29" s="5">
        <f>Raw_Data!E29</f>
        <v>39</v>
      </c>
      <c r="D29" s="5">
        <f>Raw_Data!G29</f>
        <v>642.6</v>
      </c>
      <c r="E29" s="5">
        <f>Raw_Data!F29</f>
        <v>1</v>
      </c>
      <c r="F29" s="4" t="str">
        <f>Raw_Data!J29</f>
        <v>Yes</v>
      </c>
      <c r="G29" s="5">
        <f ca="1">'Feature Engineering'!C29</f>
        <v>8</v>
      </c>
      <c r="H29" s="5">
        <f>Raw_Data!H29</f>
        <v>1</v>
      </c>
      <c r="I29" s="4" t="str" cm="1">
        <f ca="1" t="array" ref="I29">_xlfn.IFS(AND(D29&gt;=1000,G29&lt;5,H29&lt;8),"High Value",AND(D29&gt;=500,G29&gt;=5,H29&lt;8),"Loyal",AND(G29&gt;=8),"High Risk",AND(D29&lt;500,H29&lt;3),"Low Value",TRUE,"General")</f>
        <v>Loyal</v>
      </c>
      <c r="J29" s="5">
        <f ca="1" t="shared" si="0"/>
        <v>2</v>
      </c>
    </row>
    <row r="30" spans="1:10">
      <c r="A30" s="4" t="str">
        <f>Raw_Data!A30</f>
        <v>C029</v>
      </c>
      <c r="B30" s="4" t="str">
        <f>Raw_Data!C30</f>
        <v>USA</v>
      </c>
      <c r="C30" s="5">
        <f>Raw_Data!E30</f>
        <v>29</v>
      </c>
      <c r="D30" s="5">
        <f>Raw_Data!G30</f>
        <v>1238</v>
      </c>
      <c r="E30" s="5">
        <f>Raw_Data!F30</f>
        <v>9</v>
      </c>
      <c r="F30" s="4" t="str">
        <f>Raw_Data!J30</f>
        <v>Yes</v>
      </c>
      <c r="G30" s="5">
        <f ca="1">'Feature Engineering'!C30</f>
        <v>9</v>
      </c>
      <c r="H30" s="5">
        <f>Raw_Data!H30</f>
        <v>4</v>
      </c>
      <c r="I30" s="4" t="str" cm="1">
        <f ca="1" t="array" ref="I30">_xlfn.IFS(AND(D30&gt;=1000,G30&lt;5,H30&lt;8),"High Value",AND(D30&gt;=500,G30&gt;=5,H30&lt;8),"Loyal",AND(G30&gt;=8),"High Risk",AND(D30&lt;500,H30&lt;3),"Low Value",TRUE,"General")</f>
        <v>Loyal</v>
      </c>
      <c r="J30" s="5">
        <f ca="1" t="shared" si="0"/>
        <v>2</v>
      </c>
    </row>
    <row r="31" spans="1:10">
      <c r="A31" s="4" t="str">
        <f>Raw_Data!A31</f>
        <v>C030</v>
      </c>
      <c r="B31" s="4" t="str">
        <f>Raw_Data!C31</f>
        <v>Germany</v>
      </c>
      <c r="C31" s="5">
        <f>Raw_Data!E31</f>
        <v>55</v>
      </c>
      <c r="D31" s="5">
        <f>Raw_Data!G31</f>
        <v>1349.23</v>
      </c>
      <c r="E31" s="5">
        <f>Raw_Data!F31</f>
        <v>4</v>
      </c>
      <c r="F31" s="4" t="str">
        <f>Raw_Data!J31</f>
        <v>Yes</v>
      </c>
      <c r="G31" s="5">
        <f ca="1">'Feature Engineering'!C31</f>
        <v>9</v>
      </c>
      <c r="H31" s="5">
        <f>Raw_Data!H31</f>
        <v>4</v>
      </c>
      <c r="I31" s="4" t="str" cm="1">
        <f ca="1" t="array" ref="I31">_xlfn.IFS(AND(D31&gt;=1000,G31&lt;5,H31&lt;8),"High Value",AND(D31&gt;=500,G31&gt;=5,H31&lt;8),"Loyal",AND(G31&gt;=8),"High Risk",AND(D31&lt;500,H31&lt;3),"Low Value",TRUE,"General")</f>
        <v>Loyal</v>
      </c>
      <c r="J31" s="5">
        <f ca="1" t="shared" si="0"/>
        <v>2</v>
      </c>
    </row>
    <row r="32" spans="1:10">
      <c r="A32" s="4" t="str">
        <f>Raw_Data!A32</f>
        <v>C031</v>
      </c>
      <c r="B32" s="4" t="str">
        <f>Raw_Data!C32</f>
        <v>India</v>
      </c>
      <c r="C32" s="5">
        <f>Raw_Data!E32</f>
        <v>52</v>
      </c>
      <c r="D32" s="5">
        <f>Raw_Data!G32</f>
        <v>538.86</v>
      </c>
      <c r="E32" s="5">
        <f>Raw_Data!F32</f>
        <v>6</v>
      </c>
      <c r="F32" s="4" t="str">
        <f>Raw_Data!J32</f>
        <v>No</v>
      </c>
      <c r="G32" s="5">
        <f ca="1">'Feature Engineering'!C32</f>
        <v>4</v>
      </c>
      <c r="H32" s="5">
        <f>Raw_Data!H32</f>
        <v>4</v>
      </c>
      <c r="I32" s="4" t="str" cm="1">
        <f ca="1" t="array" ref="I32">_xlfn.IFS(AND(D32&gt;=1000,G32&lt;5,H32&lt;8),"High Value",AND(D32&gt;=500,G32&gt;=5,H32&lt;8),"Loyal",AND(G32&gt;=8),"High Risk",AND(D32&lt;500,H32&lt;3),"Low Value",TRUE,"General")</f>
        <v>General</v>
      </c>
      <c r="J32" s="5">
        <f ca="1" t="shared" si="0"/>
        <v>5</v>
      </c>
    </row>
    <row r="33" spans="1:10">
      <c r="A33" s="4" t="str">
        <f>Raw_Data!A33</f>
        <v>C032</v>
      </c>
      <c r="B33" s="4" t="str">
        <f>Raw_Data!C33</f>
        <v>USA</v>
      </c>
      <c r="C33" s="5">
        <f>Raw_Data!E33</f>
        <v>31</v>
      </c>
      <c r="D33" s="5">
        <f>Raw_Data!G33</f>
        <v>1402.62</v>
      </c>
      <c r="E33" s="5">
        <f>Raw_Data!F33</f>
        <v>1</v>
      </c>
      <c r="F33" s="4" t="str">
        <f>Raw_Data!J33</f>
        <v>No</v>
      </c>
      <c r="G33" s="5">
        <f ca="1">'Feature Engineering'!C33</f>
        <v>4</v>
      </c>
      <c r="H33" s="5">
        <f>Raw_Data!H33</f>
        <v>3</v>
      </c>
      <c r="I33" s="4" t="str" cm="1">
        <f ca="1" t="array" ref="I33">_xlfn.IFS(AND(D33&gt;=1000,G33&lt;5,H33&lt;8),"High Value",AND(D33&gt;=500,G33&gt;=5,H33&lt;8),"Loyal",AND(G33&gt;=8),"High Risk",AND(D33&lt;500,H33&lt;3),"Low Value",TRUE,"General")</f>
        <v>High Value</v>
      </c>
      <c r="J33" s="5">
        <f ca="1" t="shared" si="0"/>
        <v>1</v>
      </c>
    </row>
    <row r="34" spans="1:10">
      <c r="A34" s="4" t="str">
        <f>Raw_Data!A34</f>
        <v>C033</v>
      </c>
      <c r="B34" s="4" t="str">
        <f>Raw_Data!C34</f>
        <v>India</v>
      </c>
      <c r="C34" s="5">
        <f>Raw_Data!E34</f>
        <v>37</v>
      </c>
      <c r="D34" s="5">
        <f>Raw_Data!G34</f>
        <v>629.03</v>
      </c>
      <c r="E34" s="5">
        <f>Raw_Data!F34</f>
        <v>4</v>
      </c>
      <c r="F34" s="4" t="str">
        <f>Raw_Data!J34</f>
        <v>No</v>
      </c>
      <c r="G34" s="5">
        <f ca="1">'Feature Engineering'!C34</f>
        <v>3</v>
      </c>
      <c r="H34" s="5">
        <f>Raw_Data!H34</f>
        <v>2</v>
      </c>
      <c r="I34" s="4" t="str" cm="1">
        <f ca="1" t="array" ref="I34">_xlfn.IFS(AND(D34&gt;=1000,G34&lt;5,H34&lt;8),"High Value",AND(D34&gt;=500,G34&gt;=5,H34&lt;8),"Loyal",AND(G34&gt;=8),"High Risk",AND(D34&lt;500,H34&lt;3),"Low Value",TRUE,"General")</f>
        <v>General</v>
      </c>
      <c r="J34" s="5">
        <f ca="1" t="shared" si="0"/>
        <v>5</v>
      </c>
    </row>
    <row r="35" spans="1:10">
      <c r="A35" s="4" t="str">
        <f>Raw_Data!A35</f>
        <v>C034</v>
      </c>
      <c r="B35" s="4" t="str">
        <f>Raw_Data!C35</f>
        <v>France</v>
      </c>
      <c r="C35" s="5">
        <f>Raw_Data!E35</f>
        <v>40</v>
      </c>
      <c r="D35" s="5">
        <f>Raw_Data!G35</f>
        <v>965.88</v>
      </c>
      <c r="E35" s="5">
        <f>Raw_Data!F35</f>
        <v>2</v>
      </c>
      <c r="F35" s="4" t="str">
        <f>Raw_Data!J35</f>
        <v>Yes</v>
      </c>
      <c r="G35" s="5">
        <f ca="1">'Feature Engineering'!C35</f>
        <v>8</v>
      </c>
      <c r="H35" s="5">
        <f>Raw_Data!H35</f>
        <v>5</v>
      </c>
      <c r="I35" s="4" t="str" cm="1">
        <f ca="1" t="array" ref="I35">_xlfn.IFS(AND(D35&gt;=1000,G35&lt;5,H35&lt;8),"High Value",AND(D35&gt;=500,G35&gt;=5,H35&lt;8),"Loyal",AND(G35&gt;=8),"High Risk",AND(D35&lt;500,H35&lt;3),"Low Value",TRUE,"General")</f>
        <v>Loyal</v>
      </c>
      <c r="J35" s="5">
        <f ca="1" t="shared" ref="J35:J51" si="1">IF(I35="High Value",1,IF(I35="Loyal",2,IF(I35="High Risk",3,IF(I35="Low Value",4,5))))</f>
        <v>2</v>
      </c>
    </row>
    <row r="36" spans="1:10">
      <c r="A36" s="4" t="str">
        <f>Raw_Data!A36</f>
        <v>C035</v>
      </c>
      <c r="B36" s="4" t="str">
        <f>Raw_Data!C36</f>
        <v>Spain</v>
      </c>
      <c r="C36" s="5">
        <f>Raw_Data!E36</f>
        <v>30</v>
      </c>
      <c r="D36" s="5">
        <f>Raw_Data!G36</f>
        <v>699.79</v>
      </c>
      <c r="E36" s="5">
        <f>Raw_Data!F36</f>
        <v>4</v>
      </c>
      <c r="F36" s="4" t="str">
        <f>Raw_Data!J36</f>
        <v>No</v>
      </c>
      <c r="G36" s="5">
        <f ca="1">'Feature Engineering'!C36</f>
        <v>4</v>
      </c>
      <c r="H36" s="5">
        <f>Raw_Data!H36</f>
        <v>4</v>
      </c>
      <c r="I36" s="4" t="str" cm="1">
        <f ca="1" t="array" ref="I36">_xlfn.IFS(AND(D36&gt;=1000,G36&lt;5,H36&lt;8),"High Value",AND(D36&gt;=500,G36&gt;=5,H36&lt;8),"Loyal",AND(G36&gt;=8),"High Risk",AND(D36&lt;500,H36&lt;3),"Low Value",TRUE,"General")</f>
        <v>General</v>
      </c>
      <c r="J36" s="5">
        <f ca="1" t="shared" si="1"/>
        <v>5</v>
      </c>
    </row>
    <row r="37" spans="1:10">
      <c r="A37" s="4" t="str">
        <f>Raw_Data!A37</f>
        <v>C036</v>
      </c>
      <c r="B37" s="4" t="str">
        <f>Raw_Data!C37</f>
        <v>UAE</v>
      </c>
      <c r="C37" s="5">
        <f>Raw_Data!E37</f>
        <v>35</v>
      </c>
      <c r="D37" s="5">
        <f>Raw_Data!G37</f>
        <v>1001.72</v>
      </c>
      <c r="E37" s="5">
        <f>Raw_Data!F37</f>
        <v>7</v>
      </c>
      <c r="F37" s="4" t="str">
        <f>Raw_Data!J37</f>
        <v>Yes</v>
      </c>
      <c r="G37" s="5">
        <f ca="1">'Feature Engineering'!C37</f>
        <v>8</v>
      </c>
      <c r="H37" s="5">
        <f>Raw_Data!H37</f>
        <v>4</v>
      </c>
      <c r="I37" s="4" t="str" cm="1">
        <f ca="1" t="array" ref="I37">_xlfn.IFS(AND(D37&gt;=1000,G37&lt;5,H37&lt;8),"High Value",AND(D37&gt;=500,G37&gt;=5,H37&lt;8),"Loyal",AND(G37&gt;=8),"High Risk",AND(D37&lt;500,H37&lt;3),"Low Value",TRUE,"General")</f>
        <v>Loyal</v>
      </c>
      <c r="J37" s="5">
        <f ca="1" t="shared" si="1"/>
        <v>2</v>
      </c>
    </row>
    <row r="38" spans="1:10">
      <c r="A38" s="4" t="str">
        <f>Raw_Data!A38</f>
        <v>C037</v>
      </c>
      <c r="B38" s="4" t="str">
        <f>Raw_Data!C38</f>
        <v>China</v>
      </c>
      <c r="C38" s="5">
        <f>Raw_Data!E38</f>
        <v>52</v>
      </c>
      <c r="D38" s="5">
        <f>Raw_Data!G38</f>
        <v>897.12</v>
      </c>
      <c r="E38" s="5">
        <f>Raw_Data!F38</f>
        <v>9</v>
      </c>
      <c r="F38" s="4" t="str">
        <f>Raw_Data!J38</f>
        <v>Yes</v>
      </c>
      <c r="G38" s="5">
        <f ca="1">'Feature Engineering'!C38</f>
        <v>8</v>
      </c>
      <c r="H38" s="5">
        <f>Raw_Data!H38</f>
        <v>4</v>
      </c>
      <c r="I38" s="4" t="str" cm="1">
        <f ca="1" t="array" ref="I38">_xlfn.IFS(AND(D38&gt;=1000,G38&lt;5,H38&lt;8),"High Value",AND(D38&gt;=500,G38&gt;=5,H38&lt;8),"Loyal",AND(G38&gt;=8),"High Risk",AND(D38&lt;500,H38&lt;3),"Low Value",TRUE,"General")</f>
        <v>Loyal</v>
      </c>
      <c r="J38" s="5">
        <f ca="1" t="shared" si="1"/>
        <v>2</v>
      </c>
    </row>
    <row r="39" spans="1:10">
      <c r="A39" s="4" t="str">
        <f>Raw_Data!A39</f>
        <v>C038</v>
      </c>
      <c r="B39" s="4" t="str">
        <f>Raw_Data!C39</f>
        <v>France</v>
      </c>
      <c r="C39" s="5">
        <f>Raw_Data!E39</f>
        <v>28</v>
      </c>
      <c r="D39" s="5">
        <f>Raw_Data!G39</f>
        <v>1141.44</v>
      </c>
      <c r="E39" s="5">
        <f>Raw_Data!F39</f>
        <v>10</v>
      </c>
      <c r="F39" s="4" t="str">
        <f>Raw_Data!J39</f>
        <v>No</v>
      </c>
      <c r="G39" s="5">
        <f ca="1">'Feature Engineering'!C39</f>
        <v>4</v>
      </c>
      <c r="H39" s="5">
        <f>Raw_Data!H39</f>
        <v>1</v>
      </c>
      <c r="I39" s="4" t="str" cm="1">
        <f ca="1" t="array" ref="I39">_xlfn.IFS(AND(D39&gt;=1000,G39&lt;5,H39&lt;8),"High Value",AND(D39&gt;=500,G39&gt;=5,H39&lt;8),"Loyal",AND(G39&gt;=8),"High Risk",AND(D39&lt;500,H39&lt;3),"Low Value",TRUE,"General")</f>
        <v>High Value</v>
      </c>
      <c r="J39" s="5">
        <f ca="1" t="shared" si="1"/>
        <v>1</v>
      </c>
    </row>
    <row r="40" spans="1:10">
      <c r="A40" s="4" t="str">
        <f>Raw_Data!A40</f>
        <v>C039</v>
      </c>
      <c r="B40" s="4" t="str">
        <f>Raw_Data!C40</f>
        <v>USA</v>
      </c>
      <c r="C40" s="5">
        <f>Raw_Data!E40</f>
        <v>55</v>
      </c>
      <c r="D40" s="5">
        <f>Raw_Data!G40</f>
        <v>1919.39</v>
      </c>
      <c r="E40" s="5">
        <f>Raw_Data!F40</f>
        <v>9</v>
      </c>
      <c r="F40" s="4" t="str">
        <f>Raw_Data!J40</f>
        <v>Yes</v>
      </c>
      <c r="G40" s="5">
        <f ca="1">'Feature Engineering'!C40</f>
        <v>8</v>
      </c>
      <c r="H40" s="5">
        <f>Raw_Data!H40</f>
        <v>5</v>
      </c>
      <c r="I40" s="4" t="str" cm="1">
        <f ca="1" t="array" ref="I40">_xlfn.IFS(AND(D40&gt;=1000,G40&lt;5,H40&lt;8),"High Value",AND(D40&gt;=500,G40&gt;=5,H40&lt;8),"Loyal",AND(G40&gt;=8),"High Risk",AND(D40&lt;500,H40&lt;3),"Low Value",TRUE,"General")</f>
        <v>Loyal</v>
      </c>
      <c r="J40" s="5">
        <f ca="1" t="shared" si="1"/>
        <v>2</v>
      </c>
    </row>
    <row r="41" spans="1:10">
      <c r="A41" s="4" t="str">
        <f>Raw_Data!A41</f>
        <v>C040</v>
      </c>
      <c r="B41" s="4" t="str">
        <f>Raw_Data!C41</f>
        <v>Spain</v>
      </c>
      <c r="C41" s="5">
        <f>Raw_Data!E41</f>
        <v>36</v>
      </c>
      <c r="D41" s="5">
        <f>Raw_Data!G41</f>
        <v>957.02</v>
      </c>
      <c r="E41" s="5">
        <f>Raw_Data!F41</f>
        <v>2</v>
      </c>
      <c r="F41" s="4" t="str">
        <f>Raw_Data!J41</f>
        <v>No</v>
      </c>
      <c r="G41" s="5">
        <f ca="1">'Feature Engineering'!C41</f>
        <v>2</v>
      </c>
      <c r="H41" s="5">
        <f>Raw_Data!H41</f>
        <v>2</v>
      </c>
      <c r="I41" s="4" t="str" cm="1">
        <f ca="1" t="array" ref="I41">_xlfn.IFS(AND(D41&gt;=1000,G41&lt;5,H41&lt;8),"High Value",AND(D41&gt;=500,G41&gt;=5,H41&lt;8),"Loyal",AND(G41&gt;=8),"High Risk",AND(D41&lt;500,H41&lt;3),"Low Value",TRUE,"General")</f>
        <v>General</v>
      </c>
      <c r="J41" s="5">
        <f ca="1" t="shared" si="1"/>
        <v>5</v>
      </c>
    </row>
    <row r="42" spans="1:10">
      <c r="A42" s="4" t="str">
        <f>Raw_Data!A42</f>
        <v>C041</v>
      </c>
      <c r="B42" s="4" t="str">
        <f>Raw_Data!C42</f>
        <v>Brazil</v>
      </c>
      <c r="C42" s="5">
        <f>Raw_Data!E42</f>
        <v>27</v>
      </c>
      <c r="D42" s="5">
        <f>Raw_Data!G42</f>
        <v>449.19</v>
      </c>
      <c r="E42" s="5">
        <f>Raw_Data!F42</f>
        <v>10</v>
      </c>
      <c r="F42" s="4" t="str">
        <f>Raw_Data!J42</f>
        <v>No</v>
      </c>
      <c r="G42" s="5">
        <f ca="1">'Feature Engineering'!C42</f>
        <v>3</v>
      </c>
      <c r="H42" s="5">
        <f>Raw_Data!H42</f>
        <v>5</v>
      </c>
      <c r="I42" s="4" t="str" cm="1">
        <f ca="1" t="array" ref="I42">_xlfn.IFS(AND(D42&gt;=1000,G42&lt;5,H42&lt;8),"High Value",AND(D42&gt;=500,G42&gt;=5,H42&lt;8),"Loyal",AND(G42&gt;=8),"High Risk",AND(D42&lt;500,H42&lt;3),"Low Value",TRUE,"General")</f>
        <v>General</v>
      </c>
      <c r="J42" s="5">
        <f ca="1" t="shared" si="1"/>
        <v>5</v>
      </c>
    </row>
    <row r="43" spans="1:10">
      <c r="A43" s="4" t="str">
        <f>Raw_Data!A43</f>
        <v>C042</v>
      </c>
      <c r="B43" s="4" t="str">
        <f>Raw_Data!C43</f>
        <v>Canada</v>
      </c>
      <c r="C43" s="5">
        <f>Raw_Data!E43</f>
        <v>38</v>
      </c>
      <c r="D43" s="5">
        <f>Raw_Data!G43</f>
        <v>743.21</v>
      </c>
      <c r="E43" s="5">
        <f>Raw_Data!F43</f>
        <v>6</v>
      </c>
      <c r="F43" s="4" t="str">
        <f>Raw_Data!J43</f>
        <v>Yes</v>
      </c>
      <c r="G43" s="5">
        <f ca="1">'Feature Engineering'!C43</f>
        <v>8</v>
      </c>
      <c r="H43" s="5">
        <f>Raw_Data!H43</f>
        <v>4</v>
      </c>
      <c r="I43" s="4" t="str" cm="1">
        <f ca="1" t="array" ref="I43">_xlfn.IFS(AND(D43&gt;=1000,G43&lt;5,H43&lt;8),"High Value",AND(D43&gt;=500,G43&gt;=5,H43&lt;8),"Loyal",AND(G43&gt;=8),"High Risk",AND(D43&lt;500,H43&lt;3),"Low Value",TRUE,"General")</f>
        <v>Loyal</v>
      </c>
      <c r="J43" s="5">
        <f ca="1" t="shared" si="1"/>
        <v>2</v>
      </c>
    </row>
    <row r="44" spans="1:10">
      <c r="A44" s="4" t="str">
        <f>Raw_Data!A44</f>
        <v>C043</v>
      </c>
      <c r="B44" s="4" t="str">
        <f>Raw_Data!C44</f>
        <v>France</v>
      </c>
      <c r="C44" s="5">
        <f>Raw_Data!E44</f>
        <v>45</v>
      </c>
      <c r="D44" s="5">
        <f>Raw_Data!G44</f>
        <v>705.59</v>
      </c>
      <c r="E44" s="5">
        <f>Raw_Data!F44</f>
        <v>2</v>
      </c>
      <c r="F44" s="4" t="str">
        <f>Raw_Data!J44</f>
        <v>No</v>
      </c>
      <c r="G44" s="5">
        <f ca="1">'Feature Engineering'!C44</f>
        <v>5</v>
      </c>
      <c r="H44" s="5">
        <f>Raw_Data!H44</f>
        <v>5</v>
      </c>
      <c r="I44" s="4" t="str" cm="1">
        <f ca="1" t="array" ref="I44">_xlfn.IFS(AND(D44&gt;=1000,G44&lt;5,H44&lt;8),"High Value",AND(D44&gt;=500,G44&gt;=5,H44&lt;8),"Loyal",AND(G44&gt;=8),"High Risk",AND(D44&lt;500,H44&lt;3),"Low Value",TRUE,"General")</f>
        <v>Loyal</v>
      </c>
      <c r="J44" s="5">
        <f ca="1" t="shared" si="1"/>
        <v>2</v>
      </c>
    </row>
    <row r="45" spans="1:10">
      <c r="A45" s="4" t="str">
        <f>Raw_Data!A45</f>
        <v>C044</v>
      </c>
      <c r="B45" s="4" t="str">
        <f>Raw_Data!C45</f>
        <v>India</v>
      </c>
      <c r="C45" s="5">
        <f>Raw_Data!E45</f>
        <v>59</v>
      </c>
      <c r="D45" s="5">
        <f>Raw_Data!G45</f>
        <v>604.71</v>
      </c>
      <c r="E45" s="5">
        <f>Raw_Data!F45</f>
        <v>4</v>
      </c>
      <c r="F45" s="4" t="str">
        <f>Raw_Data!J45</f>
        <v>No</v>
      </c>
      <c r="G45" s="5">
        <f ca="1">'Feature Engineering'!C45</f>
        <v>3</v>
      </c>
      <c r="H45" s="5">
        <f>Raw_Data!H45</f>
        <v>2</v>
      </c>
      <c r="I45" s="4" t="str" cm="1">
        <f ca="1" t="array" ref="I45">_xlfn.IFS(AND(D45&gt;=1000,G45&lt;5,H45&lt;8),"High Value",AND(D45&gt;=500,G45&gt;=5,H45&lt;8),"Loyal",AND(G45&gt;=8),"High Risk",AND(D45&lt;500,H45&lt;3),"Low Value",TRUE,"General")</f>
        <v>General</v>
      </c>
      <c r="J45" s="5">
        <f ca="1" t="shared" si="1"/>
        <v>5</v>
      </c>
    </row>
    <row r="46" spans="1:10">
      <c r="A46" s="4" t="str">
        <f>Raw_Data!A46</f>
        <v>C045</v>
      </c>
      <c r="B46" s="4" t="str">
        <f>Raw_Data!C46</f>
        <v>India</v>
      </c>
      <c r="C46" s="5">
        <f>Raw_Data!E46</f>
        <v>48</v>
      </c>
      <c r="D46" s="5">
        <f>Raw_Data!G46</f>
        <v>326.2</v>
      </c>
      <c r="E46" s="5">
        <f>Raw_Data!F46</f>
        <v>5</v>
      </c>
      <c r="F46" s="4" t="str">
        <f>Raw_Data!J46</f>
        <v>No</v>
      </c>
      <c r="G46" s="5">
        <f ca="1">'Feature Engineering'!C46</f>
        <v>4</v>
      </c>
      <c r="H46" s="5">
        <f>Raw_Data!H46</f>
        <v>5</v>
      </c>
      <c r="I46" s="4" t="str" cm="1">
        <f ca="1" t="array" ref="I46">_xlfn.IFS(AND(D46&gt;=1000,G46&lt;5,H46&lt;8),"High Value",AND(D46&gt;=500,G46&gt;=5,H46&lt;8),"Loyal",AND(G46&gt;=8),"High Risk",AND(D46&lt;500,H46&lt;3),"Low Value",TRUE,"General")</f>
        <v>General</v>
      </c>
      <c r="J46" s="5">
        <f ca="1" t="shared" si="1"/>
        <v>5</v>
      </c>
    </row>
    <row r="47" spans="1:10">
      <c r="A47" s="4" t="str">
        <f>Raw_Data!A47</f>
        <v>C046</v>
      </c>
      <c r="B47" s="4" t="str">
        <f>Raw_Data!C47</f>
        <v>Brazil</v>
      </c>
      <c r="C47" s="5">
        <f>Raw_Data!E47</f>
        <v>58</v>
      </c>
      <c r="D47" s="5">
        <f>Raw_Data!G47</f>
        <v>800.72</v>
      </c>
      <c r="E47" s="5">
        <f>Raw_Data!F47</f>
        <v>1</v>
      </c>
      <c r="F47" s="4" t="str">
        <f>Raw_Data!J47</f>
        <v>Yes</v>
      </c>
      <c r="G47" s="5">
        <f ca="1">'Feature Engineering'!C47</f>
        <v>9</v>
      </c>
      <c r="H47" s="5">
        <f>Raw_Data!H47</f>
        <v>5</v>
      </c>
      <c r="I47" s="4" t="str" cm="1">
        <f ca="1" t="array" ref="I47">_xlfn.IFS(AND(D47&gt;=1000,G47&lt;5,H47&lt;8),"High Value",AND(D47&gt;=500,G47&gt;=5,H47&lt;8),"Loyal",AND(G47&gt;=8),"High Risk",AND(D47&lt;500,H47&lt;3),"Low Value",TRUE,"General")</f>
        <v>Loyal</v>
      </c>
      <c r="J47" s="5">
        <f ca="1" t="shared" si="1"/>
        <v>2</v>
      </c>
    </row>
    <row r="48" spans="1:10">
      <c r="A48" s="4" t="str">
        <f>Raw_Data!A48</f>
        <v>C047</v>
      </c>
      <c r="B48" s="4" t="str">
        <f>Raw_Data!C48</f>
        <v>India</v>
      </c>
      <c r="C48" s="5">
        <f>Raw_Data!E48</f>
        <v>41</v>
      </c>
      <c r="D48" s="5">
        <f>Raw_Data!G48</f>
        <v>911.77</v>
      </c>
      <c r="E48" s="5">
        <f>Raw_Data!F48</f>
        <v>2</v>
      </c>
      <c r="F48" s="4" t="str">
        <f>Raw_Data!J48</f>
        <v>Yes</v>
      </c>
      <c r="G48" s="5">
        <f ca="1">'Feature Engineering'!C48</f>
        <v>9</v>
      </c>
      <c r="H48" s="5">
        <f>Raw_Data!H48</f>
        <v>5</v>
      </c>
      <c r="I48" s="4" t="str" cm="1">
        <f ca="1" t="array" ref="I48">_xlfn.IFS(AND(D48&gt;=1000,G48&lt;5,H48&lt;8),"High Value",AND(D48&gt;=500,G48&gt;=5,H48&lt;8),"Loyal",AND(G48&gt;=8),"High Risk",AND(D48&lt;500,H48&lt;3),"Low Value",TRUE,"General")</f>
        <v>Loyal</v>
      </c>
      <c r="J48" s="5">
        <f ca="1" t="shared" si="1"/>
        <v>2</v>
      </c>
    </row>
    <row r="49" spans="1:10">
      <c r="A49" s="4" t="str">
        <f>Raw_Data!A49</f>
        <v>C048</v>
      </c>
      <c r="B49" s="4" t="str">
        <f>Raw_Data!C49</f>
        <v>France</v>
      </c>
      <c r="C49" s="5">
        <f>Raw_Data!E49</f>
        <v>38</v>
      </c>
      <c r="D49" s="5">
        <f>Raw_Data!G49</f>
        <v>822.16</v>
      </c>
      <c r="E49" s="5">
        <f>Raw_Data!F49</f>
        <v>6</v>
      </c>
      <c r="F49" s="4" t="str">
        <f>Raw_Data!J49</f>
        <v>No</v>
      </c>
      <c r="G49" s="5">
        <f ca="1">'Feature Engineering'!C49</f>
        <v>3</v>
      </c>
      <c r="H49" s="5">
        <f>Raw_Data!H49</f>
        <v>3</v>
      </c>
      <c r="I49" s="4" t="str" cm="1">
        <f ca="1" t="array" ref="I49">_xlfn.IFS(AND(D49&gt;=1000,G49&lt;5,H49&lt;8),"High Value",AND(D49&gt;=500,G49&gt;=5,H49&lt;8),"Loyal",AND(G49&gt;=8),"High Risk",AND(D49&lt;500,H49&lt;3),"Low Value",TRUE,"General")</f>
        <v>General</v>
      </c>
      <c r="J49" s="5">
        <f ca="1" t="shared" si="1"/>
        <v>5</v>
      </c>
    </row>
    <row r="50" spans="1:10">
      <c r="A50" s="4" t="str">
        <f>Raw_Data!A50</f>
        <v>C049</v>
      </c>
      <c r="B50" s="4" t="str">
        <f>Raw_Data!C50</f>
        <v>France</v>
      </c>
      <c r="C50" s="5">
        <f>Raw_Data!E50</f>
        <v>30</v>
      </c>
      <c r="D50" s="5">
        <f>Raw_Data!G50</f>
        <v>1197.61</v>
      </c>
      <c r="E50" s="5">
        <f>Raw_Data!F50</f>
        <v>7</v>
      </c>
      <c r="F50" s="4" t="str">
        <f>Raw_Data!J50</f>
        <v>Yes</v>
      </c>
      <c r="G50" s="5">
        <f ca="1">'Feature Engineering'!C50</f>
        <v>8</v>
      </c>
      <c r="H50" s="5">
        <f>Raw_Data!H50</f>
        <v>1</v>
      </c>
      <c r="I50" s="4" t="str" cm="1">
        <f ca="1" t="array" ref="I50">_xlfn.IFS(AND(D50&gt;=1000,G50&lt;5,H50&lt;8),"High Value",AND(D50&gt;=500,G50&gt;=5,H50&lt;8),"Loyal",AND(G50&gt;=8),"High Risk",AND(D50&lt;500,H50&lt;3),"Low Value",TRUE,"General")</f>
        <v>Loyal</v>
      </c>
      <c r="J50" s="5">
        <f ca="1" t="shared" si="1"/>
        <v>2</v>
      </c>
    </row>
    <row r="51" spans="1:10">
      <c r="A51" s="4" t="str">
        <f>Raw_Data!A51</f>
        <v>C050</v>
      </c>
      <c r="B51" s="4" t="str">
        <f>Raw_Data!C51</f>
        <v>Germany</v>
      </c>
      <c r="C51" s="5">
        <f>Raw_Data!E51</f>
        <v>41</v>
      </c>
      <c r="D51" s="5">
        <f>Raw_Data!G51</f>
        <v>1318.86</v>
      </c>
      <c r="E51" s="5">
        <f>Raw_Data!F51</f>
        <v>3</v>
      </c>
      <c r="F51" s="4" t="str">
        <f>Raw_Data!J51</f>
        <v>No</v>
      </c>
      <c r="G51" s="5">
        <f ca="1">'Feature Engineering'!C51</f>
        <v>4</v>
      </c>
      <c r="H51" s="5">
        <f>Raw_Data!H51</f>
        <v>5</v>
      </c>
      <c r="I51" s="4" t="str" cm="1">
        <f ca="1" t="array" ref="I51">_xlfn.IFS(AND(D51&gt;=1000,G51&lt;5,H51&lt;8),"High Value",AND(D51&gt;=500,G51&gt;=5,H51&lt;8),"Loyal",AND(G51&gt;=8),"High Risk",AND(D51&lt;500,H51&lt;3),"Low Value",TRUE,"General")</f>
        <v>High Value</v>
      </c>
      <c r="J51" s="5">
        <f ca="1" t="shared" si="1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Raw_Data</vt:lpstr>
      <vt:lpstr>Feature Engineering</vt:lpstr>
      <vt:lpstr>Churn_Analysis</vt:lpstr>
      <vt:lpstr>Segmentation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Tiwari</cp:lastModifiedBy>
  <dcterms:created xsi:type="dcterms:W3CDTF">2025-06-14T16:16:00Z</dcterms:created>
  <dcterms:modified xsi:type="dcterms:W3CDTF">2025-06-15T12:38:38Z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07D7CD12E2404A1DB66A83958B5DA938_13</vt:lpwstr>
  </property>
  <property fmtid="{D5CDD505-2E9C-101B-9397-08002B2CF9AE}" pid="3" name="KSOProductBuildVer">
    <vt:lpwstr>1033-12.2.0.21179</vt:lpwstr>
  </property>
</Properties>
</file>