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yush\Desktop\"/>
    </mc:Choice>
  </mc:AlternateContent>
  <xr:revisionPtr revIDLastSave="0" documentId="8_{50451D48-3DB9-43A7-BAD7-0CBC8A435B5C}" xr6:coauthVersionLast="47" xr6:coauthVersionMax="47" xr10:uidLastSave="{00000000-0000-0000-0000-000000000000}"/>
  <bookViews>
    <workbookView xWindow="-110" yWindow="-110" windowWidth="19420" windowHeight="11500" activeTab="1" xr2:uid="{533C3F40-8E97-4FA0-9AEE-33FED6BE9CEE}"/>
  </bookViews>
  <sheets>
    <sheet name="Raw Data" sheetId="1" r:id="rId1"/>
    <sheet name="Data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<sst xmlns="http://schemas.openxmlformats.org/spreadsheetml/2006/main" count="277" uniqueCount="158">
  <si>
    <t>Delivery ID</t>
  </si>
  <si>
    <t>Product Name</t>
  </si>
  <si>
    <t>Product Category</t>
  </si>
  <si>
    <t>Route ID</t>
  </si>
  <si>
    <t>Driver ID</t>
  </si>
  <si>
    <t>Vehicle Type</t>
  </si>
  <si>
    <t>Distance (KM)</t>
  </si>
  <si>
    <t>Package Volume (kg)</t>
  </si>
  <si>
    <t>Delivery Time Window</t>
  </si>
  <si>
    <t>Actual Delivery Time</t>
  </si>
  <si>
    <t>Weather Condition</t>
  </si>
  <si>
    <t>Traffic Level</t>
  </si>
  <si>
    <t>Was Delayed?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</si>
  <si>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</si>
  <si>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</si>
  <si>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</si>
  <si>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</si>
  <si>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</si>
  <si>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</si>
  <si>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</si>
  <si>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</si>
  <si>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</si>
  <si>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</si>
  <si>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</si>
  <si>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</si>
  <si>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</si>
  <si>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</si>
  <si>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</si>
  <si>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</si>
  <si>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</si>
  <si>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</si>
  <si>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</si>
  <si>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</si>
  <si>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</si>
  <si>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</si>
  <si>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</si>
  <si>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</si>
  <si>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</si>
  <si>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iPhone 15</t>
  </si>
  <si>
    <t>Rice Bag</t>
  </si>
  <si>
    <t>Office Chair</t>
  </si>
  <si>
    <t>Airpods Pro</t>
  </si>
  <si>
    <t>Milk Carton</t>
  </si>
  <si>
    <t>Laptop</t>
  </si>
  <si>
    <t>Books Set</t>
  </si>
  <si>
    <t>Sofa</t>
  </si>
  <si>
    <t>Fridge</t>
  </si>
  <si>
    <t>Guitar</t>
  </si>
  <si>
    <t>Vegetable Box</t>
  </si>
  <si>
    <t>Microwave</t>
  </si>
  <si>
    <t>Winter Jacket</t>
  </si>
  <si>
    <t>Dining Table</t>
  </si>
  <si>
    <t>Washing Machine</t>
  </si>
  <si>
    <t>Chocolates</t>
  </si>
  <si>
    <t>Monitor</t>
  </si>
  <si>
    <t>Textbook Sets</t>
  </si>
  <si>
    <t>Toy Set</t>
  </si>
  <si>
    <t>Vacuum Cleaner</t>
  </si>
  <si>
    <t>Jackets Bulk</t>
  </si>
  <si>
    <t>Fruit Basket</t>
  </si>
  <si>
    <t>Bed Frame</t>
  </si>
  <si>
    <t>Mobile Charger</t>
  </si>
  <si>
    <t>Blanket</t>
  </si>
  <si>
    <t>Home Essentials</t>
  </si>
  <si>
    <t>Electronics</t>
  </si>
  <si>
    <t>Furniture</t>
  </si>
  <si>
    <t>Perishables</t>
  </si>
  <si>
    <t>Clothing</t>
  </si>
  <si>
    <t>Appliances</t>
  </si>
  <si>
    <t>Kids</t>
  </si>
  <si>
    <t>Education</t>
  </si>
  <si>
    <t>Groceries</t>
  </si>
  <si>
    <t>R21</t>
  </si>
  <si>
    <t>R03</t>
  </si>
  <si>
    <t>R08</t>
  </si>
  <si>
    <t>R15</t>
  </si>
  <si>
    <t>R02</t>
  </si>
  <si>
    <t>R12</t>
  </si>
  <si>
    <t>R11</t>
  </si>
  <si>
    <t>R05</t>
  </si>
  <si>
    <t>R09</t>
  </si>
  <si>
    <t>R07</t>
  </si>
  <si>
    <t>R01</t>
  </si>
  <si>
    <t>R14</t>
  </si>
  <si>
    <t>R13</t>
  </si>
  <si>
    <t>R04</t>
  </si>
  <si>
    <t>R06</t>
  </si>
  <si>
    <t>R18</t>
  </si>
  <si>
    <t>R10</t>
  </si>
  <si>
    <t>R16</t>
  </si>
  <si>
    <t>R17</t>
  </si>
  <si>
    <t>R19</t>
  </si>
  <si>
    <t>R20</t>
  </si>
  <si>
    <t>R22</t>
  </si>
  <si>
    <t>R23</t>
  </si>
  <si>
    <t>R24</t>
  </si>
  <si>
    <t>R25</t>
  </si>
  <si>
    <t>DR126</t>
  </si>
  <si>
    <t>DR122</t>
  </si>
  <si>
    <t>DR136</t>
  </si>
  <si>
    <t>DR125</t>
  </si>
  <si>
    <t>DR130</t>
  </si>
  <si>
    <t>DR106</t>
  </si>
  <si>
    <t>DR107</t>
  </si>
  <si>
    <t>DR137</t>
  </si>
  <si>
    <t>DR110</t>
  </si>
  <si>
    <t>DR104</t>
  </si>
  <si>
    <t>DR102</t>
  </si>
  <si>
    <t>DR124</t>
  </si>
  <si>
    <t>DR135</t>
  </si>
  <si>
    <t>DR113</t>
  </si>
  <si>
    <t>DR121</t>
  </si>
  <si>
    <t>DR116</t>
  </si>
  <si>
    <t>DR118</t>
  </si>
  <si>
    <t>DR133</t>
  </si>
  <si>
    <t>DR120</t>
  </si>
  <si>
    <t>DR109</t>
  </si>
  <si>
    <t>DR143</t>
  </si>
  <si>
    <t>DR115</t>
  </si>
  <si>
    <t>DR132</t>
  </si>
  <si>
    <t>DR101</t>
  </si>
  <si>
    <t>DR123</t>
  </si>
  <si>
    <t>Van</t>
  </si>
  <si>
    <t>Bike</t>
  </si>
  <si>
    <t>Truck</t>
  </si>
  <si>
    <t>16:00 - 18:00</t>
  </si>
  <si>
    <t>12:00 - 13:30</t>
  </si>
  <si>
    <t>10:00 - 12:00</t>
  </si>
  <si>
    <t>07:30 - 09:00</t>
  </si>
  <si>
    <t>11:00 - 13:00</t>
  </si>
  <si>
    <t>15:00 - 17:00</t>
  </si>
  <si>
    <t>09:00 - 11:00</t>
  </si>
  <si>
    <t>08:00 - 10:00</t>
  </si>
  <si>
    <t>13:00 - 15:00</t>
  </si>
  <si>
    <t>17:00 - 18:00</t>
  </si>
  <si>
    <t>14:00 - 16:00</t>
  </si>
  <si>
    <t>08:30 - 09:30</t>
  </si>
  <si>
    <t>12:00 - 14:00</t>
  </si>
  <si>
    <t>09:00 - 10:30</t>
  </si>
  <si>
    <t>Rainy</t>
  </si>
  <si>
    <t>Clear</t>
  </si>
  <si>
    <t>Foggy</t>
  </si>
  <si>
    <t>Stormy</t>
  </si>
  <si>
    <t>Cloudy</t>
  </si>
  <si>
    <t>Medium</t>
  </si>
  <si>
    <t>Low</t>
  </si>
  <si>
    <t>High</t>
  </si>
  <si>
    <t>Yes</t>
  </si>
  <si>
    <t>No</t>
  </si>
  <si>
    <t>Delay (Binary)</t>
  </si>
  <si>
    <t>Time Window Start</t>
  </si>
  <si>
    <t>Time Window End</t>
  </si>
  <si>
    <t>Delivery Hour</t>
  </si>
  <si>
    <t>Weather Code</t>
  </si>
  <si>
    <t>Traffic Code</t>
  </si>
  <si>
    <t>Rolling Distance Avg</t>
  </si>
  <si>
    <t>Rolling Delivery Hour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</si>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</sst>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9D79-1AD8-4C00-B724-AEFDD50F7AE7}">
  <dimension ref="A1:M26"/>
  <sheetViews>
    <sheetView workbookViewId="0">
      <selection activeCell="A3" sqref="A3"/>
    </sheetView>
  </sheetViews>
  <sheetFormatPr defaultRowHeight="14.5" x14ac:dyDescent="0.35"/>
  <cols>
    <col min="1" max="1" width="10.81640625" customWidth="1"/>
    <col min="2" max="2" width="13" customWidth="1"/>
    <col min="3" max="3" width="11.26953125" customWidth="1"/>
    <col min="6" max="6" width="11.26953125" customWidth="1"/>
    <col min="7" max="7" width="11.1796875" customWidth="1"/>
    <col min="8" max="8" width="12.1796875" customWidth="1"/>
    <col min="9" max="9" width="11.36328125" customWidth="1"/>
    <col min="10" max="10" width="10.81640625" customWidth="1"/>
    <col min="11" max="11" width="12.36328125" customWidth="1"/>
    <col min="13" max="13" width="10.6328125" customWidth="1"/>
  </cols>
  <sheetData>
    <row r="1" spans="1:13" ht="6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8" x14ac:dyDescent="0.35">
      <c r="A2" s="2" t="s">
        <v>13</v>
      </c>
      <c r="B2" s="2" t="s">
        <v>38</v>
      </c>
      <c r="C2" s="2" t="s">
        <v>64</v>
      </c>
      <c r="D2" s="2" t="s">
        <v>72</v>
      </c>
      <c r="E2" s="2" t="s">
        <v>121</v>
      </c>
      <c r="F2" s="2" t="s">
        <v>122</v>
      </c>
      <c r="G2" s="2">
        <v>12</v>
      </c>
      <c r="H2" s="2">
        <v>5.2</v>
      </c>
      <c r="I2" s="3" t="s">
        <v>135</v>
      </c>
      <c r="J2" s="4">
        <v>0.67361111111111116</v>
      </c>
      <c r="K2" s="2" t="s">
        <v>139</v>
      </c>
      <c r="L2" s="2" t="s">
        <v>146</v>
      </c>
      <c r="M2" s="2" t="s">
        <v>147</v>
      </c>
    </row>
    <row r="3" spans="1:13" ht="28" x14ac:dyDescent="0.35">
      <c r="A3" s="2" t="s">
        <v>14</v>
      </c>
      <c r="B3" s="2" t="s">
        <v>39</v>
      </c>
      <c r="C3" s="2" t="s">
        <v>71</v>
      </c>
      <c r="D3" s="2" t="s">
        <v>73</v>
      </c>
      <c r="E3" s="2" t="s">
        <v>120</v>
      </c>
      <c r="F3" s="2" t="s">
        <v>123</v>
      </c>
      <c r="G3" s="2">
        <v>3</v>
      </c>
      <c r="H3" s="2">
        <v>1.1000000000000001</v>
      </c>
      <c r="I3" s="3" t="s">
        <v>127</v>
      </c>
      <c r="J3" s="4">
        <v>0.48958333333333331</v>
      </c>
      <c r="K3" s="2" t="s">
        <v>140</v>
      </c>
      <c r="L3" s="2" t="s">
        <v>145</v>
      </c>
      <c r="M3" s="2" t="s">
        <v>148</v>
      </c>
    </row>
    <row r="4" spans="1:13" ht="28" x14ac:dyDescent="0.35">
      <c r="A4" s="2" t="s">
        <v>15</v>
      </c>
      <c r="B4" s="2" t="s">
        <v>40</v>
      </c>
      <c r="C4" s="2" t="s">
        <v>65</v>
      </c>
      <c r="D4" s="2" t="s">
        <v>74</v>
      </c>
      <c r="E4" s="2" t="s">
        <v>119</v>
      </c>
      <c r="F4" s="2" t="s">
        <v>124</v>
      </c>
      <c r="G4" s="2">
        <v>30</v>
      </c>
      <c r="H4" s="2">
        <v>20.5</v>
      </c>
      <c r="I4" s="3" t="s">
        <v>132</v>
      </c>
      <c r="J4" s="4">
        <v>0.43055555555555558</v>
      </c>
      <c r="K4" s="2" t="s">
        <v>141</v>
      </c>
      <c r="L4" s="2" t="s">
        <v>144</v>
      </c>
      <c r="M4" s="2" t="s">
        <v>147</v>
      </c>
    </row>
    <row r="5" spans="1:13" ht="28" x14ac:dyDescent="0.35">
      <c r="A5" s="2" t="s">
        <v>16</v>
      </c>
      <c r="B5" s="2" t="s">
        <v>41</v>
      </c>
      <c r="C5" s="2" t="s">
        <v>64</v>
      </c>
      <c r="D5" s="2" t="s">
        <v>75</v>
      </c>
      <c r="E5" s="2" t="s">
        <v>118</v>
      </c>
      <c r="F5" s="2" t="s">
        <v>122</v>
      </c>
      <c r="G5" s="2">
        <v>7</v>
      </c>
      <c r="H5" s="2">
        <v>3</v>
      </c>
      <c r="I5" s="3" t="s">
        <v>125</v>
      </c>
      <c r="J5" s="4">
        <v>0.73611111111111116</v>
      </c>
      <c r="K5" s="2" t="s">
        <v>140</v>
      </c>
      <c r="L5" s="2" t="s">
        <v>144</v>
      </c>
      <c r="M5" s="2" t="s">
        <v>148</v>
      </c>
    </row>
    <row r="6" spans="1:13" ht="28" x14ac:dyDescent="0.35">
      <c r="A6" s="2" t="s">
        <v>17</v>
      </c>
      <c r="B6" s="2" t="s">
        <v>42</v>
      </c>
      <c r="C6" s="2" t="s">
        <v>66</v>
      </c>
      <c r="D6" s="2" t="s">
        <v>76</v>
      </c>
      <c r="E6" s="2" t="s">
        <v>117</v>
      </c>
      <c r="F6" s="2" t="s">
        <v>123</v>
      </c>
      <c r="G6" s="2">
        <v>2</v>
      </c>
      <c r="H6" s="2">
        <v>0.5</v>
      </c>
      <c r="I6" s="3" t="s">
        <v>138</v>
      </c>
      <c r="J6" s="4">
        <v>0.41319444444444442</v>
      </c>
      <c r="K6" s="2" t="s">
        <v>140</v>
      </c>
      <c r="L6" s="2" t="s">
        <v>145</v>
      </c>
      <c r="M6" s="2" t="s">
        <v>148</v>
      </c>
    </row>
    <row r="7" spans="1:13" ht="28" x14ac:dyDescent="0.35">
      <c r="A7" s="2" t="s">
        <v>18</v>
      </c>
      <c r="B7" s="2" t="s">
        <v>43</v>
      </c>
      <c r="C7" s="2" t="s">
        <v>64</v>
      </c>
      <c r="D7" s="2" t="s">
        <v>77</v>
      </c>
      <c r="E7" s="2" t="s">
        <v>116</v>
      </c>
      <c r="F7" s="2" t="s">
        <v>122</v>
      </c>
      <c r="G7" s="2">
        <v>14</v>
      </c>
      <c r="H7" s="2">
        <v>6.3</v>
      </c>
      <c r="I7" s="3" t="s">
        <v>133</v>
      </c>
      <c r="J7" s="4">
        <v>0.63194444444444442</v>
      </c>
      <c r="K7" s="2" t="s">
        <v>142</v>
      </c>
      <c r="L7" s="2" t="s">
        <v>146</v>
      </c>
      <c r="M7" s="2" t="s">
        <v>147</v>
      </c>
    </row>
    <row r="8" spans="1:13" ht="28" x14ac:dyDescent="0.35">
      <c r="A8" s="2" t="s">
        <v>19</v>
      </c>
      <c r="B8" s="2" t="s">
        <v>44</v>
      </c>
      <c r="C8" s="2" t="s">
        <v>70</v>
      </c>
      <c r="D8" s="2" t="s">
        <v>78</v>
      </c>
      <c r="E8" s="2" t="s">
        <v>115</v>
      </c>
      <c r="F8" s="2" t="s">
        <v>123</v>
      </c>
      <c r="G8" s="2">
        <v>5</v>
      </c>
      <c r="H8" s="2">
        <v>2.5</v>
      </c>
      <c r="I8" s="3" t="s">
        <v>137</v>
      </c>
      <c r="J8" s="4">
        <v>0.56944444444444442</v>
      </c>
      <c r="K8" s="2" t="s">
        <v>143</v>
      </c>
      <c r="L8" s="2" t="s">
        <v>145</v>
      </c>
      <c r="M8" s="2" t="s">
        <v>148</v>
      </c>
    </row>
    <row r="9" spans="1:13" ht="28" x14ac:dyDescent="0.35">
      <c r="A9" s="2" t="s">
        <v>20</v>
      </c>
      <c r="B9" s="2" t="s">
        <v>45</v>
      </c>
      <c r="C9" s="2" t="s">
        <v>65</v>
      </c>
      <c r="D9" s="2" t="s">
        <v>79</v>
      </c>
      <c r="E9" s="2" t="s">
        <v>114</v>
      </c>
      <c r="F9" s="2" t="s">
        <v>124</v>
      </c>
      <c r="G9" s="2">
        <v>28</v>
      </c>
      <c r="H9" s="2">
        <v>35</v>
      </c>
      <c r="I9" s="3" t="s">
        <v>131</v>
      </c>
      <c r="J9" s="4">
        <v>0.47916666666666669</v>
      </c>
      <c r="K9" s="2" t="s">
        <v>140</v>
      </c>
      <c r="L9" s="2" t="s">
        <v>144</v>
      </c>
      <c r="M9" s="2" t="s">
        <v>147</v>
      </c>
    </row>
    <row r="10" spans="1:13" ht="28" x14ac:dyDescent="0.35">
      <c r="A10" s="2" t="s">
        <v>21</v>
      </c>
      <c r="B10" s="2" t="s">
        <v>46</v>
      </c>
      <c r="C10" s="2" t="s">
        <v>68</v>
      </c>
      <c r="D10" s="2" t="s">
        <v>80</v>
      </c>
      <c r="E10" s="2" t="s">
        <v>113</v>
      </c>
      <c r="F10" s="2" t="s">
        <v>124</v>
      </c>
      <c r="G10" s="2">
        <v>32</v>
      </c>
      <c r="H10" s="2">
        <v>60</v>
      </c>
      <c r="I10" s="3" t="s">
        <v>127</v>
      </c>
      <c r="J10" s="4">
        <v>0.51041666666666663</v>
      </c>
      <c r="K10" s="2" t="s">
        <v>141</v>
      </c>
      <c r="L10" s="2" t="s">
        <v>146</v>
      </c>
      <c r="M10" s="2" t="s">
        <v>147</v>
      </c>
    </row>
    <row r="11" spans="1:13" ht="28" x14ac:dyDescent="0.35">
      <c r="A11" s="2" t="s">
        <v>22</v>
      </c>
      <c r="B11" s="2" t="s">
        <v>47</v>
      </c>
      <c r="C11" s="2" t="s">
        <v>64</v>
      </c>
      <c r="D11" s="2" t="s">
        <v>81</v>
      </c>
      <c r="E11" s="2" t="s">
        <v>112</v>
      </c>
      <c r="F11" s="2" t="s">
        <v>122</v>
      </c>
      <c r="G11" s="2">
        <v>9</v>
      </c>
      <c r="H11" s="2">
        <v>4.5</v>
      </c>
      <c r="I11" s="3" t="s">
        <v>130</v>
      </c>
      <c r="J11" s="4">
        <v>0.68055555555555558</v>
      </c>
      <c r="K11" s="2" t="s">
        <v>139</v>
      </c>
      <c r="L11" s="2" t="s">
        <v>144</v>
      </c>
      <c r="M11" s="2" t="s">
        <v>148</v>
      </c>
    </row>
    <row r="12" spans="1:13" ht="28" x14ac:dyDescent="0.35">
      <c r="A12" s="2" t="s">
        <v>23</v>
      </c>
      <c r="B12" s="2" t="s">
        <v>48</v>
      </c>
      <c r="C12" s="2" t="s">
        <v>71</v>
      </c>
      <c r="D12" s="2" t="s">
        <v>82</v>
      </c>
      <c r="E12" s="2" t="s">
        <v>111</v>
      </c>
      <c r="F12" s="2" t="s">
        <v>123</v>
      </c>
      <c r="G12" s="2">
        <v>4</v>
      </c>
      <c r="H12" s="2">
        <v>1.8</v>
      </c>
      <c r="I12" s="3" t="s">
        <v>136</v>
      </c>
      <c r="J12" s="4">
        <v>0.39930555555555558</v>
      </c>
      <c r="K12" s="2" t="s">
        <v>140</v>
      </c>
      <c r="L12" s="2" t="s">
        <v>145</v>
      </c>
      <c r="M12" s="2" t="s">
        <v>147</v>
      </c>
    </row>
    <row r="13" spans="1:13" ht="28" x14ac:dyDescent="0.35">
      <c r="A13" s="2" t="s">
        <v>24</v>
      </c>
      <c r="B13" s="2" t="s">
        <v>49</v>
      </c>
      <c r="C13" s="2" t="s">
        <v>68</v>
      </c>
      <c r="D13" s="2" t="s">
        <v>83</v>
      </c>
      <c r="E13" s="2" t="s">
        <v>110</v>
      </c>
      <c r="F13" s="2" t="s">
        <v>122</v>
      </c>
      <c r="G13" s="2">
        <v>11</v>
      </c>
      <c r="H13" s="2">
        <v>10.199999999999999</v>
      </c>
      <c r="I13" s="3" t="s">
        <v>129</v>
      </c>
      <c r="J13" s="4">
        <v>0.53125</v>
      </c>
      <c r="K13" s="2" t="s">
        <v>140</v>
      </c>
      <c r="L13" s="2" t="s">
        <v>145</v>
      </c>
      <c r="M13" s="2" t="s">
        <v>148</v>
      </c>
    </row>
    <row r="14" spans="1:13" ht="28" x14ac:dyDescent="0.35">
      <c r="A14" s="2" t="s">
        <v>25</v>
      </c>
      <c r="B14" s="2" t="s">
        <v>50</v>
      </c>
      <c r="C14" s="2" t="s">
        <v>67</v>
      </c>
      <c r="D14" s="2" t="s">
        <v>84</v>
      </c>
      <c r="E14" s="2" t="s">
        <v>109</v>
      </c>
      <c r="F14" s="2" t="s">
        <v>123</v>
      </c>
      <c r="G14" s="2">
        <v>3</v>
      </c>
      <c r="H14" s="2">
        <v>1.6</v>
      </c>
      <c r="I14" s="3" t="s">
        <v>127</v>
      </c>
      <c r="J14" s="4">
        <v>0.44444444444444442</v>
      </c>
      <c r="K14" s="2" t="s">
        <v>143</v>
      </c>
      <c r="L14" s="2" t="s">
        <v>145</v>
      </c>
      <c r="M14" s="2" t="s">
        <v>148</v>
      </c>
    </row>
    <row r="15" spans="1:13" ht="28" x14ac:dyDescent="0.35">
      <c r="A15" s="2" t="s">
        <v>26</v>
      </c>
      <c r="B15" s="2" t="s">
        <v>51</v>
      </c>
      <c r="C15" s="2" t="s">
        <v>65</v>
      </c>
      <c r="D15" s="2" t="s">
        <v>85</v>
      </c>
      <c r="E15" s="2" t="s">
        <v>108</v>
      </c>
      <c r="F15" s="2" t="s">
        <v>124</v>
      </c>
      <c r="G15" s="2">
        <v>26</v>
      </c>
      <c r="H15" s="2">
        <v>25</v>
      </c>
      <c r="I15" s="3" t="s">
        <v>133</v>
      </c>
      <c r="J15" s="4">
        <v>0.64236111111111116</v>
      </c>
      <c r="K15" s="2" t="s">
        <v>141</v>
      </c>
      <c r="L15" s="2" t="s">
        <v>144</v>
      </c>
      <c r="M15" s="2" t="s">
        <v>147</v>
      </c>
    </row>
    <row r="16" spans="1:13" ht="28" x14ac:dyDescent="0.35">
      <c r="A16" s="2" t="s">
        <v>27</v>
      </c>
      <c r="B16" s="3" t="s">
        <v>52</v>
      </c>
      <c r="C16" s="2" t="s">
        <v>68</v>
      </c>
      <c r="D16" s="2" t="s">
        <v>86</v>
      </c>
      <c r="E16" s="2" t="s">
        <v>107</v>
      </c>
      <c r="F16" s="2" t="s">
        <v>124</v>
      </c>
      <c r="G16" s="2">
        <v>29</v>
      </c>
      <c r="H16" s="2">
        <v>55</v>
      </c>
      <c r="I16" s="3" t="s">
        <v>135</v>
      </c>
      <c r="J16" s="4">
        <v>0.67361111111111116</v>
      </c>
      <c r="K16" s="2" t="s">
        <v>142</v>
      </c>
      <c r="L16" s="2" t="s">
        <v>146</v>
      </c>
      <c r="M16" s="2" t="s">
        <v>147</v>
      </c>
    </row>
    <row r="17" spans="1:13" ht="28" x14ac:dyDescent="0.35">
      <c r="A17" s="2" t="s">
        <v>28</v>
      </c>
      <c r="B17" s="2" t="s">
        <v>53</v>
      </c>
      <c r="C17" s="2" t="s">
        <v>66</v>
      </c>
      <c r="D17" s="2" t="s">
        <v>87</v>
      </c>
      <c r="E17" s="2" t="s">
        <v>106</v>
      </c>
      <c r="F17" s="2" t="s">
        <v>123</v>
      </c>
      <c r="G17" s="2">
        <v>2</v>
      </c>
      <c r="H17" s="2">
        <v>0.8</v>
      </c>
      <c r="I17" s="3" t="s">
        <v>134</v>
      </c>
      <c r="J17" s="4">
        <v>0.74305555555555558</v>
      </c>
      <c r="K17" s="2" t="s">
        <v>140</v>
      </c>
      <c r="L17" s="2" t="s">
        <v>145</v>
      </c>
      <c r="M17" s="2" t="s">
        <v>148</v>
      </c>
    </row>
    <row r="18" spans="1:13" ht="28" x14ac:dyDescent="0.35">
      <c r="A18" s="2" t="s">
        <v>29</v>
      </c>
      <c r="B18" s="2" t="s">
        <v>54</v>
      </c>
      <c r="C18" s="2" t="s">
        <v>64</v>
      </c>
      <c r="D18" s="2" t="s">
        <v>88</v>
      </c>
      <c r="E18" s="2" t="s">
        <v>105</v>
      </c>
      <c r="F18" s="2" t="s">
        <v>122</v>
      </c>
      <c r="G18" s="2">
        <v>10</v>
      </c>
      <c r="H18" s="2">
        <v>8</v>
      </c>
      <c r="I18" s="3" t="s">
        <v>133</v>
      </c>
      <c r="J18" s="4">
        <v>0.57986111111111116</v>
      </c>
      <c r="K18" s="2" t="s">
        <v>143</v>
      </c>
      <c r="L18" s="2" t="s">
        <v>144</v>
      </c>
      <c r="M18" s="2" t="s">
        <v>148</v>
      </c>
    </row>
    <row r="19" spans="1:13" ht="28" x14ac:dyDescent="0.35">
      <c r="A19" s="2" t="s">
        <v>30</v>
      </c>
      <c r="B19" s="2" t="s">
        <v>55</v>
      </c>
      <c r="C19" s="2" t="s">
        <v>70</v>
      </c>
      <c r="D19" s="2" t="s">
        <v>89</v>
      </c>
      <c r="E19" s="2" t="s">
        <v>104</v>
      </c>
      <c r="F19" s="2" t="s">
        <v>123</v>
      </c>
      <c r="G19" s="2">
        <v>6</v>
      </c>
      <c r="H19" s="2">
        <v>3</v>
      </c>
      <c r="I19" s="3" t="s">
        <v>132</v>
      </c>
      <c r="J19" s="4">
        <v>0.4201388888888889</v>
      </c>
      <c r="K19" s="2" t="s">
        <v>140</v>
      </c>
      <c r="L19" s="2" t="s">
        <v>144</v>
      </c>
      <c r="M19" s="2" t="s">
        <v>147</v>
      </c>
    </row>
    <row r="20" spans="1:13" ht="28" x14ac:dyDescent="0.35">
      <c r="A20" s="2" t="s">
        <v>31</v>
      </c>
      <c r="B20" s="2" t="s">
        <v>56</v>
      </c>
      <c r="C20" s="2" t="s">
        <v>69</v>
      </c>
      <c r="D20" s="2" t="s">
        <v>90</v>
      </c>
      <c r="E20" s="2" t="s">
        <v>103</v>
      </c>
      <c r="F20" s="2" t="s">
        <v>123</v>
      </c>
      <c r="G20" s="2">
        <v>5</v>
      </c>
      <c r="H20" s="2">
        <v>1.3</v>
      </c>
      <c r="I20" s="3" t="s">
        <v>131</v>
      </c>
      <c r="J20" s="4">
        <v>0.4375</v>
      </c>
      <c r="K20" s="2" t="s">
        <v>140</v>
      </c>
      <c r="L20" s="2" t="s">
        <v>145</v>
      </c>
      <c r="M20" s="2" t="s">
        <v>148</v>
      </c>
    </row>
    <row r="21" spans="1:13" ht="28" x14ac:dyDescent="0.35">
      <c r="A21" s="2" t="s">
        <v>32</v>
      </c>
      <c r="B21" s="3" t="s">
        <v>57</v>
      </c>
      <c r="C21" s="2" t="s">
        <v>68</v>
      </c>
      <c r="D21" s="2" t="s">
        <v>91</v>
      </c>
      <c r="E21" s="2" t="s">
        <v>102</v>
      </c>
      <c r="F21" s="2" t="s">
        <v>122</v>
      </c>
      <c r="G21" s="2">
        <v>15</v>
      </c>
      <c r="H21" s="2">
        <v>7.5</v>
      </c>
      <c r="I21" s="3" t="s">
        <v>130</v>
      </c>
      <c r="J21" s="4">
        <v>0.65277777777777779</v>
      </c>
      <c r="K21" s="2" t="s">
        <v>139</v>
      </c>
      <c r="L21" s="2" t="s">
        <v>144</v>
      </c>
      <c r="M21" s="2" t="s">
        <v>148</v>
      </c>
    </row>
    <row r="22" spans="1:13" ht="28" x14ac:dyDescent="0.35">
      <c r="A22" s="2" t="s">
        <v>33</v>
      </c>
      <c r="B22" s="2" t="s">
        <v>58</v>
      </c>
      <c r="C22" s="2" t="s">
        <v>67</v>
      </c>
      <c r="D22" s="2" t="s">
        <v>92</v>
      </c>
      <c r="E22" s="2" t="s">
        <v>101</v>
      </c>
      <c r="F22" s="2" t="s">
        <v>122</v>
      </c>
      <c r="G22" s="2">
        <v>18</v>
      </c>
      <c r="H22" s="2">
        <v>12</v>
      </c>
      <c r="I22" s="3" t="s">
        <v>129</v>
      </c>
      <c r="J22" s="4">
        <v>0.54861111111111116</v>
      </c>
      <c r="K22" s="2" t="s">
        <v>143</v>
      </c>
      <c r="L22" s="2" t="s">
        <v>146</v>
      </c>
      <c r="M22" s="2" t="s">
        <v>147</v>
      </c>
    </row>
    <row r="23" spans="1:13" ht="28" x14ac:dyDescent="0.35">
      <c r="A23" s="2" t="s">
        <v>34</v>
      </c>
      <c r="B23" s="2" t="s">
        <v>59</v>
      </c>
      <c r="C23" s="2" t="s">
        <v>66</v>
      </c>
      <c r="D23" s="2" t="s">
        <v>93</v>
      </c>
      <c r="E23" s="2" t="s">
        <v>100</v>
      </c>
      <c r="F23" s="2" t="s">
        <v>123</v>
      </c>
      <c r="G23" s="2">
        <v>2</v>
      </c>
      <c r="H23" s="2">
        <v>0.6</v>
      </c>
      <c r="I23" s="3" t="s">
        <v>128</v>
      </c>
      <c r="J23" s="4">
        <v>0.36805555555555558</v>
      </c>
      <c r="K23" s="2" t="s">
        <v>140</v>
      </c>
      <c r="L23" s="2" t="s">
        <v>145</v>
      </c>
      <c r="M23" s="2" t="s">
        <v>148</v>
      </c>
    </row>
    <row r="24" spans="1:13" ht="28" x14ac:dyDescent="0.35">
      <c r="A24" s="2" t="s">
        <v>35</v>
      </c>
      <c r="B24" s="2" t="s">
        <v>60</v>
      </c>
      <c r="C24" s="2" t="s">
        <v>65</v>
      </c>
      <c r="D24" s="2" t="s">
        <v>94</v>
      </c>
      <c r="E24" s="2" t="s">
        <v>99</v>
      </c>
      <c r="F24" s="2" t="s">
        <v>124</v>
      </c>
      <c r="G24" s="2">
        <v>31</v>
      </c>
      <c r="H24" s="2">
        <v>30</v>
      </c>
      <c r="I24" s="3" t="s">
        <v>127</v>
      </c>
      <c r="J24" s="4">
        <v>0.51736111111111116</v>
      </c>
      <c r="K24" s="2" t="s">
        <v>142</v>
      </c>
      <c r="L24" s="2" t="s">
        <v>146</v>
      </c>
      <c r="M24" s="2" t="s">
        <v>147</v>
      </c>
    </row>
    <row r="25" spans="1:13" ht="28" x14ac:dyDescent="0.35">
      <c r="A25" s="2" t="s">
        <v>36</v>
      </c>
      <c r="B25" s="2" t="s">
        <v>61</v>
      </c>
      <c r="C25" s="2" t="s">
        <v>64</v>
      </c>
      <c r="D25" s="2" t="s">
        <v>95</v>
      </c>
      <c r="E25" s="2" t="s">
        <v>98</v>
      </c>
      <c r="F25" s="2" t="s">
        <v>123</v>
      </c>
      <c r="G25" s="2">
        <v>3</v>
      </c>
      <c r="H25" s="2">
        <v>0.9</v>
      </c>
      <c r="I25" s="3" t="s">
        <v>126</v>
      </c>
      <c r="J25" s="4">
        <v>0.54166666666666663</v>
      </c>
      <c r="K25" s="2" t="s">
        <v>140</v>
      </c>
      <c r="L25" s="2" t="s">
        <v>145</v>
      </c>
      <c r="M25" s="2" t="s">
        <v>148</v>
      </c>
    </row>
    <row r="26" spans="1:13" ht="28" x14ac:dyDescent="0.35">
      <c r="A26" s="2" t="s">
        <v>37</v>
      </c>
      <c r="B26" s="2" t="s">
        <v>62</v>
      </c>
      <c r="C26" s="3" t="s">
        <v>63</v>
      </c>
      <c r="D26" s="2" t="s">
        <v>96</v>
      </c>
      <c r="E26" s="2" t="s">
        <v>97</v>
      </c>
      <c r="F26" s="2" t="s">
        <v>122</v>
      </c>
      <c r="G26" s="2">
        <v>8</v>
      </c>
      <c r="H26" s="2">
        <v>2.8</v>
      </c>
      <c r="I26" s="3" t="s">
        <v>125</v>
      </c>
      <c r="J26" s="4">
        <v>0.69791666666666663</v>
      </c>
      <c r="K26" s="2" t="s">
        <v>143</v>
      </c>
      <c r="L26" s="2" t="s">
        <v>144</v>
      </c>
      <c r="M26" s="2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4F57-D40F-4928-9919-4A528714A3C9}">
  <dimension ref="A1:N26"/>
  <sheetViews>
    <sheetView tabSelected="1" workbookViewId="0">
      <selection activeCell="C5" sqref="C5"/>
    </sheetView>
  </sheetViews>
  <sheetFormatPr defaultRowHeight="14.5" x14ac:dyDescent="0.35"/>
  <cols>
    <col min="1" max="1" width="10.26953125" customWidth="1"/>
    <col min="2" max="2" width="12.36328125" customWidth="1"/>
    <col min="3" max="3" width="12.453125" customWidth="1"/>
    <col min="4" max="4" width="12.36328125" customWidth="1"/>
    <col min="5" max="5" width="11.36328125" customWidth="1"/>
    <col min="6" max="6" width="10.6328125" customWidth="1"/>
    <col min="7" max="7" width="10.54296875" customWidth="1"/>
    <col min="8" max="8" width="13.08984375" customWidth="1"/>
    <col min="9" max="9" width="10.54296875" customWidth="1"/>
    <col min="10" max="10" width="11.7265625" customWidth="1"/>
    <col min="12" max="12" width="11.54296875" customWidth="1"/>
    <col min="13" max="13" width="10.7265625" customWidth="1"/>
  </cols>
  <sheetData>
    <row r="1" spans="1:14" ht="51" x14ac:dyDescent="0.35">
      <c r="A1" s="5" t="s">
        <v>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149</v>
      </c>
      <c r="G1" s="5" t="s">
        <v>150</v>
      </c>
      <c r="H1" s="5" t="s">
        <v>151</v>
      </c>
      <c r="I1" s="5" t="s">
        <v>152</v>
      </c>
      <c r="J1" s="5" t="s">
        <v>153</v>
      </c>
      <c r="K1" s="5" t="s">
        <v>154</v>
      </c>
      <c r="L1" s="5" t="s">
        <v>155</v>
      </c>
      <c r="M1" s="5" t="s">
        <v>156</v>
      </c>
      <c r="N1" s="5" t="s">
        <v>157</v>
      </c>
    </row>
    <row r="2" spans="1:14" x14ac:dyDescent="0.35">
      <c r="A2" s="6" t="str">
        <f>'Raw Data'!A2</f>
        <v>D001</v>
      </c>
      <c r="B2" s="6">
        <f>'Raw Data'!G2</f>
        <v>12</v>
      </c>
      <c r="C2" s="6">
        <f>'Raw Data'!H2</f>
        <v>5.2</v>
      </c>
      <c r="D2" s="6" t="str">
        <f>'Raw Data'!I2</f>
        <v>14:00 - 16:00</v>
      </c>
      <c r="E2" s="7">
        <f>'Raw Data'!J2</f>
        <v>0.67361111111111116</v>
      </c>
      <c r="F2" s="6">
        <f>IF('Raw Data'!M2="Yes",1,0)</f>
        <v>1</v>
      </c>
      <c r="G2" s="6" t="str">
        <f>LEFT(D2,5)</f>
        <v>14:00</v>
      </c>
      <c r="H2" s="6" t="str">
        <f>RIGHT(D2,5)</f>
        <v>16:00</v>
      </c>
      <c r="I2" s="6">
        <f>HOUR(E2)</f>
        <v>16</v>
      </c>
      <c r="J2" s="6">
        <f>MATCH('Raw Data'!K2,{"Clear","Cloudy","Rainy","Foggy","Stormy"},0)</f>
        <v>3</v>
      </c>
      <c r="K2" s="6">
        <f>MATCH('Raw Data'!L2,{"Low","Medium","High"},0)</f>
        <v>3</v>
      </c>
      <c r="L2" s="6">
        <f>AVERAGE(B2:B26)</f>
        <v>12.6</v>
      </c>
      <c r="M2" s="6">
        <f>AVERAGE(I2:I26)</f>
        <v>12.76</v>
      </c>
      <c r="N2" s="6">
        <f>IF(B2&gt;25,20,0) + IF(C2&gt;20,20,0) + IF(OR(H2=4,H2=5),20,0) + IF(I2=3,20,0) + IF(F2=1,20,0)</f>
        <v>20</v>
      </c>
    </row>
    <row r="3" spans="1:14" x14ac:dyDescent="0.35">
      <c r="A3" s="6" t="str">
        <f>'Raw Data'!A3</f>
        <v>D002</v>
      </c>
      <c r="B3" s="6">
        <f>'Raw Data'!G3</f>
        <v>3</v>
      </c>
      <c r="C3" s="6">
        <f>'Raw Data'!H3</f>
        <v>1.1000000000000001</v>
      </c>
      <c r="D3" s="6" t="str">
        <f>'Raw Data'!I3</f>
        <v>10:00 - 12:00</v>
      </c>
      <c r="E3" s="7">
        <f>'Raw Data'!J3</f>
        <v>0.48958333333333331</v>
      </c>
      <c r="F3" s="6">
        <f>IF('Raw Data'!M3="Yes",1,0)</f>
        <v>0</v>
      </c>
      <c r="G3" s="6" t="str">
        <f t="shared" ref="G3:G26" si="0">LEFT(D3,5)</f>
        <v>10:00</v>
      </c>
      <c r="H3" s="6" t="str">
        <f t="shared" ref="H3:H26" si="1">RIGHT(D3,5)</f>
        <v>12:00</v>
      </c>
      <c r="I3" s="6">
        <f t="shared" ref="I3:I26" si="2">HOUR(E3)</f>
        <v>11</v>
      </c>
      <c r="J3" s="6">
        <f>MATCH('Raw Data'!K3,{"Clear","Cloudy","Rainy","Foggy","Stormy"},0)</f>
        <v>1</v>
      </c>
      <c r="K3" s="6">
        <f>MATCH('Raw Data'!L3,{"Low","Medium","High"},0)</f>
        <v>1</v>
      </c>
      <c r="L3" s="6"/>
      <c r="M3" s="6"/>
      <c r="N3" s="6">
        <f t="shared" ref="N3:N26" si="3">IF(B3&gt;25,20,0) + IF(C3&gt;20,20,0) + IF(OR(H3=4,H3=5),20,0) + IF(I3=3,20,0) + IF(F3=1,20,0)</f>
        <v>0</v>
      </c>
    </row>
    <row r="4" spans="1:14" x14ac:dyDescent="0.35">
      <c r="A4" s="6" t="str">
        <f>'Raw Data'!A4</f>
        <v>D003</v>
      </c>
      <c r="B4" s="6">
        <f>'Raw Data'!G4</f>
        <v>30</v>
      </c>
      <c r="C4" s="6">
        <f>'Raw Data'!H4</f>
        <v>20.5</v>
      </c>
      <c r="D4" s="6" t="str">
        <f>'Raw Data'!I4</f>
        <v>08:00 - 10:00</v>
      </c>
      <c r="E4" s="7">
        <f>'Raw Data'!J4</f>
        <v>0.43055555555555558</v>
      </c>
      <c r="F4" s="6">
        <f>IF('Raw Data'!M4="Yes",1,0)</f>
        <v>1</v>
      </c>
      <c r="G4" s="6" t="str">
        <f t="shared" si="0"/>
        <v>08:00</v>
      </c>
      <c r="H4" s="6" t="str">
        <f t="shared" si="1"/>
        <v>10:00</v>
      </c>
      <c r="I4" s="6">
        <f t="shared" si="2"/>
        <v>10</v>
      </c>
      <c r="J4" s="6">
        <f>MATCH('Raw Data'!K4,{"Clear","Cloudy","Rainy","Foggy","Stormy"},0)</f>
        <v>4</v>
      </c>
      <c r="K4" s="6">
        <f>MATCH('Raw Data'!L4,{"Low","Medium","High"},0)</f>
        <v>2</v>
      </c>
      <c r="L4" s="6"/>
      <c r="M4" s="6"/>
      <c r="N4" s="6">
        <f t="shared" si="3"/>
        <v>60</v>
      </c>
    </row>
    <row r="5" spans="1:14" x14ac:dyDescent="0.35">
      <c r="A5" s="6" t="str">
        <f>'Raw Data'!A5</f>
        <v>D004</v>
      </c>
      <c r="B5" s="6">
        <f>'Raw Data'!G5</f>
        <v>7</v>
      </c>
      <c r="C5" s="6">
        <f>'Raw Data'!H5</f>
        <v>3</v>
      </c>
      <c r="D5" s="6" t="str">
        <f>'Raw Data'!I5</f>
        <v>16:00 - 18:00</v>
      </c>
      <c r="E5" s="7">
        <f>'Raw Data'!J5</f>
        <v>0.73611111111111116</v>
      </c>
      <c r="F5" s="6">
        <f>IF('Raw Data'!M5="Yes",1,0)</f>
        <v>0</v>
      </c>
      <c r="G5" s="6" t="str">
        <f t="shared" si="0"/>
        <v>16:00</v>
      </c>
      <c r="H5" s="6" t="str">
        <f t="shared" si="1"/>
        <v>18:00</v>
      </c>
      <c r="I5" s="6">
        <f t="shared" si="2"/>
        <v>17</v>
      </c>
      <c r="J5" s="6">
        <f>MATCH('Raw Data'!K5,{"Clear","Cloudy","Rainy","Foggy","Stormy"},0)</f>
        <v>1</v>
      </c>
      <c r="K5" s="6">
        <f>MATCH('Raw Data'!L5,{"Low","Medium","High"},0)</f>
        <v>2</v>
      </c>
      <c r="L5" s="6"/>
      <c r="M5" s="6"/>
      <c r="N5" s="6">
        <f t="shared" si="3"/>
        <v>0</v>
      </c>
    </row>
    <row r="6" spans="1:14" x14ac:dyDescent="0.35">
      <c r="A6" s="6" t="str">
        <f>'Raw Data'!A6</f>
        <v>D005</v>
      </c>
      <c r="B6" s="6">
        <f>'Raw Data'!G6</f>
        <v>2</v>
      </c>
      <c r="C6" s="6">
        <f>'Raw Data'!H6</f>
        <v>0.5</v>
      </c>
      <c r="D6" s="6" t="str">
        <f>'Raw Data'!I6</f>
        <v>09:00 - 10:30</v>
      </c>
      <c r="E6" s="7">
        <f>'Raw Data'!J6</f>
        <v>0.41319444444444442</v>
      </c>
      <c r="F6" s="6">
        <f>IF('Raw Data'!M6="Yes",1,0)</f>
        <v>0</v>
      </c>
      <c r="G6" s="6" t="str">
        <f t="shared" si="0"/>
        <v>09:00</v>
      </c>
      <c r="H6" s="6" t="str">
        <f t="shared" si="1"/>
        <v>10:30</v>
      </c>
      <c r="I6" s="6">
        <f t="shared" si="2"/>
        <v>9</v>
      </c>
      <c r="J6" s="6">
        <f>MATCH('Raw Data'!K6,{"Clear","Cloudy","Rainy","Foggy","Stormy"},0)</f>
        <v>1</v>
      </c>
      <c r="K6" s="6">
        <f>MATCH('Raw Data'!L6,{"Low","Medium","High"},0)</f>
        <v>1</v>
      </c>
      <c r="L6" s="6"/>
      <c r="M6" s="6"/>
      <c r="N6" s="6">
        <f t="shared" si="3"/>
        <v>0</v>
      </c>
    </row>
    <row r="7" spans="1:14" x14ac:dyDescent="0.35">
      <c r="A7" s="6" t="str">
        <f>'Raw Data'!A7</f>
        <v>D006</v>
      </c>
      <c r="B7" s="6">
        <f>'Raw Data'!G7</f>
        <v>14</v>
      </c>
      <c r="C7" s="6">
        <f>'Raw Data'!H7</f>
        <v>6.3</v>
      </c>
      <c r="D7" s="6" t="str">
        <f>'Raw Data'!I7</f>
        <v>13:00 - 15:00</v>
      </c>
      <c r="E7" s="7">
        <f>'Raw Data'!J7</f>
        <v>0.63194444444444442</v>
      </c>
      <c r="F7" s="6">
        <f>IF('Raw Data'!M7="Yes",1,0)</f>
        <v>1</v>
      </c>
      <c r="G7" s="6" t="str">
        <f t="shared" si="0"/>
        <v>13:00</v>
      </c>
      <c r="H7" s="6" t="str">
        <f t="shared" si="1"/>
        <v>15:00</v>
      </c>
      <c r="I7" s="6">
        <f t="shared" si="2"/>
        <v>15</v>
      </c>
      <c r="J7" s="6">
        <f>MATCH('Raw Data'!K7,{"Clear","Cloudy","Rainy","Foggy","Stormy"},0)</f>
        <v>5</v>
      </c>
      <c r="K7" s="6">
        <f>MATCH('Raw Data'!L7,{"Low","Medium","High"},0)</f>
        <v>3</v>
      </c>
      <c r="L7" s="6"/>
      <c r="M7" s="6"/>
      <c r="N7" s="6">
        <f t="shared" si="3"/>
        <v>20</v>
      </c>
    </row>
    <row r="8" spans="1:14" x14ac:dyDescent="0.35">
      <c r="A8" s="6" t="str">
        <f>'Raw Data'!A8</f>
        <v>D007</v>
      </c>
      <c r="B8" s="6">
        <f>'Raw Data'!G8</f>
        <v>5</v>
      </c>
      <c r="C8" s="6">
        <f>'Raw Data'!H8</f>
        <v>2.5</v>
      </c>
      <c r="D8" s="6" t="str">
        <f>'Raw Data'!I8</f>
        <v>12:00 - 14:00</v>
      </c>
      <c r="E8" s="7">
        <f>'Raw Data'!J8</f>
        <v>0.56944444444444442</v>
      </c>
      <c r="F8" s="6">
        <f>IF('Raw Data'!M8="Yes",1,0)</f>
        <v>0</v>
      </c>
      <c r="G8" s="6" t="str">
        <f t="shared" si="0"/>
        <v>12:00</v>
      </c>
      <c r="H8" s="6" t="str">
        <f t="shared" si="1"/>
        <v>14:00</v>
      </c>
      <c r="I8" s="6">
        <f t="shared" si="2"/>
        <v>13</v>
      </c>
      <c r="J8" s="6">
        <f>MATCH('Raw Data'!K8,{"Clear","Cloudy","Rainy","Foggy","Stormy"},0)</f>
        <v>2</v>
      </c>
      <c r="K8" s="6">
        <f>MATCH('Raw Data'!L8,{"Low","Medium","High"},0)</f>
        <v>1</v>
      </c>
      <c r="L8" s="6"/>
      <c r="M8" s="6"/>
      <c r="N8" s="6">
        <f t="shared" si="3"/>
        <v>0</v>
      </c>
    </row>
    <row r="9" spans="1:14" x14ac:dyDescent="0.35">
      <c r="A9" s="6" t="str">
        <f>'Raw Data'!A9</f>
        <v>D008</v>
      </c>
      <c r="B9" s="6">
        <f>'Raw Data'!G9</f>
        <v>28</v>
      </c>
      <c r="C9" s="6">
        <f>'Raw Data'!H9</f>
        <v>35</v>
      </c>
      <c r="D9" s="6" t="str">
        <f>'Raw Data'!I9</f>
        <v>09:00 - 11:00</v>
      </c>
      <c r="E9" s="7">
        <f>'Raw Data'!J9</f>
        <v>0.47916666666666669</v>
      </c>
      <c r="F9" s="6">
        <f>IF('Raw Data'!M9="Yes",1,0)</f>
        <v>1</v>
      </c>
      <c r="G9" s="6" t="str">
        <f t="shared" si="0"/>
        <v>09:00</v>
      </c>
      <c r="H9" s="6" t="str">
        <f t="shared" si="1"/>
        <v>11:00</v>
      </c>
      <c r="I9" s="6">
        <f t="shared" si="2"/>
        <v>11</v>
      </c>
      <c r="J9" s="6">
        <f>MATCH('Raw Data'!K9,{"Clear","Cloudy","Rainy","Foggy","Stormy"},0)</f>
        <v>1</v>
      </c>
      <c r="K9" s="6">
        <f>MATCH('Raw Data'!L9,{"Low","Medium","High"},0)</f>
        <v>2</v>
      </c>
      <c r="L9" s="6"/>
      <c r="M9" s="6"/>
      <c r="N9" s="6">
        <f t="shared" si="3"/>
        <v>60</v>
      </c>
    </row>
    <row r="10" spans="1:14" x14ac:dyDescent="0.35">
      <c r="A10" s="6" t="str">
        <f>'Raw Data'!A10</f>
        <v>D009</v>
      </c>
      <c r="B10" s="6">
        <f>'Raw Data'!G10</f>
        <v>32</v>
      </c>
      <c r="C10" s="6">
        <f>'Raw Data'!H10</f>
        <v>60</v>
      </c>
      <c r="D10" s="6" t="str">
        <f>'Raw Data'!I10</f>
        <v>10:00 - 12:00</v>
      </c>
      <c r="E10" s="7">
        <f>'Raw Data'!J10</f>
        <v>0.51041666666666663</v>
      </c>
      <c r="F10" s="6">
        <f>IF('Raw Data'!M10="Yes",1,0)</f>
        <v>1</v>
      </c>
      <c r="G10" s="6" t="str">
        <f t="shared" si="0"/>
        <v>10:00</v>
      </c>
      <c r="H10" s="6" t="str">
        <f t="shared" si="1"/>
        <v>12:00</v>
      </c>
      <c r="I10" s="6">
        <f t="shared" si="2"/>
        <v>12</v>
      </c>
      <c r="J10" s="6">
        <f>MATCH('Raw Data'!K10,{"Clear","Cloudy","Rainy","Foggy","Stormy"},0)</f>
        <v>4</v>
      </c>
      <c r="K10" s="6">
        <f>MATCH('Raw Data'!L10,{"Low","Medium","High"},0)</f>
        <v>3</v>
      </c>
      <c r="L10" s="6"/>
      <c r="M10" s="6"/>
      <c r="N10" s="6">
        <f t="shared" si="3"/>
        <v>60</v>
      </c>
    </row>
    <row r="11" spans="1:14" x14ac:dyDescent="0.35">
      <c r="A11" s="6" t="str">
        <f>'Raw Data'!A11</f>
        <v>D010</v>
      </c>
      <c r="B11" s="6">
        <f>'Raw Data'!G11</f>
        <v>9</v>
      </c>
      <c r="C11" s="6">
        <f>'Raw Data'!H11</f>
        <v>4.5</v>
      </c>
      <c r="D11" s="6" t="str">
        <f>'Raw Data'!I11</f>
        <v>15:00 - 17:00</v>
      </c>
      <c r="E11" s="7">
        <f>'Raw Data'!J11</f>
        <v>0.68055555555555558</v>
      </c>
      <c r="F11" s="6">
        <f>IF('Raw Data'!M11="Yes",1,0)</f>
        <v>0</v>
      </c>
      <c r="G11" s="6" t="str">
        <f t="shared" si="0"/>
        <v>15:00</v>
      </c>
      <c r="H11" s="6" t="str">
        <f t="shared" si="1"/>
        <v>17:00</v>
      </c>
      <c r="I11" s="6">
        <f t="shared" si="2"/>
        <v>16</v>
      </c>
      <c r="J11" s="6">
        <f>MATCH('Raw Data'!K11,{"Clear","Cloudy","Rainy","Foggy","Stormy"},0)</f>
        <v>3</v>
      </c>
      <c r="K11" s="6">
        <f>MATCH('Raw Data'!L11,{"Low","Medium","High"},0)</f>
        <v>2</v>
      </c>
      <c r="L11" s="6"/>
      <c r="M11" s="6"/>
      <c r="N11" s="6">
        <f t="shared" si="3"/>
        <v>0</v>
      </c>
    </row>
    <row r="12" spans="1:14" x14ac:dyDescent="0.35">
      <c r="A12" s="6" t="str">
        <f>'Raw Data'!A12</f>
        <v>D011</v>
      </c>
      <c r="B12" s="6">
        <f>'Raw Data'!G12</f>
        <v>4</v>
      </c>
      <c r="C12" s="6">
        <f>'Raw Data'!H12</f>
        <v>1.8</v>
      </c>
      <c r="D12" s="6" t="str">
        <f>'Raw Data'!I12</f>
        <v>08:30 - 09:30</v>
      </c>
      <c r="E12" s="7">
        <f>'Raw Data'!J12</f>
        <v>0.39930555555555558</v>
      </c>
      <c r="F12" s="6">
        <f>IF('Raw Data'!M12="Yes",1,0)</f>
        <v>1</v>
      </c>
      <c r="G12" s="6" t="str">
        <f t="shared" si="0"/>
        <v>08:30</v>
      </c>
      <c r="H12" s="6" t="str">
        <f t="shared" si="1"/>
        <v>09:30</v>
      </c>
      <c r="I12" s="6">
        <f t="shared" si="2"/>
        <v>9</v>
      </c>
      <c r="J12" s="6">
        <f>MATCH('Raw Data'!K12,{"Clear","Cloudy","Rainy","Foggy","Stormy"},0)</f>
        <v>1</v>
      </c>
      <c r="K12" s="6">
        <f>MATCH('Raw Data'!L12,{"Low","Medium","High"},0)</f>
        <v>1</v>
      </c>
      <c r="L12" s="6"/>
      <c r="M12" s="6"/>
      <c r="N12" s="6">
        <f t="shared" si="3"/>
        <v>20</v>
      </c>
    </row>
    <row r="13" spans="1:14" x14ac:dyDescent="0.35">
      <c r="A13" s="6" t="str">
        <f>'Raw Data'!A13</f>
        <v>D012</v>
      </c>
      <c r="B13" s="6">
        <f>'Raw Data'!G13</f>
        <v>11</v>
      </c>
      <c r="C13" s="6">
        <f>'Raw Data'!H13</f>
        <v>10.199999999999999</v>
      </c>
      <c r="D13" s="6" t="str">
        <f>'Raw Data'!I13</f>
        <v>11:00 - 13:00</v>
      </c>
      <c r="E13" s="7">
        <f>'Raw Data'!J13</f>
        <v>0.53125</v>
      </c>
      <c r="F13" s="6">
        <f>IF('Raw Data'!M13="Yes",1,0)</f>
        <v>0</v>
      </c>
      <c r="G13" s="6" t="str">
        <f t="shared" si="0"/>
        <v>11:00</v>
      </c>
      <c r="H13" s="6" t="str">
        <f t="shared" si="1"/>
        <v>13:00</v>
      </c>
      <c r="I13" s="6">
        <f t="shared" si="2"/>
        <v>12</v>
      </c>
      <c r="J13" s="6">
        <f>MATCH('Raw Data'!K13,{"Clear","Cloudy","Rainy","Foggy","Stormy"},0)</f>
        <v>1</v>
      </c>
      <c r="K13" s="6">
        <f>MATCH('Raw Data'!L13,{"Low","Medium","High"},0)</f>
        <v>1</v>
      </c>
      <c r="L13" s="6"/>
      <c r="M13" s="6"/>
      <c r="N13" s="6">
        <f t="shared" si="3"/>
        <v>0</v>
      </c>
    </row>
    <row r="14" spans="1:14" x14ac:dyDescent="0.35">
      <c r="A14" s="6" t="str">
        <f>'Raw Data'!A14</f>
        <v>D013</v>
      </c>
      <c r="B14" s="6">
        <f>'Raw Data'!G14</f>
        <v>3</v>
      </c>
      <c r="C14" s="6">
        <f>'Raw Data'!H14</f>
        <v>1.6</v>
      </c>
      <c r="D14" s="6" t="str">
        <f>'Raw Data'!I14</f>
        <v>10:00 - 12:00</v>
      </c>
      <c r="E14" s="7">
        <f>'Raw Data'!J14</f>
        <v>0.44444444444444442</v>
      </c>
      <c r="F14" s="6">
        <f>IF('Raw Data'!M14="Yes",1,0)</f>
        <v>0</v>
      </c>
      <c r="G14" s="6" t="str">
        <f t="shared" si="0"/>
        <v>10:00</v>
      </c>
      <c r="H14" s="6" t="str">
        <f t="shared" si="1"/>
        <v>12:00</v>
      </c>
      <c r="I14" s="6">
        <f t="shared" si="2"/>
        <v>10</v>
      </c>
      <c r="J14" s="6">
        <f>MATCH('Raw Data'!K14,{"Clear","Cloudy","Rainy","Foggy","Stormy"},0)</f>
        <v>2</v>
      </c>
      <c r="K14" s="6">
        <f>MATCH('Raw Data'!L14,{"Low","Medium","High"},0)</f>
        <v>1</v>
      </c>
      <c r="L14" s="6"/>
      <c r="M14" s="6"/>
      <c r="N14" s="6">
        <f t="shared" si="3"/>
        <v>0</v>
      </c>
    </row>
    <row r="15" spans="1:14" x14ac:dyDescent="0.35">
      <c r="A15" s="6" t="str">
        <f>'Raw Data'!A15</f>
        <v>D014</v>
      </c>
      <c r="B15" s="6">
        <f>'Raw Data'!G15</f>
        <v>26</v>
      </c>
      <c r="C15" s="6">
        <f>'Raw Data'!H15</f>
        <v>25</v>
      </c>
      <c r="D15" s="6" t="str">
        <f>'Raw Data'!I15</f>
        <v>13:00 - 15:00</v>
      </c>
      <c r="E15" s="7">
        <f>'Raw Data'!J15</f>
        <v>0.64236111111111116</v>
      </c>
      <c r="F15" s="6">
        <f>IF('Raw Data'!M15="Yes",1,0)</f>
        <v>1</v>
      </c>
      <c r="G15" s="6" t="str">
        <f t="shared" si="0"/>
        <v>13:00</v>
      </c>
      <c r="H15" s="6" t="str">
        <f t="shared" si="1"/>
        <v>15:00</v>
      </c>
      <c r="I15" s="6">
        <f t="shared" si="2"/>
        <v>15</v>
      </c>
      <c r="J15" s="6">
        <f>MATCH('Raw Data'!K15,{"Clear","Cloudy","Rainy","Foggy","Stormy"},0)</f>
        <v>4</v>
      </c>
      <c r="K15" s="6">
        <f>MATCH('Raw Data'!L15,{"Low","Medium","High"},0)</f>
        <v>2</v>
      </c>
      <c r="L15" s="6"/>
      <c r="M15" s="6"/>
      <c r="N15" s="6">
        <f t="shared" si="3"/>
        <v>60</v>
      </c>
    </row>
    <row r="16" spans="1:14" x14ac:dyDescent="0.35">
      <c r="A16" s="6" t="str">
        <f>'Raw Data'!A16</f>
        <v>D015</v>
      </c>
      <c r="B16" s="6">
        <f>'Raw Data'!G16</f>
        <v>29</v>
      </c>
      <c r="C16" s="6">
        <f>'Raw Data'!H16</f>
        <v>55</v>
      </c>
      <c r="D16" s="6" t="str">
        <f>'Raw Data'!I16</f>
        <v>14:00 - 16:00</v>
      </c>
      <c r="E16" s="7">
        <f>'Raw Data'!J16</f>
        <v>0.67361111111111116</v>
      </c>
      <c r="F16" s="6">
        <f>IF('Raw Data'!M16="Yes",1,0)</f>
        <v>1</v>
      </c>
      <c r="G16" s="6" t="str">
        <f t="shared" si="0"/>
        <v>14:00</v>
      </c>
      <c r="H16" s="6" t="str">
        <f t="shared" si="1"/>
        <v>16:00</v>
      </c>
      <c r="I16" s="6">
        <f t="shared" si="2"/>
        <v>16</v>
      </c>
      <c r="J16" s="6">
        <f>MATCH('Raw Data'!K16,{"Clear","Cloudy","Rainy","Foggy","Stormy"},0)</f>
        <v>5</v>
      </c>
      <c r="K16" s="6">
        <f>MATCH('Raw Data'!L16,{"Low","Medium","High"},0)</f>
        <v>3</v>
      </c>
      <c r="L16" s="6"/>
      <c r="M16" s="6"/>
      <c r="N16" s="6">
        <f t="shared" si="3"/>
        <v>60</v>
      </c>
    </row>
    <row r="17" spans="1:14" x14ac:dyDescent="0.35">
      <c r="A17" s="6" t="str">
        <f>'Raw Data'!A17</f>
        <v>D016</v>
      </c>
      <c r="B17" s="6">
        <f>'Raw Data'!G17</f>
        <v>2</v>
      </c>
      <c r="C17" s="6">
        <f>'Raw Data'!H17</f>
        <v>0.8</v>
      </c>
      <c r="D17" s="6" t="str">
        <f>'Raw Data'!I17</f>
        <v>17:00 - 18:00</v>
      </c>
      <c r="E17" s="7">
        <f>'Raw Data'!J17</f>
        <v>0.74305555555555558</v>
      </c>
      <c r="F17" s="6">
        <f>IF('Raw Data'!M17="Yes",1,0)</f>
        <v>0</v>
      </c>
      <c r="G17" s="6" t="str">
        <f t="shared" si="0"/>
        <v>17:00</v>
      </c>
      <c r="H17" s="6" t="str">
        <f t="shared" si="1"/>
        <v>18:00</v>
      </c>
      <c r="I17" s="6">
        <f t="shared" si="2"/>
        <v>17</v>
      </c>
      <c r="J17" s="6">
        <f>MATCH('Raw Data'!K17,{"Clear","Cloudy","Rainy","Foggy","Stormy"},0)</f>
        <v>1</v>
      </c>
      <c r="K17" s="6">
        <f>MATCH('Raw Data'!L17,{"Low","Medium","High"},0)</f>
        <v>1</v>
      </c>
      <c r="L17" s="6"/>
      <c r="M17" s="6"/>
      <c r="N17" s="6">
        <f t="shared" si="3"/>
        <v>0</v>
      </c>
    </row>
    <row r="18" spans="1:14" x14ac:dyDescent="0.35">
      <c r="A18" s="6" t="str">
        <f>'Raw Data'!A18</f>
        <v>D017</v>
      </c>
      <c r="B18" s="6">
        <f>'Raw Data'!G18</f>
        <v>10</v>
      </c>
      <c r="C18" s="6">
        <f>'Raw Data'!H18</f>
        <v>8</v>
      </c>
      <c r="D18" s="6" t="str">
        <f>'Raw Data'!I18</f>
        <v>13:00 - 15:00</v>
      </c>
      <c r="E18" s="7">
        <f>'Raw Data'!J18</f>
        <v>0.57986111111111116</v>
      </c>
      <c r="F18" s="6">
        <f>IF('Raw Data'!M18="Yes",1,0)</f>
        <v>0</v>
      </c>
      <c r="G18" s="6" t="str">
        <f t="shared" si="0"/>
        <v>13:00</v>
      </c>
      <c r="H18" s="6" t="str">
        <f t="shared" si="1"/>
        <v>15:00</v>
      </c>
      <c r="I18" s="6">
        <f t="shared" si="2"/>
        <v>13</v>
      </c>
      <c r="J18" s="6">
        <f>MATCH('Raw Data'!K18,{"Clear","Cloudy","Rainy","Foggy","Stormy"},0)</f>
        <v>2</v>
      </c>
      <c r="K18" s="6">
        <f>MATCH('Raw Data'!L18,{"Low","Medium","High"},0)</f>
        <v>2</v>
      </c>
      <c r="L18" s="6"/>
      <c r="M18" s="6"/>
      <c r="N18" s="6">
        <f t="shared" si="3"/>
        <v>0</v>
      </c>
    </row>
    <row r="19" spans="1:14" x14ac:dyDescent="0.35">
      <c r="A19" s="6" t="str">
        <f>'Raw Data'!A19</f>
        <v>D018</v>
      </c>
      <c r="B19" s="6">
        <f>'Raw Data'!G19</f>
        <v>6</v>
      </c>
      <c r="C19" s="6">
        <f>'Raw Data'!H19</f>
        <v>3</v>
      </c>
      <c r="D19" s="6" t="str">
        <f>'Raw Data'!I19</f>
        <v>08:00 - 10:00</v>
      </c>
      <c r="E19" s="7">
        <f>'Raw Data'!J19</f>
        <v>0.4201388888888889</v>
      </c>
      <c r="F19" s="6">
        <f>IF('Raw Data'!M19="Yes",1,0)</f>
        <v>1</v>
      </c>
      <c r="G19" s="6" t="str">
        <f t="shared" si="0"/>
        <v>08:00</v>
      </c>
      <c r="H19" s="6" t="str">
        <f t="shared" si="1"/>
        <v>10:00</v>
      </c>
      <c r="I19" s="6">
        <f t="shared" si="2"/>
        <v>10</v>
      </c>
      <c r="J19" s="6">
        <f>MATCH('Raw Data'!K19,{"Clear","Cloudy","Rainy","Foggy","Stormy"},0)</f>
        <v>1</v>
      </c>
      <c r="K19" s="6">
        <f>MATCH('Raw Data'!L19,{"Low","Medium","High"},0)</f>
        <v>2</v>
      </c>
      <c r="L19" s="6"/>
      <c r="M19" s="6"/>
      <c r="N19" s="6">
        <f t="shared" si="3"/>
        <v>20</v>
      </c>
    </row>
    <row r="20" spans="1:14" x14ac:dyDescent="0.35">
      <c r="A20" s="6" t="str">
        <f>'Raw Data'!A20</f>
        <v>D019</v>
      </c>
      <c r="B20" s="6">
        <f>'Raw Data'!G20</f>
        <v>5</v>
      </c>
      <c r="C20" s="6">
        <f>'Raw Data'!H20</f>
        <v>1.3</v>
      </c>
      <c r="D20" s="6" t="str">
        <f>'Raw Data'!I20</f>
        <v>09:00 - 11:00</v>
      </c>
      <c r="E20" s="7">
        <f>'Raw Data'!J20</f>
        <v>0.4375</v>
      </c>
      <c r="F20" s="6">
        <f>IF('Raw Data'!M20="Yes",1,0)</f>
        <v>0</v>
      </c>
      <c r="G20" s="6" t="str">
        <f t="shared" si="0"/>
        <v>09:00</v>
      </c>
      <c r="H20" s="6" t="str">
        <f t="shared" si="1"/>
        <v>11:00</v>
      </c>
      <c r="I20" s="6">
        <f t="shared" si="2"/>
        <v>10</v>
      </c>
      <c r="J20" s="6">
        <f>MATCH('Raw Data'!K20,{"Clear","Cloudy","Rainy","Foggy","Stormy"},0)</f>
        <v>1</v>
      </c>
      <c r="K20" s="6">
        <f>MATCH('Raw Data'!L20,{"Low","Medium","High"},0)</f>
        <v>1</v>
      </c>
      <c r="L20" s="6"/>
      <c r="M20" s="6"/>
      <c r="N20" s="6">
        <f t="shared" si="3"/>
        <v>0</v>
      </c>
    </row>
    <row r="21" spans="1:14" x14ac:dyDescent="0.35">
      <c r="A21" s="6" t="str">
        <f>'Raw Data'!A21</f>
        <v>D020</v>
      </c>
      <c r="B21" s="6">
        <f>'Raw Data'!G21</f>
        <v>15</v>
      </c>
      <c r="C21" s="6">
        <f>'Raw Data'!H21</f>
        <v>7.5</v>
      </c>
      <c r="D21" s="6" t="str">
        <f>'Raw Data'!I21</f>
        <v>15:00 - 17:00</v>
      </c>
      <c r="E21" s="7">
        <f>'Raw Data'!J21</f>
        <v>0.65277777777777779</v>
      </c>
      <c r="F21" s="6">
        <f>IF('Raw Data'!M21="Yes",1,0)</f>
        <v>0</v>
      </c>
      <c r="G21" s="6" t="str">
        <f t="shared" si="0"/>
        <v>15:00</v>
      </c>
      <c r="H21" s="6" t="str">
        <f t="shared" si="1"/>
        <v>17:00</v>
      </c>
      <c r="I21" s="6">
        <f t="shared" si="2"/>
        <v>15</v>
      </c>
      <c r="J21" s="6">
        <f>MATCH('Raw Data'!K21,{"Clear","Cloudy","Rainy","Foggy","Stormy"},0)</f>
        <v>3</v>
      </c>
      <c r="K21" s="6">
        <f>MATCH('Raw Data'!L21,{"Low","Medium","High"},0)</f>
        <v>2</v>
      </c>
      <c r="L21" s="6"/>
      <c r="M21" s="6"/>
      <c r="N21" s="6">
        <f t="shared" si="3"/>
        <v>0</v>
      </c>
    </row>
    <row r="22" spans="1:14" x14ac:dyDescent="0.35">
      <c r="A22" s="6" t="str">
        <f>'Raw Data'!A22</f>
        <v>D021</v>
      </c>
      <c r="B22" s="6">
        <f>'Raw Data'!G22</f>
        <v>18</v>
      </c>
      <c r="C22" s="6">
        <f>'Raw Data'!H22</f>
        <v>12</v>
      </c>
      <c r="D22" s="6" t="str">
        <f>'Raw Data'!I22</f>
        <v>11:00 - 13:00</v>
      </c>
      <c r="E22" s="7">
        <f>'Raw Data'!J22</f>
        <v>0.54861111111111116</v>
      </c>
      <c r="F22" s="6">
        <f>IF('Raw Data'!M22="Yes",1,0)</f>
        <v>1</v>
      </c>
      <c r="G22" s="6" t="str">
        <f t="shared" si="0"/>
        <v>11:00</v>
      </c>
      <c r="H22" s="6" t="str">
        <f t="shared" si="1"/>
        <v>13:00</v>
      </c>
      <c r="I22" s="6">
        <f t="shared" si="2"/>
        <v>13</v>
      </c>
      <c r="J22" s="6">
        <f>MATCH('Raw Data'!K22,{"Clear","Cloudy","Rainy","Foggy","Stormy"},0)</f>
        <v>2</v>
      </c>
      <c r="K22" s="6">
        <f>MATCH('Raw Data'!L22,{"Low","Medium","High"},0)</f>
        <v>3</v>
      </c>
      <c r="L22" s="6"/>
      <c r="M22" s="6"/>
      <c r="N22" s="6">
        <f t="shared" si="3"/>
        <v>20</v>
      </c>
    </row>
    <row r="23" spans="1:14" x14ac:dyDescent="0.35">
      <c r="A23" s="6" t="str">
        <f>'Raw Data'!A23</f>
        <v>D022</v>
      </c>
      <c r="B23" s="6">
        <f>'Raw Data'!G23</f>
        <v>2</v>
      </c>
      <c r="C23" s="6">
        <f>'Raw Data'!H23</f>
        <v>0.6</v>
      </c>
      <c r="D23" s="6" t="str">
        <f>'Raw Data'!I23</f>
        <v>07:30 - 09:00</v>
      </c>
      <c r="E23" s="7">
        <f>'Raw Data'!J23</f>
        <v>0.36805555555555558</v>
      </c>
      <c r="F23" s="6">
        <f>IF('Raw Data'!M23="Yes",1,0)</f>
        <v>0</v>
      </c>
      <c r="G23" s="6" t="str">
        <f t="shared" si="0"/>
        <v>07:30</v>
      </c>
      <c r="H23" s="6" t="str">
        <f t="shared" si="1"/>
        <v>09:00</v>
      </c>
      <c r="I23" s="6">
        <f t="shared" si="2"/>
        <v>8</v>
      </c>
      <c r="J23" s="6">
        <f>MATCH('Raw Data'!K23,{"Clear","Cloudy","Rainy","Foggy","Stormy"},0)</f>
        <v>1</v>
      </c>
      <c r="K23" s="6">
        <f>MATCH('Raw Data'!L23,{"Low","Medium","High"},0)</f>
        <v>1</v>
      </c>
      <c r="L23" s="6"/>
      <c r="M23" s="6"/>
      <c r="N23" s="6">
        <f t="shared" si="3"/>
        <v>0</v>
      </c>
    </row>
    <row r="24" spans="1:14" x14ac:dyDescent="0.35">
      <c r="A24" s="6" t="str">
        <f>'Raw Data'!A24</f>
        <v>D023</v>
      </c>
      <c r="B24" s="6">
        <f>'Raw Data'!G24</f>
        <v>31</v>
      </c>
      <c r="C24" s="6">
        <f>'Raw Data'!H24</f>
        <v>30</v>
      </c>
      <c r="D24" s="6" t="str">
        <f>'Raw Data'!I24</f>
        <v>10:00 - 12:00</v>
      </c>
      <c r="E24" s="7">
        <f>'Raw Data'!J24</f>
        <v>0.51736111111111116</v>
      </c>
      <c r="F24" s="6">
        <f>IF('Raw Data'!M24="Yes",1,0)</f>
        <v>1</v>
      </c>
      <c r="G24" s="6" t="str">
        <f t="shared" si="0"/>
        <v>10:00</v>
      </c>
      <c r="H24" s="6" t="str">
        <f t="shared" si="1"/>
        <v>12:00</v>
      </c>
      <c r="I24" s="6">
        <f t="shared" si="2"/>
        <v>12</v>
      </c>
      <c r="J24" s="6">
        <f>MATCH('Raw Data'!K24,{"Clear","Cloudy","Rainy","Foggy","Stormy"},0)</f>
        <v>5</v>
      </c>
      <c r="K24" s="6">
        <f>MATCH('Raw Data'!L24,{"Low","Medium","High"},0)</f>
        <v>3</v>
      </c>
      <c r="L24" s="6"/>
      <c r="M24" s="6"/>
      <c r="N24" s="6">
        <f t="shared" si="3"/>
        <v>60</v>
      </c>
    </row>
    <row r="25" spans="1:14" x14ac:dyDescent="0.35">
      <c r="A25" s="6" t="str">
        <f>'Raw Data'!A25</f>
        <v>D024</v>
      </c>
      <c r="B25" s="6">
        <f>'Raw Data'!G25</f>
        <v>3</v>
      </c>
      <c r="C25" s="6">
        <f>'Raw Data'!H25</f>
        <v>0.9</v>
      </c>
      <c r="D25" s="6" t="str">
        <f>'Raw Data'!I25</f>
        <v>12:00 - 13:30</v>
      </c>
      <c r="E25" s="7">
        <f>'Raw Data'!J25</f>
        <v>0.54166666666666663</v>
      </c>
      <c r="F25" s="6">
        <f>IF('Raw Data'!M25="Yes",1,0)</f>
        <v>0</v>
      </c>
      <c r="G25" s="6" t="str">
        <f t="shared" si="0"/>
        <v>12:00</v>
      </c>
      <c r="H25" s="6" t="str">
        <f t="shared" si="1"/>
        <v>13:30</v>
      </c>
      <c r="I25" s="6">
        <f t="shared" si="2"/>
        <v>13</v>
      </c>
      <c r="J25" s="6">
        <f>MATCH('Raw Data'!K25,{"Clear","Cloudy","Rainy","Foggy","Stormy"},0)</f>
        <v>1</v>
      </c>
      <c r="K25" s="6">
        <f>MATCH('Raw Data'!L25,{"Low","Medium","High"},0)</f>
        <v>1</v>
      </c>
      <c r="L25" s="6"/>
      <c r="M25" s="6"/>
      <c r="N25" s="6">
        <f t="shared" si="3"/>
        <v>0</v>
      </c>
    </row>
    <row r="26" spans="1:14" x14ac:dyDescent="0.35">
      <c r="A26" s="6" t="str">
        <f>'Raw Data'!A26</f>
        <v>D025</v>
      </c>
      <c r="B26" s="6">
        <f>'Raw Data'!G26</f>
        <v>8</v>
      </c>
      <c r="C26" s="6">
        <f>'Raw Data'!H26</f>
        <v>2.8</v>
      </c>
      <c r="D26" s="6" t="str">
        <f>'Raw Data'!I26</f>
        <v>16:00 - 18:00</v>
      </c>
      <c r="E26" s="7">
        <f>'Raw Data'!J26</f>
        <v>0.69791666666666663</v>
      </c>
      <c r="F26" s="6">
        <f>IF('Raw Data'!M26="Yes",1,0)</f>
        <v>0</v>
      </c>
      <c r="G26" s="6" t="str">
        <f t="shared" si="0"/>
        <v>16:00</v>
      </c>
      <c r="H26" s="6" t="str">
        <f t="shared" si="1"/>
        <v>18:00</v>
      </c>
      <c r="I26" s="6">
        <f t="shared" si="2"/>
        <v>16</v>
      </c>
      <c r="J26" s="6">
        <f>MATCH('Raw Data'!K26,{"Clear","Cloudy","Rainy","Foggy","Stormy"},0)</f>
        <v>2</v>
      </c>
      <c r="K26" s="6">
        <f>MATCH('Raw Data'!L26,{"Low","Medium","High"},0)</f>
        <v>2</v>
      </c>
      <c r="L26" s="6"/>
      <c r="M26" s="6"/>
      <c r="N26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Tiwari</dc:creator>
  <cp:lastModifiedBy>Aayush Tiwari</cp:lastModifiedBy>
  <dcterms:created xsi:type="dcterms:W3CDTF">2025-06-17T16:22:24Z</dcterms:created>
  <dcterms:modified xsi:type="dcterms:W3CDTF">2025-06-18T10:09:20Z</dcterms:modified>
</cp:coreProperties>
</file>