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80" activeTab="1"/>
  </bookViews>
  <sheets>
    <sheet name="RawSurveyData" sheetId="1" r:id="rId1"/>
    <sheet name="Pivot Table" sheetId="3" r:id="rId2"/>
    <sheet name="Feature Engineering" sheetId="2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<sst xmlns="http://schemas.openxmlformats.org/spreadsheetml/2006/main" count="192" uniqueCount="88">
  <si>
    <t>Student ID</t>
  </si>
  <si>
    <t>Student Name</t>
  </si>
  <si>
    <t>Age</t>
  </si>
  <si>
    <t>Gender</t>
  </si>
  <si>
    <t>Academic Year</t>
  </si>
  <si>
    <t>GPA</t>
  </si>
  <si>
    <t>Study Hours Per Week</t>
  </si>
  <si>
    <t>Sleep Hours</t>
  </si>
  <si>
    <t>Stress Level</t>
  </si>
  <si>
    <t>Social Support Score</t>
  </si>
  <si>
    <t>Therapy History</t>
  </si>
  <si>
    <t>Family History</t>
  </si>
  <si>
    <t>Depression Score</t>
  </si>
  <si>
    <t>Anxiety Score</t>
  </si>
  <si>
    <t>S001</t>
  </si>
  <si>
    <t>Ava Patel</t>
  </si>
  <si>
    <t>Female</t>
  </si>
  <si>
    <t>Senior</t>
  </si>
  <si>
    <t>Yes</t>
  </si>
  <si>
    <t>No</t>
  </si>
  <si>
    <t>S002</t>
  </si>
  <si>
    <t>Benjamin Kim</t>
  </si>
  <si>
    <t>Freshman</t>
  </si>
  <si>
    <t>S003</t>
  </si>
  <si>
    <t>Charlotte Nguyen</t>
  </si>
  <si>
    <t>Male</t>
  </si>
  <si>
    <t>S004</t>
  </si>
  <si>
    <t>Daniel Gomez</t>
  </si>
  <si>
    <t>Junior</t>
  </si>
  <si>
    <t>S005</t>
  </si>
  <si>
    <t>Ella Rossi</t>
  </si>
  <si>
    <t>S006</t>
  </si>
  <si>
    <t>Felix Johnson</t>
  </si>
  <si>
    <t>Sophomore</t>
  </si>
  <si>
    <t>S007</t>
  </si>
  <si>
    <t>Grace Chen</t>
  </si>
  <si>
    <t>S008</t>
  </si>
  <si>
    <t>Hassan Ali</t>
  </si>
  <si>
    <t>Nonbinary</t>
  </si>
  <si>
    <t>S009</t>
  </si>
  <si>
    <t>Isabella Garcia</t>
  </si>
  <si>
    <t>S010</t>
  </si>
  <si>
    <t>Jack Wilson</t>
  </si>
  <si>
    <t>S011</t>
  </si>
  <si>
    <t>Kiran Singh</t>
  </si>
  <si>
    <t>S012</t>
  </si>
  <si>
    <t>Liam O’Connor</t>
  </si>
  <si>
    <t>S013</t>
  </si>
  <si>
    <t>Maya Lopez</t>
  </si>
  <si>
    <t>S014</t>
  </si>
  <si>
    <t>Noah Schmidt</t>
  </si>
  <si>
    <t>S015</t>
  </si>
  <si>
    <t>Olivia Brown</t>
  </si>
  <si>
    <t>S016</t>
  </si>
  <si>
    <t>Priya Shah</t>
  </si>
  <si>
    <t>S017</t>
  </si>
  <si>
    <t>Quinn Parker</t>
  </si>
  <si>
    <t>S018</t>
  </si>
  <si>
    <t>Riya Das</t>
  </si>
  <si>
    <t>S019</t>
  </si>
  <si>
    <t>Samuel Lee</t>
  </si>
  <si>
    <t>S020</t>
  </si>
  <si>
    <t>Tara Murphy</t>
  </si>
  <si>
    <t>S021</t>
  </si>
  <si>
    <t>Uma Reddy</t>
  </si>
  <si>
    <t>S022</t>
  </si>
  <si>
    <t>Victor Huang</t>
  </si>
  <si>
    <t>S023</t>
  </si>
  <si>
    <t>Wendy Zhao</t>
  </si>
  <si>
    <t>S024</t>
  </si>
  <si>
    <t>Xavier Torres</t>
  </si>
  <si>
    <t>S025</t>
  </si>
  <si>
    <t>Yara Safi</t>
  </si>
  <si>
    <t>Count of Is_AtRisk</t>
  </si>
  <si>
    <t>Grand Total</t>
  </si>
  <si>
    <t>Count of Student ID</t>
  </si>
  <si>
    <t>Stress Bin</t>
  </si>
  <si>
    <t>Sleep Category</t>
  </si>
  <si>
    <t>High</t>
  </si>
  <si>
    <t>Low</t>
  </si>
  <si>
    <t>Med</t>
  </si>
  <si>
    <t>&lt;5</t>
  </si>
  <si>
    <t>&gt;7</t>
  </si>
  <si>
    <t>5-7</t>
  </si>
  <si>
    <t>Average of Depression Score</t>
  </si>
  <si>
    <t>Risk Score</t>
  </si>
  <si>
    <t>Is_AtRisk</t>
  </si>
  <si>
    <t>Study Intensity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</si>
</sst>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 Black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51.4155208333" refreshedBy="Aayush" recordCount="25">
  <cacheSource type="worksheet">
    <worksheetSource ref="A1:S26" sheet="Feature Engineering"/>
  </cacheSource>
  <cacheFields count="19">
    <cacheField name="Sleep Category" numFmtId="0">
      <sharedItems count="3">
        <s v="&gt;7"/>
        <s v="&lt;5"/>
        <s v="5-7"/>
      </sharedItems>
    </cacheField>
    <cacheField name="Stress Bin" numFmtId="0">
      <sharedItems count="3">
        <s v="Med"/>
        <s v="High"/>
        <s v="Low"/>
      </sharedItems>
    </cacheField>
    <cacheField name="Risk Score" numFmtId="0">
      <sharedItems containsSemiMixedTypes="0" containsString="0" containsNumber="1" containsInteger="1" minValue="0" maxValue="4" count="5">
        <n v="1"/>
        <n v="2"/>
        <n v="3"/>
        <n v="4"/>
        <n v="0"/>
      </sharedItems>
    </cacheField>
    <cacheField name="Is_AtRisk" numFmtId="0">
      <sharedItems count="2">
        <s v="No"/>
        <s v="Yes"/>
      </sharedItems>
    </cacheField>
    <cacheField name="Study Intensity" numFmtId="0">
      <sharedItems count="3">
        <s v="Moderate"/>
        <s v="Heavy"/>
        <s v="Light"/>
      </sharedItems>
    </cacheField>
    <cacheField name="Student ID" numFmtId="0">
      <sharedItems count="25">
        <s v="S001"/>
        <s v="S002"/>
        <s v="S003"/>
        <s v="S004"/>
        <s v="S005"/>
        <s v="S006"/>
        <s v="S007"/>
        <s v="S008"/>
        <s v="S009"/>
        <s v="S010"/>
        <s v="S011"/>
        <s v="S012"/>
        <s v="S013"/>
        <s v="S014"/>
        <s v="S015"/>
        <s v="S016"/>
        <s v="S017"/>
        <s v="S018"/>
        <s v="S019"/>
        <s v="S020"/>
        <s v="S021"/>
        <s v="S022"/>
        <s v="S023"/>
        <s v="S024"/>
        <s v="S025"/>
      </sharedItems>
    </cacheField>
    <cacheField name="Student Name" numFmtId="0">
      <sharedItems count="25">
        <s v="Ava Patel"/>
        <s v="Benjamin Kim"/>
        <s v="Charlotte Nguyen"/>
        <s v="Daniel Gomez"/>
        <s v="Ella Rossi"/>
        <s v="Felix Johnson"/>
        <s v="Grace Chen"/>
        <s v="Hassan Ali"/>
        <s v="Isabella Garcia"/>
        <s v="Jack Wilson"/>
        <s v="Kiran Singh"/>
        <s v="Liam O’Connor"/>
        <s v="Maya Lopez"/>
        <s v="Noah Schmidt"/>
        <s v="Olivia Brown"/>
        <s v="Priya Shah"/>
        <s v="Quinn Parker"/>
        <s v="Riya Das"/>
        <s v="Samuel Lee"/>
        <s v="Tara Murphy"/>
        <s v="Uma Reddy"/>
        <s v="Victor Huang"/>
        <s v="Wendy Zhao"/>
        <s v="Xavier Torres"/>
        <s v="Yara Safi"/>
      </sharedItems>
    </cacheField>
    <cacheField name="Age" numFmtId="0">
      <sharedItems containsSemiMixedTypes="0" containsString="0" containsNumber="1" containsInteger="1" minValue="19" maxValue="24" count="6">
        <n v="24"/>
        <n v="21"/>
        <n v="22"/>
        <n v="20"/>
        <n v="19"/>
        <n v="23"/>
      </sharedItems>
    </cacheField>
    <cacheField name="Gender" numFmtId="0">
      <sharedItems count="3">
        <s v="Female"/>
        <s v="Male"/>
        <s v="Nonbinary"/>
      </sharedItems>
    </cacheField>
    <cacheField name="Academic Year" numFmtId="0">
      <sharedItems count="4">
        <s v="Senior"/>
        <s v="Freshman"/>
        <s v="Junior"/>
        <s v="Sophomore"/>
      </sharedItems>
    </cacheField>
    <cacheField name="GPA" numFmtId="0">
      <sharedItems containsSemiMixedTypes="0" containsString="0" containsNumber="1" minValue="2.01" maxValue="3.97" count="23">
        <n v="3.79"/>
        <n v="3.2"/>
        <n v="3.84"/>
        <n v="2.18"/>
        <n v="2.39"/>
        <n v="2.09"/>
        <n v="2.65"/>
        <n v="2.78"/>
        <n v="2.54"/>
        <n v="3.66"/>
        <n v="2.71"/>
        <n v="2.56"/>
        <n v="3.09"/>
        <n v="2.28"/>
        <n v="3.6"/>
        <n v="2.15"/>
        <n v="3.97"/>
        <n v="3.54"/>
        <n v="2.4"/>
        <n v="2.01"/>
        <n v="3.63"/>
        <n v="3.41"/>
        <n v="3.46"/>
      </sharedItems>
    </cacheField>
    <cacheField name="Study Hours Per Week" numFmtId="0">
      <sharedItems containsSemiMixedTypes="0" containsString="0" containsNumber="1" containsInteger="1" minValue="10" maxValue="39" count="16">
        <n v="16"/>
        <n v="35"/>
        <n v="18"/>
        <n v="37"/>
        <n v="17"/>
        <n v="21"/>
        <n v="11"/>
        <n v="10"/>
        <n v="25"/>
        <n v="32"/>
        <n v="39"/>
        <n v="33"/>
        <n v="14"/>
        <n v="12"/>
        <n v="31"/>
        <n v="36"/>
      </sharedItems>
    </cacheField>
    <cacheField name="Sleep Hours" numFmtId="0">
      <sharedItems containsSemiMixedTypes="0" containsString="0" containsNumber="1" minValue="3.7" maxValue="8.4" count="21">
        <n v="8.4"/>
        <n v="7.7"/>
        <n v="7.1"/>
        <n v="4.7"/>
        <n v="4.8"/>
        <n v="3.7"/>
        <n v="4.1"/>
        <n v="5.7"/>
        <n v="4.5"/>
        <n v="8"/>
        <n v="5.9"/>
        <n v="6.3"/>
        <n v="7"/>
        <n v="4.2"/>
        <n v="6.5"/>
        <n v="6.2"/>
        <n v="8.2"/>
        <n v="7.9"/>
        <n v="6.6"/>
        <n v="5"/>
        <n v="4"/>
      </sharedItems>
    </cacheField>
    <cacheField name="Stress Level" numFmtId="0">
      <sharedItems containsSemiMixedTypes="0" containsString="0" containsNumber="1" containsInteger="1" minValue="1" maxValue="10" count="9">
        <n v="4"/>
        <n v="10"/>
        <n v="7"/>
        <n v="9"/>
        <n v="1"/>
        <n v="3"/>
        <n v="6"/>
        <n v="8"/>
        <n v="5"/>
      </sharedItems>
    </cacheField>
    <cacheField name="Social Support Score" numFmtId="0">
      <sharedItems containsSemiMixedTypes="0" containsString="0" containsNumber="1" containsInteger="1" minValue="1" maxValue="10" count="9">
        <n v="1"/>
        <n v="10"/>
        <n v="4"/>
        <n v="7"/>
        <n v="2"/>
        <n v="3"/>
        <n v="5"/>
        <n v="8"/>
        <n v="6"/>
      </sharedItems>
    </cacheField>
    <cacheField name="Therapy History" numFmtId="0">
      <sharedItems count="2">
        <s v="Yes"/>
        <s v="No"/>
      </sharedItems>
    </cacheField>
    <cacheField name="Family History" numFmtId="0">
      <sharedItems count="2">
        <s v="No"/>
        <s v="Yes"/>
      </sharedItems>
    </cacheField>
    <cacheField name="Depression Score" numFmtId="0">
      <sharedItems containsSemiMixedTypes="0" containsString="0" containsNumber="1" containsInteger="1" minValue="0" maxValue="24" count="15">
        <n v="2"/>
        <n v="15"/>
        <n v="24"/>
        <n v="17"/>
        <n v="13"/>
        <n v="1"/>
        <n v="21"/>
        <n v="8"/>
        <n v="3"/>
        <n v="0"/>
        <n v="20"/>
        <n v="19"/>
        <n v="23"/>
        <n v="7"/>
        <n v="6"/>
      </sharedItems>
    </cacheField>
    <cacheField name="Anxiety Score" numFmtId="0">
      <sharedItems containsSemiMixedTypes="0" containsString="0" containsNumber="1" containsInteger="1" minValue="0" maxValue="21" count="16">
        <n v="16"/>
        <n v="0"/>
        <n v="15"/>
        <n v="11"/>
        <n v="18"/>
        <n v="21"/>
        <n v="13"/>
        <n v="5"/>
        <n v="12"/>
        <n v="7"/>
        <n v="1"/>
        <n v="20"/>
        <n v="14"/>
        <n v="4"/>
        <n v="3"/>
        <n v="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51.4230092593" refreshedBy="Aayush" recordCount="25">
  <cacheSource type="worksheet">
    <worksheetSource ref="C1:S26" sheet="Feature Engineering"/>
  </cacheSource>
  <cacheFields count="17">
    <cacheField name="Risk Score" numFmtId="0">
      <sharedItems containsSemiMixedTypes="0" containsString="0" containsNumber="1" containsInteger="1" minValue="0" maxValue="4" count="5">
        <n v="1"/>
        <n v="2"/>
        <n v="3"/>
        <n v="4"/>
        <n v="0"/>
      </sharedItems>
    </cacheField>
    <cacheField name="Is_AtRisk" numFmtId="0">
      <sharedItems count="2">
        <s v="No"/>
        <s v="Yes"/>
      </sharedItems>
    </cacheField>
    <cacheField name="Study Intensity" numFmtId="0">
      <sharedItems count="3">
        <s v="Moderate"/>
        <s v="Heavy"/>
        <s v="Light"/>
      </sharedItems>
    </cacheField>
    <cacheField name="Student ID" numFmtId="0">
      <sharedItems count="25">
        <s v="S001"/>
        <s v="S002"/>
        <s v="S003"/>
        <s v="S004"/>
        <s v="S005"/>
        <s v="S006"/>
        <s v="S007"/>
        <s v="S008"/>
        <s v="S009"/>
        <s v="S010"/>
        <s v="S011"/>
        <s v="S012"/>
        <s v="S013"/>
        <s v="S014"/>
        <s v="S015"/>
        <s v="S016"/>
        <s v="S017"/>
        <s v="S018"/>
        <s v="S019"/>
        <s v="S020"/>
        <s v="S021"/>
        <s v="S022"/>
        <s v="S023"/>
        <s v="S024"/>
        <s v="S025"/>
      </sharedItems>
    </cacheField>
    <cacheField name="Student Name" numFmtId="0">
      <sharedItems count="25">
        <s v="Ava Patel"/>
        <s v="Benjamin Kim"/>
        <s v="Charlotte Nguyen"/>
        <s v="Daniel Gomez"/>
        <s v="Ella Rossi"/>
        <s v="Felix Johnson"/>
        <s v="Grace Chen"/>
        <s v="Hassan Ali"/>
        <s v="Isabella Garcia"/>
        <s v="Jack Wilson"/>
        <s v="Kiran Singh"/>
        <s v="Liam O’Connor"/>
        <s v="Maya Lopez"/>
        <s v="Noah Schmidt"/>
        <s v="Olivia Brown"/>
        <s v="Priya Shah"/>
        <s v="Quinn Parker"/>
        <s v="Riya Das"/>
        <s v="Samuel Lee"/>
        <s v="Tara Murphy"/>
        <s v="Uma Reddy"/>
        <s v="Victor Huang"/>
        <s v="Wendy Zhao"/>
        <s v="Xavier Torres"/>
        <s v="Yara Safi"/>
      </sharedItems>
    </cacheField>
    <cacheField name="Age" numFmtId="0">
      <sharedItems containsSemiMixedTypes="0" containsString="0" containsNumber="1" containsInteger="1" minValue="19" maxValue="24" count="6">
        <n v="24"/>
        <n v="21"/>
        <n v="22"/>
        <n v="20"/>
        <n v="19"/>
        <n v="23"/>
      </sharedItems>
    </cacheField>
    <cacheField name="Gender" numFmtId="0">
      <sharedItems count="3">
        <s v="Female"/>
        <s v="Male"/>
        <s v="Nonbinary"/>
      </sharedItems>
    </cacheField>
    <cacheField name="Academic Year" numFmtId="0">
      <sharedItems count="4">
        <s v="Senior"/>
        <s v="Freshman"/>
        <s v="Junior"/>
        <s v="Sophomore"/>
      </sharedItems>
    </cacheField>
    <cacheField name="GPA" numFmtId="0">
      <sharedItems containsSemiMixedTypes="0" containsString="0" containsNumber="1" minValue="2.01" maxValue="3.97" count="23">
        <n v="3.79"/>
        <n v="3.2"/>
        <n v="3.84"/>
        <n v="2.18"/>
        <n v="2.39"/>
        <n v="2.09"/>
        <n v="2.65"/>
        <n v="2.78"/>
        <n v="2.54"/>
        <n v="3.66"/>
        <n v="2.71"/>
        <n v="2.56"/>
        <n v="3.09"/>
        <n v="2.28"/>
        <n v="3.6"/>
        <n v="2.15"/>
        <n v="3.97"/>
        <n v="3.54"/>
        <n v="2.4"/>
        <n v="2.01"/>
        <n v="3.63"/>
        <n v="3.41"/>
        <n v="3.46"/>
      </sharedItems>
    </cacheField>
    <cacheField name="Study Hours Per Week" numFmtId="0">
      <sharedItems containsSemiMixedTypes="0" containsString="0" containsNumber="1" containsInteger="1" minValue="10" maxValue="39" count="16">
        <n v="16"/>
        <n v="35"/>
        <n v="18"/>
        <n v="37"/>
        <n v="17"/>
        <n v="21"/>
        <n v="11"/>
        <n v="10"/>
        <n v="25"/>
        <n v="32"/>
        <n v="39"/>
        <n v="33"/>
        <n v="14"/>
        <n v="12"/>
        <n v="31"/>
        <n v="36"/>
      </sharedItems>
    </cacheField>
    <cacheField name="Sleep Hours" numFmtId="0">
      <sharedItems containsSemiMixedTypes="0" containsString="0" containsNumber="1" minValue="3.7" maxValue="8.4" count="21">
        <n v="8.4"/>
        <n v="7.7"/>
        <n v="7.1"/>
        <n v="4.7"/>
        <n v="4.8"/>
        <n v="3.7"/>
        <n v="4.1"/>
        <n v="5.7"/>
        <n v="4.5"/>
        <n v="8"/>
        <n v="5.9"/>
        <n v="6.3"/>
        <n v="7"/>
        <n v="4.2"/>
        <n v="6.5"/>
        <n v="6.2"/>
        <n v="8.2"/>
        <n v="7.9"/>
        <n v="6.6"/>
        <n v="5"/>
        <n v="4"/>
      </sharedItems>
    </cacheField>
    <cacheField name="Stress Level" numFmtId="0">
      <sharedItems containsSemiMixedTypes="0" containsString="0" containsNumber="1" containsInteger="1" minValue="1" maxValue="10" count="9">
        <n v="4"/>
        <n v="10"/>
        <n v="7"/>
        <n v="9"/>
        <n v="1"/>
        <n v="3"/>
        <n v="6"/>
        <n v="8"/>
        <n v="5"/>
      </sharedItems>
    </cacheField>
    <cacheField name="Social Support Score" numFmtId="0">
      <sharedItems containsSemiMixedTypes="0" containsString="0" containsNumber="1" containsInteger="1" minValue="1" maxValue="10" count="9">
        <n v="1"/>
        <n v="10"/>
        <n v="4"/>
        <n v="7"/>
        <n v="2"/>
        <n v="3"/>
        <n v="5"/>
        <n v="8"/>
        <n v="6"/>
      </sharedItems>
    </cacheField>
    <cacheField name="Therapy History" numFmtId="0">
      <sharedItems count="2">
        <s v="Yes"/>
        <s v="No"/>
      </sharedItems>
    </cacheField>
    <cacheField name="Family History" numFmtId="0">
      <sharedItems count="2">
        <s v="No"/>
        <s v="Yes"/>
      </sharedItems>
    </cacheField>
    <cacheField name="Depression Score" numFmtId="0">
      <sharedItems containsSemiMixedTypes="0" containsString="0" containsNumber="1" containsInteger="1" minValue="0" maxValue="24" count="15">
        <n v="2"/>
        <n v="15"/>
        <n v="24"/>
        <n v="17"/>
        <n v="13"/>
        <n v="1"/>
        <n v="21"/>
        <n v="8"/>
        <n v="3"/>
        <n v="0"/>
        <n v="20"/>
        <n v="19"/>
        <n v="23"/>
        <n v="7"/>
        <n v="6"/>
      </sharedItems>
    </cacheField>
    <cacheField name="Anxiety Score" numFmtId="0">
      <sharedItems containsSemiMixedTypes="0" containsString="0" containsNumber="1" containsInteger="1" minValue="0" maxValue="21" count="16">
        <n v="16"/>
        <n v="0"/>
        <n v="15"/>
        <n v="11"/>
        <n v="18"/>
        <n v="21"/>
        <n v="13"/>
        <n v="5"/>
        <n v="12"/>
        <n v="7"/>
        <n v="1"/>
        <n v="20"/>
        <n v="14"/>
        <n v="4"/>
        <n v="3"/>
        <n v="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0"/>
    <x v="1"/>
    <x v="1"/>
    <x v="1"/>
    <x v="1"/>
    <x v="1"/>
    <x v="0"/>
    <x v="1"/>
    <x v="1"/>
    <x v="1"/>
    <x v="1"/>
  </r>
  <r>
    <x v="0"/>
    <x v="1"/>
    <x v="1"/>
    <x v="1"/>
    <x v="0"/>
    <x v="2"/>
    <x v="2"/>
    <x v="2"/>
    <x v="1"/>
    <x v="0"/>
    <x v="2"/>
    <x v="2"/>
    <x v="2"/>
    <x v="2"/>
    <x v="1"/>
    <x v="1"/>
    <x v="0"/>
    <x v="2"/>
    <x v="2"/>
  </r>
  <r>
    <x v="1"/>
    <x v="1"/>
    <x v="2"/>
    <x v="1"/>
    <x v="1"/>
    <x v="3"/>
    <x v="3"/>
    <x v="0"/>
    <x v="1"/>
    <x v="2"/>
    <x v="3"/>
    <x v="3"/>
    <x v="3"/>
    <x v="3"/>
    <x v="2"/>
    <x v="0"/>
    <x v="0"/>
    <x v="0"/>
    <x v="3"/>
  </r>
  <r>
    <x v="1"/>
    <x v="1"/>
    <x v="2"/>
    <x v="1"/>
    <x v="0"/>
    <x v="4"/>
    <x v="4"/>
    <x v="3"/>
    <x v="0"/>
    <x v="2"/>
    <x v="4"/>
    <x v="0"/>
    <x v="4"/>
    <x v="2"/>
    <x v="3"/>
    <x v="1"/>
    <x v="1"/>
    <x v="2"/>
    <x v="4"/>
  </r>
  <r>
    <x v="1"/>
    <x v="2"/>
    <x v="2"/>
    <x v="1"/>
    <x v="0"/>
    <x v="5"/>
    <x v="5"/>
    <x v="2"/>
    <x v="1"/>
    <x v="3"/>
    <x v="5"/>
    <x v="2"/>
    <x v="5"/>
    <x v="4"/>
    <x v="4"/>
    <x v="1"/>
    <x v="0"/>
    <x v="3"/>
    <x v="5"/>
  </r>
  <r>
    <x v="0"/>
    <x v="2"/>
    <x v="1"/>
    <x v="1"/>
    <x v="0"/>
    <x v="6"/>
    <x v="6"/>
    <x v="2"/>
    <x v="1"/>
    <x v="1"/>
    <x v="6"/>
    <x v="4"/>
    <x v="2"/>
    <x v="4"/>
    <x v="5"/>
    <x v="1"/>
    <x v="0"/>
    <x v="4"/>
    <x v="5"/>
  </r>
  <r>
    <x v="1"/>
    <x v="1"/>
    <x v="3"/>
    <x v="1"/>
    <x v="0"/>
    <x v="7"/>
    <x v="7"/>
    <x v="0"/>
    <x v="2"/>
    <x v="0"/>
    <x v="7"/>
    <x v="5"/>
    <x v="6"/>
    <x v="3"/>
    <x v="0"/>
    <x v="1"/>
    <x v="0"/>
    <x v="3"/>
    <x v="6"/>
  </r>
  <r>
    <x v="2"/>
    <x v="1"/>
    <x v="0"/>
    <x v="0"/>
    <x v="2"/>
    <x v="8"/>
    <x v="8"/>
    <x v="4"/>
    <x v="1"/>
    <x v="3"/>
    <x v="8"/>
    <x v="6"/>
    <x v="7"/>
    <x v="3"/>
    <x v="6"/>
    <x v="1"/>
    <x v="0"/>
    <x v="5"/>
    <x v="7"/>
  </r>
  <r>
    <x v="1"/>
    <x v="0"/>
    <x v="1"/>
    <x v="1"/>
    <x v="2"/>
    <x v="9"/>
    <x v="9"/>
    <x v="3"/>
    <x v="1"/>
    <x v="0"/>
    <x v="9"/>
    <x v="7"/>
    <x v="8"/>
    <x v="0"/>
    <x v="0"/>
    <x v="0"/>
    <x v="1"/>
    <x v="6"/>
    <x v="7"/>
  </r>
  <r>
    <x v="0"/>
    <x v="1"/>
    <x v="1"/>
    <x v="1"/>
    <x v="0"/>
    <x v="10"/>
    <x v="10"/>
    <x v="0"/>
    <x v="0"/>
    <x v="0"/>
    <x v="10"/>
    <x v="8"/>
    <x v="9"/>
    <x v="3"/>
    <x v="7"/>
    <x v="1"/>
    <x v="1"/>
    <x v="0"/>
    <x v="8"/>
  </r>
  <r>
    <x v="2"/>
    <x v="2"/>
    <x v="1"/>
    <x v="1"/>
    <x v="1"/>
    <x v="11"/>
    <x v="11"/>
    <x v="3"/>
    <x v="1"/>
    <x v="3"/>
    <x v="11"/>
    <x v="9"/>
    <x v="10"/>
    <x v="5"/>
    <x v="0"/>
    <x v="1"/>
    <x v="0"/>
    <x v="1"/>
    <x v="4"/>
  </r>
  <r>
    <x v="2"/>
    <x v="1"/>
    <x v="0"/>
    <x v="0"/>
    <x v="1"/>
    <x v="12"/>
    <x v="12"/>
    <x v="3"/>
    <x v="2"/>
    <x v="3"/>
    <x v="12"/>
    <x v="9"/>
    <x v="11"/>
    <x v="2"/>
    <x v="0"/>
    <x v="0"/>
    <x v="0"/>
    <x v="7"/>
    <x v="5"/>
  </r>
  <r>
    <x v="2"/>
    <x v="0"/>
    <x v="4"/>
    <x v="0"/>
    <x v="1"/>
    <x v="13"/>
    <x v="13"/>
    <x v="2"/>
    <x v="0"/>
    <x v="3"/>
    <x v="13"/>
    <x v="10"/>
    <x v="12"/>
    <x v="6"/>
    <x v="4"/>
    <x v="0"/>
    <x v="0"/>
    <x v="8"/>
    <x v="9"/>
  </r>
  <r>
    <x v="1"/>
    <x v="1"/>
    <x v="1"/>
    <x v="1"/>
    <x v="1"/>
    <x v="14"/>
    <x v="14"/>
    <x v="1"/>
    <x v="0"/>
    <x v="3"/>
    <x v="14"/>
    <x v="11"/>
    <x v="13"/>
    <x v="7"/>
    <x v="4"/>
    <x v="1"/>
    <x v="0"/>
    <x v="9"/>
    <x v="10"/>
  </r>
  <r>
    <x v="2"/>
    <x v="1"/>
    <x v="1"/>
    <x v="1"/>
    <x v="2"/>
    <x v="15"/>
    <x v="15"/>
    <x v="3"/>
    <x v="0"/>
    <x v="3"/>
    <x v="15"/>
    <x v="12"/>
    <x v="14"/>
    <x v="3"/>
    <x v="8"/>
    <x v="1"/>
    <x v="0"/>
    <x v="8"/>
    <x v="11"/>
  </r>
  <r>
    <x v="2"/>
    <x v="0"/>
    <x v="4"/>
    <x v="0"/>
    <x v="2"/>
    <x v="16"/>
    <x v="16"/>
    <x v="5"/>
    <x v="0"/>
    <x v="0"/>
    <x v="16"/>
    <x v="13"/>
    <x v="15"/>
    <x v="8"/>
    <x v="3"/>
    <x v="0"/>
    <x v="0"/>
    <x v="9"/>
    <x v="1"/>
  </r>
  <r>
    <x v="1"/>
    <x v="2"/>
    <x v="2"/>
    <x v="1"/>
    <x v="0"/>
    <x v="17"/>
    <x v="17"/>
    <x v="2"/>
    <x v="1"/>
    <x v="3"/>
    <x v="17"/>
    <x v="5"/>
    <x v="8"/>
    <x v="4"/>
    <x v="6"/>
    <x v="1"/>
    <x v="0"/>
    <x v="4"/>
    <x v="12"/>
  </r>
  <r>
    <x v="0"/>
    <x v="2"/>
    <x v="0"/>
    <x v="0"/>
    <x v="0"/>
    <x v="18"/>
    <x v="18"/>
    <x v="4"/>
    <x v="2"/>
    <x v="1"/>
    <x v="18"/>
    <x v="4"/>
    <x v="16"/>
    <x v="5"/>
    <x v="0"/>
    <x v="0"/>
    <x v="0"/>
    <x v="10"/>
    <x v="1"/>
  </r>
  <r>
    <x v="2"/>
    <x v="1"/>
    <x v="1"/>
    <x v="1"/>
    <x v="1"/>
    <x v="19"/>
    <x v="19"/>
    <x v="1"/>
    <x v="0"/>
    <x v="2"/>
    <x v="19"/>
    <x v="14"/>
    <x v="14"/>
    <x v="1"/>
    <x v="0"/>
    <x v="1"/>
    <x v="0"/>
    <x v="1"/>
    <x v="13"/>
  </r>
  <r>
    <x v="2"/>
    <x v="1"/>
    <x v="2"/>
    <x v="1"/>
    <x v="1"/>
    <x v="20"/>
    <x v="20"/>
    <x v="5"/>
    <x v="1"/>
    <x v="3"/>
    <x v="20"/>
    <x v="15"/>
    <x v="12"/>
    <x v="7"/>
    <x v="5"/>
    <x v="0"/>
    <x v="0"/>
    <x v="11"/>
    <x v="2"/>
  </r>
  <r>
    <x v="0"/>
    <x v="0"/>
    <x v="1"/>
    <x v="1"/>
    <x v="2"/>
    <x v="21"/>
    <x v="21"/>
    <x v="5"/>
    <x v="1"/>
    <x v="3"/>
    <x v="21"/>
    <x v="13"/>
    <x v="17"/>
    <x v="6"/>
    <x v="4"/>
    <x v="1"/>
    <x v="1"/>
    <x v="12"/>
    <x v="4"/>
  </r>
  <r>
    <x v="2"/>
    <x v="1"/>
    <x v="0"/>
    <x v="0"/>
    <x v="2"/>
    <x v="22"/>
    <x v="22"/>
    <x v="4"/>
    <x v="1"/>
    <x v="0"/>
    <x v="22"/>
    <x v="7"/>
    <x v="18"/>
    <x v="7"/>
    <x v="6"/>
    <x v="1"/>
    <x v="1"/>
    <x v="13"/>
    <x v="14"/>
  </r>
  <r>
    <x v="2"/>
    <x v="1"/>
    <x v="0"/>
    <x v="0"/>
    <x v="2"/>
    <x v="23"/>
    <x v="23"/>
    <x v="1"/>
    <x v="1"/>
    <x v="3"/>
    <x v="17"/>
    <x v="13"/>
    <x v="19"/>
    <x v="3"/>
    <x v="1"/>
    <x v="1"/>
    <x v="0"/>
    <x v="14"/>
    <x v="15"/>
  </r>
  <r>
    <x v="1"/>
    <x v="0"/>
    <x v="1"/>
    <x v="1"/>
    <x v="2"/>
    <x v="24"/>
    <x v="24"/>
    <x v="2"/>
    <x v="0"/>
    <x v="3"/>
    <x v="15"/>
    <x v="12"/>
    <x v="20"/>
    <x v="0"/>
    <x v="8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1"/>
    <x v="1"/>
    <x v="1"/>
    <x v="0"/>
    <x v="1"/>
    <x v="1"/>
    <x v="1"/>
    <x v="1"/>
  </r>
  <r>
    <x v="1"/>
    <x v="1"/>
    <x v="0"/>
    <x v="2"/>
    <x v="2"/>
    <x v="2"/>
    <x v="1"/>
    <x v="0"/>
    <x v="2"/>
    <x v="2"/>
    <x v="2"/>
    <x v="2"/>
    <x v="1"/>
    <x v="1"/>
    <x v="0"/>
    <x v="2"/>
    <x v="2"/>
  </r>
  <r>
    <x v="2"/>
    <x v="1"/>
    <x v="1"/>
    <x v="3"/>
    <x v="3"/>
    <x v="0"/>
    <x v="1"/>
    <x v="2"/>
    <x v="3"/>
    <x v="3"/>
    <x v="3"/>
    <x v="3"/>
    <x v="2"/>
    <x v="0"/>
    <x v="0"/>
    <x v="0"/>
    <x v="3"/>
  </r>
  <r>
    <x v="2"/>
    <x v="1"/>
    <x v="0"/>
    <x v="4"/>
    <x v="4"/>
    <x v="3"/>
    <x v="0"/>
    <x v="2"/>
    <x v="4"/>
    <x v="0"/>
    <x v="4"/>
    <x v="2"/>
    <x v="3"/>
    <x v="1"/>
    <x v="1"/>
    <x v="2"/>
    <x v="4"/>
  </r>
  <r>
    <x v="2"/>
    <x v="1"/>
    <x v="0"/>
    <x v="5"/>
    <x v="5"/>
    <x v="2"/>
    <x v="1"/>
    <x v="3"/>
    <x v="5"/>
    <x v="2"/>
    <x v="5"/>
    <x v="4"/>
    <x v="4"/>
    <x v="1"/>
    <x v="0"/>
    <x v="3"/>
    <x v="5"/>
  </r>
  <r>
    <x v="1"/>
    <x v="1"/>
    <x v="0"/>
    <x v="6"/>
    <x v="6"/>
    <x v="2"/>
    <x v="1"/>
    <x v="1"/>
    <x v="6"/>
    <x v="4"/>
    <x v="2"/>
    <x v="4"/>
    <x v="5"/>
    <x v="1"/>
    <x v="0"/>
    <x v="4"/>
    <x v="5"/>
  </r>
  <r>
    <x v="3"/>
    <x v="1"/>
    <x v="0"/>
    <x v="7"/>
    <x v="7"/>
    <x v="0"/>
    <x v="2"/>
    <x v="0"/>
    <x v="7"/>
    <x v="5"/>
    <x v="6"/>
    <x v="3"/>
    <x v="0"/>
    <x v="1"/>
    <x v="0"/>
    <x v="3"/>
    <x v="6"/>
  </r>
  <r>
    <x v="0"/>
    <x v="0"/>
    <x v="2"/>
    <x v="8"/>
    <x v="8"/>
    <x v="4"/>
    <x v="1"/>
    <x v="3"/>
    <x v="8"/>
    <x v="6"/>
    <x v="7"/>
    <x v="3"/>
    <x v="6"/>
    <x v="1"/>
    <x v="0"/>
    <x v="5"/>
    <x v="7"/>
  </r>
  <r>
    <x v="1"/>
    <x v="1"/>
    <x v="2"/>
    <x v="9"/>
    <x v="9"/>
    <x v="3"/>
    <x v="1"/>
    <x v="0"/>
    <x v="9"/>
    <x v="7"/>
    <x v="8"/>
    <x v="0"/>
    <x v="0"/>
    <x v="0"/>
    <x v="1"/>
    <x v="6"/>
    <x v="7"/>
  </r>
  <r>
    <x v="1"/>
    <x v="1"/>
    <x v="0"/>
    <x v="10"/>
    <x v="10"/>
    <x v="0"/>
    <x v="0"/>
    <x v="0"/>
    <x v="10"/>
    <x v="8"/>
    <x v="9"/>
    <x v="3"/>
    <x v="7"/>
    <x v="1"/>
    <x v="1"/>
    <x v="0"/>
    <x v="8"/>
  </r>
  <r>
    <x v="1"/>
    <x v="1"/>
    <x v="1"/>
    <x v="11"/>
    <x v="11"/>
    <x v="3"/>
    <x v="1"/>
    <x v="3"/>
    <x v="11"/>
    <x v="9"/>
    <x v="10"/>
    <x v="5"/>
    <x v="0"/>
    <x v="1"/>
    <x v="0"/>
    <x v="1"/>
    <x v="4"/>
  </r>
  <r>
    <x v="0"/>
    <x v="0"/>
    <x v="1"/>
    <x v="12"/>
    <x v="12"/>
    <x v="3"/>
    <x v="2"/>
    <x v="3"/>
    <x v="12"/>
    <x v="9"/>
    <x v="11"/>
    <x v="2"/>
    <x v="0"/>
    <x v="0"/>
    <x v="0"/>
    <x v="7"/>
    <x v="5"/>
  </r>
  <r>
    <x v="4"/>
    <x v="0"/>
    <x v="1"/>
    <x v="13"/>
    <x v="13"/>
    <x v="2"/>
    <x v="0"/>
    <x v="3"/>
    <x v="13"/>
    <x v="10"/>
    <x v="12"/>
    <x v="6"/>
    <x v="4"/>
    <x v="0"/>
    <x v="0"/>
    <x v="8"/>
    <x v="9"/>
  </r>
  <r>
    <x v="1"/>
    <x v="1"/>
    <x v="1"/>
    <x v="14"/>
    <x v="14"/>
    <x v="1"/>
    <x v="0"/>
    <x v="3"/>
    <x v="14"/>
    <x v="11"/>
    <x v="13"/>
    <x v="7"/>
    <x v="4"/>
    <x v="1"/>
    <x v="0"/>
    <x v="9"/>
    <x v="10"/>
  </r>
  <r>
    <x v="1"/>
    <x v="1"/>
    <x v="2"/>
    <x v="15"/>
    <x v="15"/>
    <x v="3"/>
    <x v="0"/>
    <x v="3"/>
    <x v="15"/>
    <x v="12"/>
    <x v="14"/>
    <x v="3"/>
    <x v="8"/>
    <x v="1"/>
    <x v="0"/>
    <x v="8"/>
    <x v="11"/>
  </r>
  <r>
    <x v="4"/>
    <x v="0"/>
    <x v="2"/>
    <x v="16"/>
    <x v="16"/>
    <x v="5"/>
    <x v="0"/>
    <x v="0"/>
    <x v="16"/>
    <x v="13"/>
    <x v="15"/>
    <x v="8"/>
    <x v="3"/>
    <x v="0"/>
    <x v="0"/>
    <x v="9"/>
    <x v="1"/>
  </r>
  <r>
    <x v="2"/>
    <x v="1"/>
    <x v="0"/>
    <x v="17"/>
    <x v="17"/>
    <x v="2"/>
    <x v="1"/>
    <x v="3"/>
    <x v="17"/>
    <x v="5"/>
    <x v="8"/>
    <x v="4"/>
    <x v="6"/>
    <x v="1"/>
    <x v="0"/>
    <x v="4"/>
    <x v="12"/>
  </r>
  <r>
    <x v="0"/>
    <x v="0"/>
    <x v="0"/>
    <x v="18"/>
    <x v="18"/>
    <x v="4"/>
    <x v="2"/>
    <x v="1"/>
    <x v="18"/>
    <x v="4"/>
    <x v="16"/>
    <x v="5"/>
    <x v="0"/>
    <x v="0"/>
    <x v="0"/>
    <x v="10"/>
    <x v="1"/>
  </r>
  <r>
    <x v="1"/>
    <x v="1"/>
    <x v="1"/>
    <x v="19"/>
    <x v="19"/>
    <x v="1"/>
    <x v="0"/>
    <x v="2"/>
    <x v="19"/>
    <x v="14"/>
    <x v="14"/>
    <x v="1"/>
    <x v="0"/>
    <x v="1"/>
    <x v="0"/>
    <x v="1"/>
    <x v="13"/>
  </r>
  <r>
    <x v="2"/>
    <x v="1"/>
    <x v="1"/>
    <x v="20"/>
    <x v="20"/>
    <x v="5"/>
    <x v="1"/>
    <x v="3"/>
    <x v="20"/>
    <x v="15"/>
    <x v="12"/>
    <x v="7"/>
    <x v="5"/>
    <x v="0"/>
    <x v="0"/>
    <x v="11"/>
    <x v="2"/>
  </r>
  <r>
    <x v="1"/>
    <x v="1"/>
    <x v="2"/>
    <x v="21"/>
    <x v="21"/>
    <x v="5"/>
    <x v="1"/>
    <x v="3"/>
    <x v="21"/>
    <x v="13"/>
    <x v="17"/>
    <x v="6"/>
    <x v="4"/>
    <x v="1"/>
    <x v="1"/>
    <x v="12"/>
    <x v="4"/>
  </r>
  <r>
    <x v="0"/>
    <x v="0"/>
    <x v="2"/>
    <x v="22"/>
    <x v="22"/>
    <x v="4"/>
    <x v="1"/>
    <x v="0"/>
    <x v="22"/>
    <x v="7"/>
    <x v="18"/>
    <x v="7"/>
    <x v="6"/>
    <x v="1"/>
    <x v="1"/>
    <x v="13"/>
    <x v="14"/>
  </r>
  <r>
    <x v="0"/>
    <x v="0"/>
    <x v="2"/>
    <x v="23"/>
    <x v="23"/>
    <x v="1"/>
    <x v="1"/>
    <x v="3"/>
    <x v="17"/>
    <x v="13"/>
    <x v="19"/>
    <x v="3"/>
    <x v="1"/>
    <x v="1"/>
    <x v="0"/>
    <x v="14"/>
    <x v="15"/>
  </r>
  <r>
    <x v="1"/>
    <x v="1"/>
    <x v="2"/>
    <x v="24"/>
    <x v="24"/>
    <x v="2"/>
    <x v="0"/>
    <x v="3"/>
    <x v="15"/>
    <x v="12"/>
    <x v="20"/>
    <x v="0"/>
    <x v="8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8" firstHeaderRow="1" firstDataRow="1" firstDataCol="1"/>
  <pivotFields count="19">
    <pivotField compact="0" showAll="0">
      <items count="4">
        <item x="1"/>
        <item x="0"/>
        <item x="2"/>
        <item t="default"/>
      </items>
    </pivotField>
    <pivotField compact="0" showAll="0"/>
    <pivotField compact="0" showAll="0"/>
    <pivotField dataField="1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1"/>
        <item x="2"/>
        <item x="0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s_AtRisk" fld="3" subtotal="count" showDataAs="percentOfCol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B10:F15" firstHeaderRow="1" firstDataRow="2" firstDataCol="1"/>
  <pivotFields count="19">
    <pivotField axis="axisRow" compact="0" showAll="0">
      <items count="4">
        <item x="1"/>
        <item x="0"/>
        <item x="2"/>
        <item t="default"/>
      </items>
    </pivotField>
    <pivotField axis="axisCol" compact="0" showAll="0">
      <items count="4">
        <item x="1"/>
        <item x="2"/>
        <item x="0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tudent ID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20:B23" firstHeaderRow="1" firstDataRow="1" firstDataCol="1"/>
  <pivotFields count="17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3">
        <item x="1"/>
        <item x="0"/>
        <item t="default"/>
      </items>
    </pivotField>
    <pivotField compact="0" showAll="0"/>
    <pivotField dataField="1" compact="0" showAll="0"/>
    <pivotField compact="0"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Average of Depression Score" fld="15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:N26"/>
    </sheetView>
  </sheetViews>
  <sheetFormatPr defaultColWidth="9" defaultRowHeight="14.5"/>
  <cols>
    <col min="1" max="1" width="11.6363636363636" customWidth="1"/>
    <col min="2" max="2" width="10.2727272727273" customWidth="1"/>
    <col min="5" max="5" width="12.7272727272727" customWidth="1"/>
    <col min="10" max="10" width="11.1818181818182" customWidth="1"/>
    <col min="11" max="11" width="11.0909090909091" customWidth="1"/>
    <col min="13" max="13" width="13.4545454545455" customWidth="1"/>
    <col min="14" max="14" width="11.3636363636364" customWidth="1"/>
  </cols>
  <sheetData>
    <row r="1" ht="6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14</v>
      </c>
      <c r="B2" s="6" t="s">
        <v>15</v>
      </c>
      <c r="C2" s="7">
        <v>24</v>
      </c>
      <c r="D2" s="6" t="s">
        <v>16</v>
      </c>
      <c r="E2" s="6" t="s">
        <v>17</v>
      </c>
      <c r="F2" s="7">
        <v>3.79</v>
      </c>
      <c r="G2" s="7">
        <v>16</v>
      </c>
      <c r="H2" s="7">
        <v>8.4</v>
      </c>
      <c r="I2" s="7">
        <v>4</v>
      </c>
      <c r="J2" s="7">
        <v>1</v>
      </c>
      <c r="K2" s="6" t="s">
        <v>18</v>
      </c>
      <c r="L2" s="6" t="s">
        <v>19</v>
      </c>
      <c r="M2" s="7">
        <v>2</v>
      </c>
      <c r="N2" s="7">
        <v>16</v>
      </c>
    </row>
    <row r="3" spans="1:14">
      <c r="A3" s="6" t="s">
        <v>20</v>
      </c>
      <c r="B3" s="6" t="s">
        <v>21</v>
      </c>
      <c r="C3" s="7">
        <v>21</v>
      </c>
      <c r="D3" s="6" t="s">
        <v>16</v>
      </c>
      <c r="E3" s="6" t="s">
        <v>22</v>
      </c>
      <c r="F3" s="7">
        <v>3.2</v>
      </c>
      <c r="G3" s="7">
        <v>35</v>
      </c>
      <c r="H3" s="7">
        <v>7.7</v>
      </c>
      <c r="I3" s="7">
        <v>10</v>
      </c>
      <c r="J3" s="7">
        <v>1</v>
      </c>
      <c r="K3" s="6" t="s">
        <v>19</v>
      </c>
      <c r="L3" s="6" t="s">
        <v>18</v>
      </c>
      <c r="M3" s="7">
        <v>15</v>
      </c>
      <c r="N3" s="7">
        <v>0</v>
      </c>
    </row>
    <row r="4" spans="1:14">
      <c r="A4" s="6" t="s">
        <v>23</v>
      </c>
      <c r="B4" s="6" t="s">
        <v>24</v>
      </c>
      <c r="C4" s="7">
        <v>22</v>
      </c>
      <c r="D4" s="6" t="s">
        <v>25</v>
      </c>
      <c r="E4" s="6" t="s">
        <v>17</v>
      </c>
      <c r="F4" s="7">
        <v>3.84</v>
      </c>
      <c r="G4" s="7">
        <v>18</v>
      </c>
      <c r="H4" s="7">
        <v>7.1</v>
      </c>
      <c r="I4" s="7">
        <v>7</v>
      </c>
      <c r="J4" s="7">
        <v>10</v>
      </c>
      <c r="K4" s="6" t="s">
        <v>19</v>
      </c>
      <c r="L4" s="6" t="s">
        <v>19</v>
      </c>
      <c r="M4" s="7">
        <v>24</v>
      </c>
      <c r="N4" s="7">
        <v>15</v>
      </c>
    </row>
    <row r="5" spans="1:14">
      <c r="A5" s="6" t="s">
        <v>26</v>
      </c>
      <c r="B5" s="6" t="s">
        <v>27</v>
      </c>
      <c r="C5" s="7">
        <v>24</v>
      </c>
      <c r="D5" s="6" t="s">
        <v>25</v>
      </c>
      <c r="E5" s="6" t="s">
        <v>28</v>
      </c>
      <c r="F5" s="7">
        <v>2.18</v>
      </c>
      <c r="G5" s="7">
        <v>37</v>
      </c>
      <c r="H5" s="7">
        <v>4.7</v>
      </c>
      <c r="I5" s="7">
        <v>9</v>
      </c>
      <c r="J5" s="7">
        <v>4</v>
      </c>
      <c r="K5" s="6" t="s">
        <v>18</v>
      </c>
      <c r="L5" s="6" t="s">
        <v>19</v>
      </c>
      <c r="M5" s="7">
        <v>2</v>
      </c>
      <c r="N5" s="7">
        <v>11</v>
      </c>
    </row>
    <row r="6" spans="1:14">
      <c r="A6" s="6" t="s">
        <v>29</v>
      </c>
      <c r="B6" s="6" t="s">
        <v>30</v>
      </c>
      <c r="C6" s="7">
        <v>20</v>
      </c>
      <c r="D6" s="6" t="s">
        <v>16</v>
      </c>
      <c r="E6" s="6" t="s">
        <v>28</v>
      </c>
      <c r="F6" s="7">
        <v>2.39</v>
      </c>
      <c r="G6" s="7">
        <v>16</v>
      </c>
      <c r="H6" s="7">
        <v>4.8</v>
      </c>
      <c r="I6" s="7">
        <v>7</v>
      </c>
      <c r="J6" s="7">
        <v>7</v>
      </c>
      <c r="K6" s="6" t="s">
        <v>19</v>
      </c>
      <c r="L6" s="6" t="s">
        <v>18</v>
      </c>
      <c r="M6" s="7">
        <v>24</v>
      </c>
      <c r="N6" s="7">
        <v>18</v>
      </c>
    </row>
    <row r="7" spans="1:14">
      <c r="A7" s="6" t="s">
        <v>31</v>
      </c>
      <c r="B7" s="6" t="s">
        <v>32</v>
      </c>
      <c r="C7" s="7">
        <v>22</v>
      </c>
      <c r="D7" s="6" t="s">
        <v>25</v>
      </c>
      <c r="E7" s="6" t="s">
        <v>33</v>
      </c>
      <c r="F7" s="7">
        <v>2.09</v>
      </c>
      <c r="G7" s="7">
        <v>18</v>
      </c>
      <c r="H7" s="7">
        <v>3.7</v>
      </c>
      <c r="I7" s="7">
        <v>1</v>
      </c>
      <c r="J7" s="7">
        <v>2</v>
      </c>
      <c r="K7" s="6" t="s">
        <v>19</v>
      </c>
      <c r="L7" s="6" t="s">
        <v>19</v>
      </c>
      <c r="M7" s="7">
        <v>17</v>
      </c>
      <c r="N7" s="7">
        <v>21</v>
      </c>
    </row>
    <row r="8" spans="1:14">
      <c r="A8" s="6" t="s">
        <v>34</v>
      </c>
      <c r="B8" s="6" t="s">
        <v>35</v>
      </c>
      <c r="C8" s="7">
        <v>22</v>
      </c>
      <c r="D8" s="6" t="s">
        <v>25</v>
      </c>
      <c r="E8" s="6" t="s">
        <v>22</v>
      </c>
      <c r="F8" s="7">
        <v>2.65</v>
      </c>
      <c r="G8" s="7">
        <v>17</v>
      </c>
      <c r="H8" s="7">
        <v>7.1</v>
      </c>
      <c r="I8" s="7">
        <v>1</v>
      </c>
      <c r="J8" s="7">
        <v>3</v>
      </c>
      <c r="K8" s="6" t="s">
        <v>19</v>
      </c>
      <c r="L8" s="6" t="s">
        <v>19</v>
      </c>
      <c r="M8" s="7">
        <v>13</v>
      </c>
      <c r="N8" s="7">
        <v>21</v>
      </c>
    </row>
    <row r="9" spans="1:14">
      <c r="A9" s="6" t="s">
        <v>36</v>
      </c>
      <c r="B9" s="6" t="s">
        <v>37</v>
      </c>
      <c r="C9" s="7">
        <v>24</v>
      </c>
      <c r="D9" s="6" t="s">
        <v>38</v>
      </c>
      <c r="E9" s="6" t="s">
        <v>17</v>
      </c>
      <c r="F9" s="7">
        <v>2.78</v>
      </c>
      <c r="G9" s="7">
        <v>21</v>
      </c>
      <c r="H9" s="7">
        <v>4.1</v>
      </c>
      <c r="I9" s="7">
        <v>9</v>
      </c>
      <c r="J9" s="7">
        <v>1</v>
      </c>
      <c r="K9" s="6" t="s">
        <v>19</v>
      </c>
      <c r="L9" s="6" t="s">
        <v>19</v>
      </c>
      <c r="M9" s="7">
        <v>17</v>
      </c>
      <c r="N9" s="7">
        <v>13</v>
      </c>
    </row>
    <row r="10" spans="1:14">
      <c r="A10" s="6" t="s">
        <v>39</v>
      </c>
      <c r="B10" s="6" t="s">
        <v>40</v>
      </c>
      <c r="C10" s="7">
        <v>19</v>
      </c>
      <c r="D10" s="6" t="s">
        <v>25</v>
      </c>
      <c r="E10" s="6" t="s">
        <v>33</v>
      </c>
      <c r="F10" s="7">
        <v>2.54</v>
      </c>
      <c r="G10" s="7">
        <v>11</v>
      </c>
      <c r="H10" s="7">
        <v>5.7</v>
      </c>
      <c r="I10" s="7">
        <v>9</v>
      </c>
      <c r="J10" s="7">
        <v>5</v>
      </c>
      <c r="K10" s="6" t="s">
        <v>19</v>
      </c>
      <c r="L10" s="6" t="s">
        <v>19</v>
      </c>
      <c r="M10" s="7">
        <v>1</v>
      </c>
      <c r="N10" s="7">
        <v>5</v>
      </c>
    </row>
    <row r="11" spans="1:14">
      <c r="A11" s="6" t="s">
        <v>41</v>
      </c>
      <c r="B11" s="6" t="s">
        <v>42</v>
      </c>
      <c r="C11" s="7">
        <v>20</v>
      </c>
      <c r="D11" s="6" t="s">
        <v>25</v>
      </c>
      <c r="E11" s="6" t="s">
        <v>17</v>
      </c>
      <c r="F11" s="7">
        <v>3.66</v>
      </c>
      <c r="G11" s="7">
        <v>10</v>
      </c>
      <c r="H11" s="7">
        <v>4.5</v>
      </c>
      <c r="I11" s="7">
        <v>4</v>
      </c>
      <c r="J11" s="7">
        <v>1</v>
      </c>
      <c r="K11" s="6" t="s">
        <v>18</v>
      </c>
      <c r="L11" s="6" t="s">
        <v>18</v>
      </c>
      <c r="M11" s="7">
        <v>21</v>
      </c>
      <c r="N11" s="7">
        <v>5</v>
      </c>
    </row>
    <row r="12" spans="1:14">
      <c r="A12" s="6" t="s">
        <v>43</v>
      </c>
      <c r="B12" s="6" t="s">
        <v>44</v>
      </c>
      <c r="C12" s="7">
        <v>24</v>
      </c>
      <c r="D12" s="6" t="s">
        <v>16</v>
      </c>
      <c r="E12" s="6" t="s">
        <v>17</v>
      </c>
      <c r="F12" s="7">
        <v>2.71</v>
      </c>
      <c r="G12" s="7">
        <v>25</v>
      </c>
      <c r="H12" s="7">
        <v>8</v>
      </c>
      <c r="I12" s="7">
        <v>9</v>
      </c>
      <c r="J12" s="7">
        <v>8</v>
      </c>
      <c r="K12" s="6" t="s">
        <v>19</v>
      </c>
      <c r="L12" s="6" t="s">
        <v>18</v>
      </c>
      <c r="M12" s="7">
        <v>2</v>
      </c>
      <c r="N12" s="7">
        <v>12</v>
      </c>
    </row>
    <row r="13" spans="1:14">
      <c r="A13" s="6" t="s">
        <v>45</v>
      </c>
      <c r="B13" s="6" t="s">
        <v>46</v>
      </c>
      <c r="C13" s="7">
        <v>20</v>
      </c>
      <c r="D13" s="6" t="s">
        <v>25</v>
      </c>
      <c r="E13" s="6" t="s">
        <v>33</v>
      </c>
      <c r="F13" s="7">
        <v>2.56</v>
      </c>
      <c r="G13" s="7">
        <v>32</v>
      </c>
      <c r="H13" s="7">
        <v>5.9</v>
      </c>
      <c r="I13" s="7">
        <v>3</v>
      </c>
      <c r="J13" s="7">
        <v>1</v>
      </c>
      <c r="K13" s="6" t="s">
        <v>19</v>
      </c>
      <c r="L13" s="6" t="s">
        <v>19</v>
      </c>
      <c r="M13" s="7">
        <v>15</v>
      </c>
      <c r="N13" s="7">
        <v>18</v>
      </c>
    </row>
    <row r="14" spans="1:14">
      <c r="A14" s="6" t="s">
        <v>47</v>
      </c>
      <c r="B14" s="6" t="s">
        <v>48</v>
      </c>
      <c r="C14" s="7">
        <v>20</v>
      </c>
      <c r="D14" s="6" t="s">
        <v>38</v>
      </c>
      <c r="E14" s="6" t="s">
        <v>33</v>
      </c>
      <c r="F14" s="7">
        <v>3.09</v>
      </c>
      <c r="G14" s="7">
        <v>32</v>
      </c>
      <c r="H14" s="7">
        <v>6.3</v>
      </c>
      <c r="I14" s="7">
        <v>7</v>
      </c>
      <c r="J14" s="7">
        <v>1</v>
      </c>
      <c r="K14" s="6" t="s">
        <v>18</v>
      </c>
      <c r="L14" s="6" t="s">
        <v>19</v>
      </c>
      <c r="M14" s="7">
        <v>8</v>
      </c>
      <c r="N14" s="7">
        <v>21</v>
      </c>
    </row>
    <row r="15" spans="1:14">
      <c r="A15" s="6" t="s">
        <v>49</v>
      </c>
      <c r="B15" s="6" t="s">
        <v>50</v>
      </c>
      <c r="C15" s="7">
        <v>22</v>
      </c>
      <c r="D15" s="6" t="s">
        <v>16</v>
      </c>
      <c r="E15" s="6" t="s">
        <v>33</v>
      </c>
      <c r="F15" s="7">
        <v>2.28</v>
      </c>
      <c r="G15" s="7">
        <v>39</v>
      </c>
      <c r="H15" s="7">
        <v>7</v>
      </c>
      <c r="I15" s="7">
        <v>6</v>
      </c>
      <c r="J15" s="7">
        <v>2</v>
      </c>
      <c r="K15" s="6" t="s">
        <v>18</v>
      </c>
      <c r="L15" s="6" t="s">
        <v>19</v>
      </c>
      <c r="M15" s="7">
        <v>3</v>
      </c>
      <c r="N15" s="7">
        <v>7</v>
      </c>
    </row>
    <row r="16" spans="1:14">
      <c r="A16" s="6" t="s">
        <v>51</v>
      </c>
      <c r="B16" s="6" t="s">
        <v>52</v>
      </c>
      <c r="C16" s="7">
        <v>21</v>
      </c>
      <c r="D16" s="6" t="s">
        <v>16</v>
      </c>
      <c r="E16" s="6" t="s">
        <v>33</v>
      </c>
      <c r="F16" s="7">
        <v>3.6</v>
      </c>
      <c r="G16" s="7">
        <v>33</v>
      </c>
      <c r="H16" s="7">
        <v>4.2</v>
      </c>
      <c r="I16" s="7">
        <v>8</v>
      </c>
      <c r="J16" s="7">
        <v>2</v>
      </c>
      <c r="K16" s="6" t="s">
        <v>19</v>
      </c>
      <c r="L16" s="6" t="s">
        <v>19</v>
      </c>
      <c r="M16" s="7">
        <v>0</v>
      </c>
      <c r="N16" s="7">
        <v>1</v>
      </c>
    </row>
    <row r="17" spans="1:14">
      <c r="A17" s="6" t="s">
        <v>53</v>
      </c>
      <c r="B17" s="6" t="s">
        <v>54</v>
      </c>
      <c r="C17" s="7">
        <v>20</v>
      </c>
      <c r="D17" s="6" t="s">
        <v>16</v>
      </c>
      <c r="E17" s="6" t="s">
        <v>33</v>
      </c>
      <c r="F17" s="7">
        <v>2.15</v>
      </c>
      <c r="G17" s="7">
        <v>14</v>
      </c>
      <c r="H17" s="7">
        <v>6.5</v>
      </c>
      <c r="I17" s="7">
        <v>9</v>
      </c>
      <c r="J17" s="7">
        <v>6</v>
      </c>
      <c r="K17" s="6" t="s">
        <v>19</v>
      </c>
      <c r="L17" s="6" t="s">
        <v>19</v>
      </c>
      <c r="M17" s="7">
        <v>3</v>
      </c>
      <c r="N17" s="7">
        <v>20</v>
      </c>
    </row>
    <row r="18" spans="1:14">
      <c r="A18" s="6" t="s">
        <v>55</v>
      </c>
      <c r="B18" s="6" t="s">
        <v>56</v>
      </c>
      <c r="C18" s="7">
        <v>23</v>
      </c>
      <c r="D18" s="6" t="s">
        <v>16</v>
      </c>
      <c r="E18" s="6" t="s">
        <v>17</v>
      </c>
      <c r="F18" s="7">
        <v>3.97</v>
      </c>
      <c r="G18" s="7">
        <v>12</v>
      </c>
      <c r="H18" s="7">
        <v>6.2</v>
      </c>
      <c r="I18" s="7">
        <v>5</v>
      </c>
      <c r="J18" s="7">
        <v>7</v>
      </c>
      <c r="K18" s="6" t="s">
        <v>18</v>
      </c>
      <c r="L18" s="6" t="s">
        <v>19</v>
      </c>
      <c r="M18" s="7">
        <v>0</v>
      </c>
      <c r="N18" s="7">
        <v>0</v>
      </c>
    </row>
    <row r="19" spans="1:14">
      <c r="A19" s="6" t="s">
        <v>57</v>
      </c>
      <c r="B19" s="6" t="s">
        <v>58</v>
      </c>
      <c r="C19" s="7">
        <v>22</v>
      </c>
      <c r="D19" s="6" t="s">
        <v>25</v>
      </c>
      <c r="E19" s="6" t="s">
        <v>33</v>
      </c>
      <c r="F19" s="7">
        <v>3.54</v>
      </c>
      <c r="G19" s="7">
        <v>21</v>
      </c>
      <c r="H19" s="7">
        <v>4.5</v>
      </c>
      <c r="I19" s="7">
        <v>1</v>
      </c>
      <c r="J19" s="7">
        <v>5</v>
      </c>
      <c r="K19" s="6" t="s">
        <v>19</v>
      </c>
      <c r="L19" s="6" t="s">
        <v>19</v>
      </c>
      <c r="M19" s="7">
        <v>13</v>
      </c>
      <c r="N19" s="7">
        <v>14</v>
      </c>
    </row>
    <row r="20" spans="1:14">
      <c r="A20" s="6" t="s">
        <v>59</v>
      </c>
      <c r="B20" s="6" t="s">
        <v>60</v>
      </c>
      <c r="C20" s="7">
        <v>19</v>
      </c>
      <c r="D20" s="6" t="s">
        <v>38</v>
      </c>
      <c r="E20" s="6" t="s">
        <v>22</v>
      </c>
      <c r="F20" s="7">
        <v>2.4</v>
      </c>
      <c r="G20" s="7">
        <v>17</v>
      </c>
      <c r="H20" s="7">
        <v>8.2</v>
      </c>
      <c r="I20" s="7">
        <v>3</v>
      </c>
      <c r="J20" s="7">
        <v>1</v>
      </c>
      <c r="K20" s="6" t="s">
        <v>18</v>
      </c>
      <c r="L20" s="6" t="s">
        <v>19</v>
      </c>
      <c r="M20" s="7">
        <v>20</v>
      </c>
      <c r="N20" s="7">
        <v>0</v>
      </c>
    </row>
    <row r="21" spans="1:14">
      <c r="A21" s="6" t="s">
        <v>61</v>
      </c>
      <c r="B21" s="6" t="s">
        <v>62</v>
      </c>
      <c r="C21" s="7">
        <v>21</v>
      </c>
      <c r="D21" s="6" t="s">
        <v>16</v>
      </c>
      <c r="E21" s="6" t="s">
        <v>28</v>
      </c>
      <c r="F21" s="7">
        <v>2.01</v>
      </c>
      <c r="G21" s="7">
        <v>31</v>
      </c>
      <c r="H21" s="7">
        <v>6.5</v>
      </c>
      <c r="I21" s="7">
        <v>10</v>
      </c>
      <c r="J21" s="7">
        <v>1</v>
      </c>
      <c r="K21" s="6" t="s">
        <v>19</v>
      </c>
      <c r="L21" s="6" t="s">
        <v>19</v>
      </c>
      <c r="M21" s="7">
        <v>15</v>
      </c>
      <c r="N21" s="7">
        <v>4</v>
      </c>
    </row>
    <row r="22" spans="1:14">
      <c r="A22" s="6" t="s">
        <v>63</v>
      </c>
      <c r="B22" s="6" t="s">
        <v>64</v>
      </c>
      <c r="C22" s="7">
        <v>23</v>
      </c>
      <c r="D22" s="6" t="s">
        <v>25</v>
      </c>
      <c r="E22" s="6" t="s">
        <v>33</v>
      </c>
      <c r="F22" s="7">
        <v>3.63</v>
      </c>
      <c r="G22" s="7">
        <v>36</v>
      </c>
      <c r="H22" s="7">
        <v>7</v>
      </c>
      <c r="I22" s="7">
        <v>8</v>
      </c>
      <c r="J22" s="7">
        <v>3</v>
      </c>
      <c r="K22" s="6" t="s">
        <v>18</v>
      </c>
      <c r="L22" s="6" t="s">
        <v>19</v>
      </c>
      <c r="M22" s="7">
        <v>19</v>
      </c>
      <c r="N22" s="7">
        <v>15</v>
      </c>
    </row>
    <row r="23" spans="1:14">
      <c r="A23" s="6" t="s">
        <v>65</v>
      </c>
      <c r="B23" s="6" t="s">
        <v>66</v>
      </c>
      <c r="C23" s="7">
        <v>23</v>
      </c>
      <c r="D23" s="6" t="s">
        <v>25</v>
      </c>
      <c r="E23" s="6" t="s">
        <v>33</v>
      </c>
      <c r="F23" s="7">
        <v>3.41</v>
      </c>
      <c r="G23" s="7">
        <v>12</v>
      </c>
      <c r="H23" s="7">
        <v>7.9</v>
      </c>
      <c r="I23" s="7">
        <v>6</v>
      </c>
      <c r="J23" s="7">
        <v>2</v>
      </c>
      <c r="K23" s="6" t="s">
        <v>19</v>
      </c>
      <c r="L23" s="6" t="s">
        <v>18</v>
      </c>
      <c r="M23" s="7">
        <v>23</v>
      </c>
      <c r="N23" s="7">
        <v>18</v>
      </c>
    </row>
    <row r="24" spans="1:14">
      <c r="A24" s="6" t="s">
        <v>67</v>
      </c>
      <c r="B24" s="6" t="s">
        <v>68</v>
      </c>
      <c r="C24" s="7">
        <v>19</v>
      </c>
      <c r="D24" s="6" t="s">
        <v>25</v>
      </c>
      <c r="E24" s="6" t="s">
        <v>17</v>
      </c>
      <c r="F24" s="7">
        <v>3.46</v>
      </c>
      <c r="G24" s="7">
        <v>10</v>
      </c>
      <c r="H24" s="7">
        <v>6.6</v>
      </c>
      <c r="I24" s="7">
        <v>8</v>
      </c>
      <c r="J24" s="7">
        <v>5</v>
      </c>
      <c r="K24" s="6" t="s">
        <v>19</v>
      </c>
      <c r="L24" s="6" t="s">
        <v>18</v>
      </c>
      <c r="M24" s="7">
        <v>7</v>
      </c>
      <c r="N24" s="7">
        <v>3</v>
      </c>
    </row>
    <row r="25" spans="1:14">
      <c r="A25" s="6" t="s">
        <v>69</v>
      </c>
      <c r="B25" s="6" t="s">
        <v>70</v>
      </c>
      <c r="C25" s="7">
        <v>21</v>
      </c>
      <c r="D25" s="6" t="s">
        <v>25</v>
      </c>
      <c r="E25" s="6" t="s">
        <v>33</v>
      </c>
      <c r="F25" s="7">
        <v>3.54</v>
      </c>
      <c r="G25" s="7">
        <v>12</v>
      </c>
      <c r="H25" s="7">
        <v>5</v>
      </c>
      <c r="I25" s="7">
        <v>9</v>
      </c>
      <c r="J25" s="7">
        <v>10</v>
      </c>
      <c r="K25" s="6" t="s">
        <v>19</v>
      </c>
      <c r="L25" s="6" t="s">
        <v>19</v>
      </c>
      <c r="M25" s="7">
        <v>6</v>
      </c>
      <c r="N25" s="7">
        <v>2</v>
      </c>
    </row>
    <row r="26" spans="1:14">
      <c r="A26" s="6" t="s">
        <v>71</v>
      </c>
      <c r="B26" s="6" t="s">
        <v>72</v>
      </c>
      <c r="C26" s="7">
        <v>22</v>
      </c>
      <c r="D26" s="6" t="s">
        <v>16</v>
      </c>
      <c r="E26" s="6" t="s">
        <v>33</v>
      </c>
      <c r="F26" s="7">
        <v>2.15</v>
      </c>
      <c r="G26" s="7">
        <v>14</v>
      </c>
      <c r="H26" s="7">
        <v>4</v>
      </c>
      <c r="I26" s="7">
        <v>4</v>
      </c>
      <c r="J26" s="7">
        <v>6</v>
      </c>
      <c r="K26" s="6" t="s">
        <v>18</v>
      </c>
      <c r="L26" s="6" t="s">
        <v>19</v>
      </c>
      <c r="M26" s="7">
        <v>2</v>
      </c>
      <c r="N26" s="7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3"/>
  <sheetViews>
    <sheetView tabSelected="1" workbookViewId="0">
      <selection activeCell="A17" sqref="A17"/>
    </sheetView>
  </sheetViews>
  <sheetFormatPr defaultColWidth="8.72727272727273" defaultRowHeight="14.5" outlineLevelCol="5"/>
  <cols>
    <col min="1" max="1" width="17.4545454545455"/>
    <col min="2" max="2" width="27.1818181818182"/>
    <col min="3" max="6" width="11.5454545454545"/>
  </cols>
  <sheetData>
    <row r="3" spans="1:2">
      <c r="A3" t="s">
        <v>4</v>
      </c>
      <c r="B3" t="s">
        <v>73</v>
      </c>
    </row>
    <row r="4" spans="1:2">
      <c r="A4" t="s">
        <v>22</v>
      </c>
      <c r="B4" s="4">
        <v>0.12</v>
      </c>
    </row>
    <row r="5" spans="1:2">
      <c r="A5" t="s">
        <v>28</v>
      </c>
      <c r="B5" s="4">
        <v>0.12</v>
      </c>
    </row>
    <row r="6" spans="1:2">
      <c r="A6" t="s">
        <v>17</v>
      </c>
      <c r="B6" s="4">
        <v>0.28</v>
      </c>
    </row>
    <row r="7" spans="1:2">
      <c r="A7" t="s">
        <v>33</v>
      </c>
      <c r="B7" s="4">
        <v>0.48</v>
      </c>
    </row>
    <row r="8" spans="1:2">
      <c r="A8" t="s">
        <v>74</v>
      </c>
      <c r="B8" s="4">
        <v>1</v>
      </c>
    </row>
    <row r="10" spans="2:3">
      <c r="B10" t="s">
        <v>75</v>
      </c>
      <c r="C10" t="s">
        <v>76</v>
      </c>
    </row>
    <row r="11" spans="2:6">
      <c r="B11" t="s">
        <v>77</v>
      </c>
      <c r="C11" t="s">
        <v>78</v>
      </c>
      <c r="D11" t="s">
        <v>79</v>
      </c>
      <c r="E11" t="s">
        <v>80</v>
      </c>
      <c r="F11" t="s">
        <v>74</v>
      </c>
    </row>
    <row r="12" spans="2:6">
      <c r="B12" t="s">
        <v>81</v>
      </c>
      <c r="C12">
        <v>4</v>
      </c>
      <c r="D12">
        <v>2</v>
      </c>
      <c r="E12">
        <v>2</v>
      </c>
      <c r="F12">
        <v>8</v>
      </c>
    </row>
    <row r="13" spans="2:6">
      <c r="B13" t="s">
        <v>82</v>
      </c>
      <c r="C13">
        <v>3</v>
      </c>
      <c r="D13">
        <v>2</v>
      </c>
      <c r="E13">
        <v>2</v>
      </c>
      <c r="F13">
        <v>7</v>
      </c>
    </row>
    <row r="14" spans="2:6">
      <c r="B14" t="s">
        <v>83</v>
      </c>
      <c r="C14">
        <v>7</v>
      </c>
      <c r="D14">
        <v>1</v>
      </c>
      <c r="E14">
        <v>2</v>
      </c>
      <c r="F14">
        <v>10</v>
      </c>
    </row>
    <row r="15" spans="2:6">
      <c r="B15" t="s">
        <v>74</v>
      </c>
      <c r="C15">
        <v>14</v>
      </c>
      <c r="D15">
        <v>5</v>
      </c>
      <c r="E15">
        <v>6</v>
      </c>
      <c r="F15">
        <v>25</v>
      </c>
    </row>
    <row r="20" spans="1:2">
      <c r="A20" t="s">
        <v>10</v>
      </c>
      <c r="B20" t="s">
        <v>84</v>
      </c>
    </row>
    <row r="21" spans="1:2">
      <c r="A21" t="s">
        <v>19</v>
      </c>
      <c r="B21">
        <v>12.1875</v>
      </c>
    </row>
    <row r="22" spans="1:2">
      <c r="A22" t="s">
        <v>18</v>
      </c>
      <c r="B22">
        <v>8.55555555555556</v>
      </c>
    </row>
    <row r="23" spans="1:2">
      <c r="A23" t="s">
        <v>74</v>
      </c>
      <c r="B23">
        <v>10.88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opLeftCell="E14" workbookViewId="0">
      <selection activeCell="A1" sqref="A1:S26"/>
    </sheetView>
  </sheetViews>
  <sheetFormatPr defaultColWidth="8.72727272727273" defaultRowHeight="14.5"/>
  <cols>
    <col min="1" max="1" width="12.9090909090909" customWidth="1"/>
    <col min="4" max="4" width="12.6363636363636" customWidth="1"/>
    <col min="5" max="5" width="11.8181818181818" customWidth="1"/>
    <col min="6" max="7" width="10.2727272727273" customWidth="1"/>
    <col min="9" max="9" width="11.2727272727273" customWidth="1"/>
    <col min="10" max="10" width="11.9090909090909" customWidth="1"/>
    <col min="15" max="15" width="10.2727272727273" customWidth="1"/>
    <col min="16" max="16" width="10.5454545454545" customWidth="1"/>
    <col min="18" max="18" width="13.9090909090909" customWidth="1"/>
    <col min="19" max="19" width="10.7272727272727" customWidth="1"/>
  </cols>
  <sheetData>
    <row r="1" ht="68" spans="1:19">
      <c r="A1" s="1" t="s">
        <v>77</v>
      </c>
      <c r="B1" s="1" t="s">
        <v>76</v>
      </c>
      <c r="C1" s="1" t="s">
        <v>85</v>
      </c>
      <c r="D1" s="1" t="s">
        <v>86</v>
      </c>
      <c r="E1" s="1" t="s">
        <v>87</v>
      </c>
      <c r="F1" s="1" t="str">
        <f>RawSurveyData!A1</f>
        <v>Student ID</v>
      </c>
      <c r="G1" s="1" t="str">
        <f>RawSurveyData!B1</f>
        <v>Student Name</v>
      </c>
      <c r="H1" s="1" t="str">
        <f>RawSurveyData!C1</f>
        <v>Age</v>
      </c>
      <c r="I1" s="1" t="str">
        <f>RawSurveyData!D1</f>
        <v>Gender</v>
      </c>
      <c r="J1" s="1" t="str">
        <f>RawSurveyData!E1</f>
        <v>Academic Year</v>
      </c>
      <c r="K1" s="1" t="str">
        <f>RawSurveyData!F1</f>
        <v>GPA</v>
      </c>
      <c r="L1" s="1" t="str">
        <f>RawSurveyData!G1</f>
        <v>Study Hours Per Week</v>
      </c>
      <c r="M1" s="1" t="str">
        <f>RawSurveyData!H1</f>
        <v>Sleep Hours</v>
      </c>
      <c r="N1" s="1" t="str">
        <f>RawSurveyData!I1</f>
        <v>Stress Level</v>
      </c>
      <c r="O1" s="1" t="str">
        <f>RawSurveyData!J1</f>
        <v>Social Support Score</v>
      </c>
      <c r="P1" s="1" t="str">
        <f>RawSurveyData!K1</f>
        <v>Therapy History</v>
      </c>
      <c r="Q1" s="1" t="str">
        <f>RawSurveyData!L1</f>
        <v>Family History</v>
      </c>
      <c r="R1" s="1" t="str">
        <f>RawSurveyData!M1</f>
        <v>Depression Score</v>
      </c>
      <c r="S1" s="1" t="str">
        <f>RawSurveyData!N1</f>
        <v>Anxiety Score</v>
      </c>
    </row>
    <row r="2" spans="1:19">
      <c r="A2" s="2" t="str" cm="1">
        <f t="array" ref="A2">_xlfn.IFS(RawSurveyData!H2&lt;5,"&lt;5",RawSurveyData!H2&lt;=7,"5-7",TRUE,"&gt;7")</f>
        <v>&gt;7</v>
      </c>
      <c r="B2" s="2" t="str" cm="1">
        <f t="array" ref="B2">_xlfn.IFS(RawSurveyData!I2&lt;=3,"Low",RawSurveyData!I2&lt;=6,"Med",TRUE,"High")</f>
        <v>Med</v>
      </c>
      <c r="C2" s="3">
        <f>--(RawSurveyData!H2&lt;5)+--(RawSurveyData!I2&gt;=8)+--(RawSurveyData!M2&gt;=10)+--(RawSurveyData!N2&gt;=11)</f>
        <v>1</v>
      </c>
      <c r="D2" s="2" t="str">
        <f>IF(C2&gt;=2,"Yes","No")</f>
        <v>No</v>
      </c>
      <c r="E2" s="2" t="str" cm="1">
        <f t="array" ref="E2">_xlfn.IFS(RawSurveyData!G2&lt;=15,"Light",RawSurveyData!G2&lt;=30,"Moderate",TRUE,"Heavy")</f>
        <v>Moderate</v>
      </c>
      <c r="F2" s="2" t="str">
        <f>RawSurveyData!A2</f>
        <v>S001</v>
      </c>
      <c r="G2" s="2" t="str">
        <f>RawSurveyData!B2</f>
        <v>Ava Patel</v>
      </c>
      <c r="H2" s="3">
        <f>RawSurveyData!C2</f>
        <v>24</v>
      </c>
      <c r="I2" s="2" t="str">
        <f>RawSurveyData!D2</f>
        <v>Female</v>
      </c>
      <c r="J2" s="2" t="str">
        <f>RawSurveyData!E2</f>
        <v>Senior</v>
      </c>
      <c r="K2" s="3">
        <f>RawSurveyData!F2</f>
        <v>3.79</v>
      </c>
      <c r="L2" s="3">
        <f>RawSurveyData!G2</f>
        <v>16</v>
      </c>
      <c r="M2" s="3">
        <f>RawSurveyData!H2</f>
        <v>8.4</v>
      </c>
      <c r="N2" s="3">
        <f>RawSurveyData!I2</f>
        <v>4</v>
      </c>
      <c r="O2" s="3">
        <f>RawSurveyData!J2</f>
        <v>1</v>
      </c>
      <c r="P2" s="2" t="str">
        <f>RawSurveyData!K2</f>
        <v>Yes</v>
      </c>
      <c r="Q2" s="2" t="str">
        <f>RawSurveyData!L2</f>
        <v>No</v>
      </c>
      <c r="R2" s="3">
        <f>RawSurveyData!M2</f>
        <v>2</v>
      </c>
      <c r="S2" s="3">
        <f>RawSurveyData!N2</f>
        <v>16</v>
      </c>
    </row>
    <row r="3" ht="28" spans="1:19">
      <c r="A3" s="2" t="str" cm="1">
        <f t="array" ref="A3">_xlfn.IFS(RawSurveyData!H3&lt;5,"&lt;5",RawSurveyData!H3&lt;=7,"5-7",TRUE,"&gt;7")</f>
        <v>&gt;7</v>
      </c>
      <c r="B3" s="2" t="str" cm="1">
        <f t="array" ref="B3">_xlfn.IFS(RawSurveyData!I3&lt;=3,"Low",RawSurveyData!I3&lt;=6,"Med",TRUE,"High")</f>
        <v>High</v>
      </c>
      <c r="C3" s="3">
        <f>--(RawSurveyData!H3&lt;5)+--(RawSurveyData!I3&gt;=8)+--(RawSurveyData!M3&gt;=10)+--(RawSurveyData!N3&gt;=11)</f>
        <v>2</v>
      </c>
      <c r="D3" s="2" t="str">
        <f t="shared" ref="D3:D26" si="0">IF(C3&gt;=2,"Yes","No")</f>
        <v>Yes</v>
      </c>
      <c r="E3" s="2" t="str" cm="1">
        <f t="array" ref="E3">_xlfn.IFS(RawSurveyData!G3&lt;=15,"Light",RawSurveyData!G3&lt;=30,"Moderate",TRUE,"Heavy")</f>
        <v>Heavy</v>
      </c>
      <c r="F3" s="2" t="str">
        <f>RawSurveyData!A3</f>
        <v>S002</v>
      </c>
      <c r="G3" s="2" t="str">
        <f>RawSurveyData!B3</f>
        <v>Benjamin Kim</v>
      </c>
      <c r="H3" s="3">
        <f>RawSurveyData!C3</f>
        <v>21</v>
      </c>
      <c r="I3" s="2" t="str">
        <f>RawSurveyData!D3</f>
        <v>Female</v>
      </c>
      <c r="J3" s="2" t="str">
        <f>RawSurveyData!E3</f>
        <v>Freshman</v>
      </c>
      <c r="K3" s="3">
        <f>RawSurveyData!F3</f>
        <v>3.2</v>
      </c>
      <c r="L3" s="3">
        <f>RawSurveyData!G3</f>
        <v>35</v>
      </c>
      <c r="M3" s="3">
        <f>RawSurveyData!H3</f>
        <v>7.7</v>
      </c>
      <c r="N3" s="3">
        <f>RawSurveyData!I3</f>
        <v>10</v>
      </c>
      <c r="O3" s="3">
        <f>RawSurveyData!J3</f>
        <v>1</v>
      </c>
      <c r="P3" s="2" t="str">
        <f>RawSurveyData!K3</f>
        <v>No</v>
      </c>
      <c r="Q3" s="2" t="str">
        <f>RawSurveyData!L3</f>
        <v>Yes</v>
      </c>
      <c r="R3" s="3">
        <f>RawSurveyData!M3</f>
        <v>15</v>
      </c>
      <c r="S3" s="3">
        <f>RawSurveyData!N3</f>
        <v>0</v>
      </c>
    </row>
    <row r="4" ht="28" spans="1:19">
      <c r="A4" s="2" t="str" cm="1">
        <f t="array" ref="A4">_xlfn.IFS(RawSurveyData!H4&lt;5,"&lt;5",RawSurveyData!H4&lt;=7,"5-7",TRUE,"&gt;7")</f>
        <v>&gt;7</v>
      </c>
      <c r="B4" s="2" t="str" cm="1">
        <f t="array" ref="B4">_xlfn.IFS(RawSurveyData!I4&lt;=3,"Low",RawSurveyData!I4&lt;=6,"Med",TRUE,"High")</f>
        <v>High</v>
      </c>
      <c r="C4" s="3">
        <f>--(RawSurveyData!H4&lt;5)+--(RawSurveyData!I4&gt;=8)+--(RawSurveyData!M4&gt;=10)+--(RawSurveyData!N4&gt;=11)</f>
        <v>2</v>
      </c>
      <c r="D4" s="2" t="str">
        <f t="shared" si="0"/>
        <v>Yes</v>
      </c>
      <c r="E4" s="2" t="str" cm="1">
        <f t="array" ref="E4">_xlfn.IFS(RawSurveyData!G4&lt;=15,"Light",RawSurveyData!G4&lt;=30,"Moderate",TRUE,"Heavy")</f>
        <v>Moderate</v>
      </c>
      <c r="F4" s="2" t="str">
        <f>RawSurveyData!A4</f>
        <v>S003</v>
      </c>
      <c r="G4" s="2" t="str">
        <f>RawSurveyData!B4</f>
        <v>Charlotte Nguyen</v>
      </c>
      <c r="H4" s="3">
        <f>RawSurveyData!C4</f>
        <v>22</v>
      </c>
      <c r="I4" s="2" t="str">
        <f>RawSurveyData!D4</f>
        <v>Male</v>
      </c>
      <c r="J4" s="2" t="str">
        <f>RawSurveyData!E4</f>
        <v>Senior</v>
      </c>
      <c r="K4" s="3">
        <f>RawSurveyData!F4</f>
        <v>3.84</v>
      </c>
      <c r="L4" s="3">
        <f>RawSurveyData!G4</f>
        <v>18</v>
      </c>
      <c r="M4" s="3">
        <f>RawSurveyData!H4</f>
        <v>7.1</v>
      </c>
      <c r="N4" s="3">
        <f>RawSurveyData!I4</f>
        <v>7</v>
      </c>
      <c r="O4" s="3">
        <f>RawSurveyData!J4</f>
        <v>10</v>
      </c>
      <c r="P4" s="2" t="str">
        <f>RawSurveyData!K4</f>
        <v>No</v>
      </c>
      <c r="Q4" s="2" t="str">
        <f>RawSurveyData!L4</f>
        <v>No</v>
      </c>
      <c r="R4" s="3">
        <f>RawSurveyData!M4</f>
        <v>24</v>
      </c>
      <c r="S4" s="3">
        <f>RawSurveyData!N4</f>
        <v>15</v>
      </c>
    </row>
    <row r="5" ht="28" spans="1:19">
      <c r="A5" s="2" t="str" cm="1">
        <f t="array" ref="A5">_xlfn.IFS(RawSurveyData!H5&lt;5,"&lt;5",RawSurveyData!H5&lt;=7,"5-7",TRUE,"&gt;7")</f>
        <v>&lt;5</v>
      </c>
      <c r="B5" s="2" t="str" cm="1">
        <f t="array" ref="B5">_xlfn.IFS(RawSurveyData!I5&lt;=3,"Low",RawSurveyData!I5&lt;=6,"Med",TRUE,"High")</f>
        <v>High</v>
      </c>
      <c r="C5" s="3">
        <f>--(RawSurveyData!H5&lt;5)+--(RawSurveyData!I5&gt;=8)+--(RawSurveyData!M5&gt;=10)+--(RawSurveyData!N5&gt;=11)</f>
        <v>3</v>
      </c>
      <c r="D5" s="2" t="str">
        <f t="shared" si="0"/>
        <v>Yes</v>
      </c>
      <c r="E5" s="2" t="str" cm="1">
        <f t="array" ref="E5">_xlfn.IFS(RawSurveyData!G5&lt;=15,"Light",RawSurveyData!G5&lt;=30,"Moderate",TRUE,"Heavy")</f>
        <v>Heavy</v>
      </c>
      <c r="F5" s="2" t="str">
        <f>RawSurveyData!A5</f>
        <v>S004</v>
      </c>
      <c r="G5" s="2" t="str">
        <f>RawSurveyData!B5</f>
        <v>Daniel Gomez</v>
      </c>
      <c r="H5" s="3">
        <f>RawSurveyData!C5</f>
        <v>24</v>
      </c>
      <c r="I5" s="2" t="str">
        <f>RawSurveyData!D5</f>
        <v>Male</v>
      </c>
      <c r="J5" s="2" t="str">
        <f>RawSurveyData!E5</f>
        <v>Junior</v>
      </c>
      <c r="K5" s="3">
        <f>RawSurveyData!F5</f>
        <v>2.18</v>
      </c>
      <c r="L5" s="3">
        <f>RawSurveyData!G5</f>
        <v>37</v>
      </c>
      <c r="M5" s="3">
        <f>RawSurveyData!H5</f>
        <v>4.7</v>
      </c>
      <c r="N5" s="3">
        <f>RawSurveyData!I5</f>
        <v>9</v>
      </c>
      <c r="O5" s="3">
        <f>RawSurveyData!J5</f>
        <v>4</v>
      </c>
      <c r="P5" s="2" t="str">
        <f>RawSurveyData!K5</f>
        <v>Yes</v>
      </c>
      <c r="Q5" s="2" t="str">
        <f>RawSurveyData!L5</f>
        <v>No</v>
      </c>
      <c r="R5" s="3">
        <f>RawSurveyData!M5</f>
        <v>2</v>
      </c>
      <c r="S5" s="3">
        <f>RawSurveyData!N5</f>
        <v>11</v>
      </c>
    </row>
    <row r="6" ht="28" spans="1:19">
      <c r="A6" s="2" t="str" cm="1">
        <f t="array" ref="A6">_xlfn.IFS(RawSurveyData!H6&lt;5,"&lt;5",RawSurveyData!H6&lt;=7,"5-7",TRUE,"&gt;7")</f>
        <v>&lt;5</v>
      </c>
      <c r="B6" s="2" t="str" cm="1">
        <f t="array" ref="B6">_xlfn.IFS(RawSurveyData!I6&lt;=3,"Low",RawSurveyData!I6&lt;=6,"Med",TRUE,"High")</f>
        <v>High</v>
      </c>
      <c r="C6" s="3">
        <f>--(RawSurveyData!H6&lt;5)+--(RawSurveyData!I6&gt;=8)+--(RawSurveyData!M6&gt;=10)+--(RawSurveyData!N6&gt;=11)</f>
        <v>3</v>
      </c>
      <c r="D6" s="2" t="str">
        <f t="shared" si="0"/>
        <v>Yes</v>
      </c>
      <c r="E6" s="2" t="str" cm="1">
        <f t="array" ref="E6">_xlfn.IFS(RawSurveyData!G6&lt;=15,"Light",RawSurveyData!G6&lt;=30,"Moderate",TRUE,"Heavy")</f>
        <v>Moderate</v>
      </c>
      <c r="F6" s="2" t="str">
        <f>RawSurveyData!A6</f>
        <v>S005</v>
      </c>
      <c r="G6" s="2" t="str">
        <f>RawSurveyData!B6</f>
        <v>Ella Rossi</v>
      </c>
      <c r="H6" s="3">
        <f>RawSurveyData!C6</f>
        <v>20</v>
      </c>
      <c r="I6" s="2" t="str">
        <f>RawSurveyData!D6</f>
        <v>Female</v>
      </c>
      <c r="J6" s="2" t="str">
        <f>RawSurveyData!E6</f>
        <v>Junior</v>
      </c>
      <c r="K6" s="3">
        <f>RawSurveyData!F6</f>
        <v>2.39</v>
      </c>
      <c r="L6" s="3">
        <f>RawSurveyData!G6</f>
        <v>16</v>
      </c>
      <c r="M6" s="3">
        <f>RawSurveyData!H6</f>
        <v>4.8</v>
      </c>
      <c r="N6" s="3">
        <f>RawSurveyData!I6</f>
        <v>7</v>
      </c>
      <c r="O6" s="3">
        <f>RawSurveyData!J6</f>
        <v>7</v>
      </c>
      <c r="P6" s="2" t="str">
        <f>RawSurveyData!K6</f>
        <v>No</v>
      </c>
      <c r="Q6" s="2" t="str">
        <f>RawSurveyData!L6</f>
        <v>Yes</v>
      </c>
      <c r="R6" s="3">
        <f>RawSurveyData!M6</f>
        <v>24</v>
      </c>
      <c r="S6" s="3">
        <f>RawSurveyData!N6</f>
        <v>18</v>
      </c>
    </row>
    <row r="7" ht="28" spans="1:19">
      <c r="A7" s="2" t="str" cm="1">
        <f t="array" ref="A7">_xlfn.IFS(RawSurveyData!H7&lt;5,"&lt;5",RawSurveyData!H7&lt;=7,"5-7",TRUE,"&gt;7")</f>
        <v>&lt;5</v>
      </c>
      <c r="B7" s="2" t="str" cm="1">
        <f t="array" ref="B7">_xlfn.IFS(RawSurveyData!I7&lt;=3,"Low",RawSurveyData!I7&lt;=6,"Med",TRUE,"High")</f>
        <v>Low</v>
      </c>
      <c r="C7" s="3">
        <f>--(RawSurveyData!H7&lt;5)+--(RawSurveyData!I7&gt;=8)+--(RawSurveyData!M7&gt;=10)+--(RawSurveyData!N7&gt;=11)</f>
        <v>3</v>
      </c>
      <c r="D7" s="2" t="str">
        <f t="shared" si="0"/>
        <v>Yes</v>
      </c>
      <c r="E7" s="2" t="str" cm="1">
        <f t="array" ref="E7">_xlfn.IFS(RawSurveyData!G7&lt;=15,"Light",RawSurveyData!G7&lt;=30,"Moderate",TRUE,"Heavy")</f>
        <v>Moderate</v>
      </c>
      <c r="F7" s="2" t="str">
        <f>RawSurveyData!A7</f>
        <v>S006</v>
      </c>
      <c r="G7" s="2" t="str">
        <f>RawSurveyData!B7</f>
        <v>Felix Johnson</v>
      </c>
      <c r="H7" s="3">
        <f>RawSurveyData!C7</f>
        <v>22</v>
      </c>
      <c r="I7" s="2" t="str">
        <f>RawSurveyData!D7</f>
        <v>Male</v>
      </c>
      <c r="J7" s="2" t="str">
        <f>RawSurveyData!E7</f>
        <v>Sophomore</v>
      </c>
      <c r="K7" s="3">
        <f>RawSurveyData!F7</f>
        <v>2.09</v>
      </c>
      <c r="L7" s="3">
        <f>RawSurveyData!G7</f>
        <v>18</v>
      </c>
      <c r="M7" s="3">
        <f>RawSurveyData!H7</f>
        <v>3.7</v>
      </c>
      <c r="N7" s="3">
        <f>RawSurveyData!I7</f>
        <v>1</v>
      </c>
      <c r="O7" s="3">
        <f>RawSurveyData!J7</f>
        <v>2</v>
      </c>
      <c r="P7" s="2" t="str">
        <f>RawSurveyData!K7</f>
        <v>No</v>
      </c>
      <c r="Q7" s="2" t="str">
        <f>RawSurveyData!L7</f>
        <v>No</v>
      </c>
      <c r="R7" s="3">
        <f>RawSurveyData!M7</f>
        <v>17</v>
      </c>
      <c r="S7" s="3">
        <f>RawSurveyData!N7</f>
        <v>21</v>
      </c>
    </row>
    <row r="8" ht="28" spans="1:19">
      <c r="A8" s="2" t="str" cm="1">
        <f t="array" ref="A8">_xlfn.IFS(RawSurveyData!H8&lt;5,"&lt;5",RawSurveyData!H8&lt;=7,"5-7",TRUE,"&gt;7")</f>
        <v>&gt;7</v>
      </c>
      <c r="B8" s="2" t="str" cm="1">
        <f t="array" ref="B8">_xlfn.IFS(RawSurveyData!I8&lt;=3,"Low",RawSurveyData!I8&lt;=6,"Med",TRUE,"High")</f>
        <v>Low</v>
      </c>
      <c r="C8" s="3">
        <f>--(RawSurveyData!H8&lt;5)+--(RawSurveyData!I8&gt;=8)+--(RawSurveyData!M8&gt;=10)+--(RawSurveyData!N8&gt;=11)</f>
        <v>2</v>
      </c>
      <c r="D8" s="2" t="str">
        <f t="shared" si="0"/>
        <v>Yes</v>
      </c>
      <c r="E8" s="2" t="str" cm="1">
        <f t="array" ref="E8">_xlfn.IFS(RawSurveyData!G8&lt;=15,"Light",RawSurveyData!G8&lt;=30,"Moderate",TRUE,"Heavy")</f>
        <v>Moderate</v>
      </c>
      <c r="F8" s="2" t="str">
        <f>RawSurveyData!A8</f>
        <v>S007</v>
      </c>
      <c r="G8" s="2" t="str">
        <f>RawSurveyData!B8</f>
        <v>Grace Chen</v>
      </c>
      <c r="H8" s="3">
        <f>RawSurveyData!C8</f>
        <v>22</v>
      </c>
      <c r="I8" s="2" t="str">
        <f>RawSurveyData!D8</f>
        <v>Male</v>
      </c>
      <c r="J8" s="2" t="str">
        <f>RawSurveyData!E8</f>
        <v>Freshman</v>
      </c>
      <c r="K8" s="3">
        <f>RawSurveyData!F8</f>
        <v>2.65</v>
      </c>
      <c r="L8" s="3">
        <f>RawSurveyData!G8</f>
        <v>17</v>
      </c>
      <c r="M8" s="3">
        <f>RawSurveyData!H8</f>
        <v>7.1</v>
      </c>
      <c r="N8" s="3">
        <f>RawSurveyData!I8</f>
        <v>1</v>
      </c>
      <c r="O8" s="3">
        <f>RawSurveyData!J8</f>
        <v>3</v>
      </c>
      <c r="P8" s="2" t="str">
        <f>RawSurveyData!K8</f>
        <v>No</v>
      </c>
      <c r="Q8" s="2" t="str">
        <f>RawSurveyData!L8</f>
        <v>No</v>
      </c>
      <c r="R8" s="3">
        <f>RawSurveyData!M8</f>
        <v>13</v>
      </c>
      <c r="S8" s="3">
        <f>RawSurveyData!N8</f>
        <v>21</v>
      </c>
    </row>
    <row r="9" ht="28" spans="1:19">
      <c r="A9" s="2" t="str" cm="1">
        <f t="array" ref="A9">_xlfn.IFS(RawSurveyData!H9&lt;5,"&lt;5",RawSurveyData!H9&lt;=7,"5-7",TRUE,"&gt;7")</f>
        <v>&lt;5</v>
      </c>
      <c r="B9" s="2" t="str" cm="1">
        <f t="array" ref="B9">_xlfn.IFS(RawSurveyData!I9&lt;=3,"Low",RawSurveyData!I9&lt;=6,"Med",TRUE,"High")</f>
        <v>High</v>
      </c>
      <c r="C9" s="3">
        <f>--(RawSurveyData!H9&lt;5)+--(RawSurveyData!I9&gt;=8)+--(RawSurveyData!M9&gt;=10)+--(RawSurveyData!N9&gt;=11)</f>
        <v>4</v>
      </c>
      <c r="D9" s="2" t="str">
        <f t="shared" si="0"/>
        <v>Yes</v>
      </c>
      <c r="E9" s="2" t="str" cm="1">
        <f t="array" ref="E9">_xlfn.IFS(RawSurveyData!G9&lt;=15,"Light",RawSurveyData!G9&lt;=30,"Moderate",TRUE,"Heavy")</f>
        <v>Moderate</v>
      </c>
      <c r="F9" s="2" t="str">
        <f>RawSurveyData!A9</f>
        <v>S008</v>
      </c>
      <c r="G9" s="2" t="str">
        <f>RawSurveyData!B9</f>
        <v>Hassan Ali</v>
      </c>
      <c r="H9" s="3">
        <f>RawSurveyData!C9</f>
        <v>24</v>
      </c>
      <c r="I9" s="2" t="str">
        <f>RawSurveyData!D9</f>
        <v>Nonbinary</v>
      </c>
      <c r="J9" s="2" t="str">
        <f>RawSurveyData!E9</f>
        <v>Senior</v>
      </c>
      <c r="K9" s="3">
        <f>RawSurveyData!F9</f>
        <v>2.78</v>
      </c>
      <c r="L9" s="3">
        <f>RawSurveyData!G9</f>
        <v>21</v>
      </c>
      <c r="M9" s="3">
        <f>RawSurveyData!H9</f>
        <v>4.1</v>
      </c>
      <c r="N9" s="3">
        <f>RawSurveyData!I9</f>
        <v>9</v>
      </c>
      <c r="O9" s="3">
        <f>RawSurveyData!J9</f>
        <v>1</v>
      </c>
      <c r="P9" s="2" t="str">
        <f>RawSurveyData!K9</f>
        <v>No</v>
      </c>
      <c r="Q9" s="2" t="str">
        <f>RawSurveyData!L9</f>
        <v>No</v>
      </c>
      <c r="R9" s="3">
        <f>RawSurveyData!M9</f>
        <v>17</v>
      </c>
      <c r="S9" s="3">
        <f>RawSurveyData!N9</f>
        <v>13</v>
      </c>
    </row>
    <row r="10" ht="28" spans="1:19">
      <c r="A10" s="2" t="str" cm="1">
        <f t="array" ref="A10">_xlfn.IFS(RawSurveyData!H10&lt;5,"&lt;5",RawSurveyData!H10&lt;=7,"5-7",TRUE,"&gt;7")</f>
        <v>5-7</v>
      </c>
      <c r="B10" s="2" t="str" cm="1">
        <f t="array" ref="B10">_xlfn.IFS(RawSurveyData!I10&lt;=3,"Low",RawSurveyData!I10&lt;=6,"Med",TRUE,"High")</f>
        <v>High</v>
      </c>
      <c r="C10" s="3">
        <f>--(RawSurveyData!H10&lt;5)+--(RawSurveyData!I10&gt;=8)+--(RawSurveyData!M10&gt;=10)+--(RawSurveyData!N10&gt;=11)</f>
        <v>1</v>
      </c>
      <c r="D10" s="2" t="str">
        <f t="shared" si="0"/>
        <v>No</v>
      </c>
      <c r="E10" s="2" t="str" cm="1">
        <f t="array" ref="E10">_xlfn.IFS(RawSurveyData!G10&lt;=15,"Light",RawSurveyData!G10&lt;=30,"Moderate",TRUE,"Heavy")</f>
        <v>Light</v>
      </c>
      <c r="F10" s="2" t="str">
        <f>RawSurveyData!A10</f>
        <v>S009</v>
      </c>
      <c r="G10" s="2" t="str">
        <f>RawSurveyData!B10</f>
        <v>Isabella Garcia</v>
      </c>
      <c r="H10" s="3">
        <f>RawSurveyData!C10</f>
        <v>19</v>
      </c>
      <c r="I10" s="2" t="str">
        <f>RawSurveyData!D10</f>
        <v>Male</v>
      </c>
      <c r="J10" s="2" t="str">
        <f>RawSurveyData!E10</f>
        <v>Sophomore</v>
      </c>
      <c r="K10" s="3">
        <f>RawSurveyData!F10</f>
        <v>2.54</v>
      </c>
      <c r="L10" s="3">
        <f>RawSurveyData!G10</f>
        <v>11</v>
      </c>
      <c r="M10" s="3">
        <f>RawSurveyData!H10</f>
        <v>5.7</v>
      </c>
      <c r="N10" s="3">
        <f>RawSurveyData!I10</f>
        <v>9</v>
      </c>
      <c r="O10" s="3">
        <f>RawSurveyData!J10</f>
        <v>5</v>
      </c>
      <c r="P10" s="2" t="str">
        <f>RawSurveyData!K10</f>
        <v>No</v>
      </c>
      <c r="Q10" s="2" t="str">
        <f>RawSurveyData!L10</f>
        <v>No</v>
      </c>
      <c r="R10" s="3">
        <f>RawSurveyData!M10</f>
        <v>1</v>
      </c>
      <c r="S10" s="3">
        <f>RawSurveyData!N10</f>
        <v>5</v>
      </c>
    </row>
    <row r="11" ht="28" spans="1:19">
      <c r="A11" s="2" t="str" cm="1">
        <f t="array" ref="A11">_xlfn.IFS(RawSurveyData!H11&lt;5,"&lt;5",RawSurveyData!H11&lt;=7,"5-7",TRUE,"&gt;7")</f>
        <v>&lt;5</v>
      </c>
      <c r="B11" s="2" t="str" cm="1">
        <f t="array" ref="B11">_xlfn.IFS(RawSurveyData!I11&lt;=3,"Low",RawSurveyData!I11&lt;=6,"Med",TRUE,"High")</f>
        <v>Med</v>
      </c>
      <c r="C11" s="3">
        <f>--(RawSurveyData!H11&lt;5)+--(RawSurveyData!I11&gt;=8)+--(RawSurveyData!M11&gt;=10)+--(RawSurveyData!N11&gt;=11)</f>
        <v>2</v>
      </c>
      <c r="D11" s="2" t="str">
        <f t="shared" si="0"/>
        <v>Yes</v>
      </c>
      <c r="E11" s="2" t="str" cm="1">
        <f t="array" ref="E11">_xlfn.IFS(RawSurveyData!G11&lt;=15,"Light",RawSurveyData!G11&lt;=30,"Moderate",TRUE,"Heavy")</f>
        <v>Light</v>
      </c>
      <c r="F11" s="2" t="str">
        <f>RawSurveyData!A11</f>
        <v>S010</v>
      </c>
      <c r="G11" s="2" t="str">
        <f>RawSurveyData!B11</f>
        <v>Jack Wilson</v>
      </c>
      <c r="H11" s="3">
        <f>RawSurveyData!C11</f>
        <v>20</v>
      </c>
      <c r="I11" s="2" t="str">
        <f>RawSurveyData!D11</f>
        <v>Male</v>
      </c>
      <c r="J11" s="2" t="str">
        <f>RawSurveyData!E11</f>
        <v>Senior</v>
      </c>
      <c r="K11" s="3">
        <f>RawSurveyData!F11</f>
        <v>3.66</v>
      </c>
      <c r="L11" s="3">
        <f>RawSurveyData!G11</f>
        <v>10</v>
      </c>
      <c r="M11" s="3">
        <f>RawSurveyData!H11</f>
        <v>4.5</v>
      </c>
      <c r="N11" s="3">
        <f>RawSurveyData!I11</f>
        <v>4</v>
      </c>
      <c r="O11" s="3">
        <f>RawSurveyData!J11</f>
        <v>1</v>
      </c>
      <c r="P11" s="2" t="str">
        <f>RawSurveyData!K11</f>
        <v>Yes</v>
      </c>
      <c r="Q11" s="2" t="str">
        <f>RawSurveyData!L11</f>
        <v>Yes</v>
      </c>
      <c r="R11" s="3">
        <f>RawSurveyData!M11</f>
        <v>21</v>
      </c>
      <c r="S11" s="3">
        <f>RawSurveyData!N11</f>
        <v>5</v>
      </c>
    </row>
    <row r="12" ht="28" spans="1:19">
      <c r="A12" s="2" t="str" cm="1">
        <f t="array" ref="A12">_xlfn.IFS(RawSurveyData!H12&lt;5,"&lt;5",RawSurveyData!H12&lt;=7,"5-7",TRUE,"&gt;7")</f>
        <v>&gt;7</v>
      </c>
      <c r="B12" s="2" t="str" cm="1">
        <f t="array" ref="B12">_xlfn.IFS(RawSurveyData!I12&lt;=3,"Low",RawSurveyData!I12&lt;=6,"Med",TRUE,"High")</f>
        <v>High</v>
      </c>
      <c r="C12" s="3">
        <f>--(RawSurveyData!H12&lt;5)+--(RawSurveyData!I12&gt;=8)+--(RawSurveyData!M12&gt;=10)+--(RawSurveyData!N12&gt;=11)</f>
        <v>2</v>
      </c>
      <c r="D12" s="2" t="str">
        <f t="shared" si="0"/>
        <v>Yes</v>
      </c>
      <c r="E12" s="2" t="str" cm="1">
        <f t="array" ref="E12">_xlfn.IFS(RawSurveyData!G12&lt;=15,"Light",RawSurveyData!G12&lt;=30,"Moderate",TRUE,"Heavy")</f>
        <v>Moderate</v>
      </c>
      <c r="F12" s="2" t="str">
        <f>RawSurveyData!A12</f>
        <v>S011</v>
      </c>
      <c r="G12" s="2" t="str">
        <f>RawSurveyData!B12</f>
        <v>Kiran Singh</v>
      </c>
      <c r="H12" s="3">
        <f>RawSurveyData!C12</f>
        <v>24</v>
      </c>
      <c r="I12" s="2" t="str">
        <f>RawSurveyData!D12</f>
        <v>Female</v>
      </c>
      <c r="J12" s="2" t="str">
        <f>RawSurveyData!E12</f>
        <v>Senior</v>
      </c>
      <c r="K12" s="3">
        <f>RawSurveyData!F12</f>
        <v>2.71</v>
      </c>
      <c r="L12" s="3">
        <f>RawSurveyData!G12</f>
        <v>25</v>
      </c>
      <c r="M12" s="3">
        <f>RawSurveyData!H12</f>
        <v>8</v>
      </c>
      <c r="N12" s="3">
        <f>RawSurveyData!I12</f>
        <v>9</v>
      </c>
      <c r="O12" s="3">
        <f>RawSurveyData!J12</f>
        <v>8</v>
      </c>
      <c r="P12" s="2" t="str">
        <f>RawSurveyData!K12</f>
        <v>No</v>
      </c>
      <c r="Q12" s="2" t="str">
        <f>RawSurveyData!L12</f>
        <v>Yes</v>
      </c>
      <c r="R12" s="3">
        <f>RawSurveyData!M12</f>
        <v>2</v>
      </c>
      <c r="S12" s="3">
        <f>RawSurveyData!N12</f>
        <v>12</v>
      </c>
    </row>
    <row r="13" ht="28" spans="1:19">
      <c r="A13" s="2" t="str" cm="1">
        <f t="array" ref="A13">_xlfn.IFS(RawSurveyData!H13&lt;5,"&lt;5",RawSurveyData!H13&lt;=7,"5-7",TRUE,"&gt;7")</f>
        <v>5-7</v>
      </c>
      <c r="B13" s="2" t="str" cm="1">
        <f t="array" ref="B13">_xlfn.IFS(RawSurveyData!I13&lt;=3,"Low",RawSurveyData!I13&lt;=6,"Med",TRUE,"High")</f>
        <v>Low</v>
      </c>
      <c r="C13" s="3">
        <f>--(RawSurveyData!H13&lt;5)+--(RawSurveyData!I13&gt;=8)+--(RawSurveyData!M13&gt;=10)+--(RawSurveyData!N13&gt;=11)</f>
        <v>2</v>
      </c>
      <c r="D13" s="2" t="str">
        <f t="shared" si="0"/>
        <v>Yes</v>
      </c>
      <c r="E13" s="2" t="str" cm="1">
        <f t="array" ref="E13">_xlfn.IFS(RawSurveyData!G13&lt;=15,"Light",RawSurveyData!G13&lt;=30,"Moderate",TRUE,"Heavy")</f>
        <v>Heavy</v>
      </c>
      <c r="F13" s="2" t="str">
        <f>RawSurveyData!A13</f>
        <v>S012</v>
      </c>
      <c r="G13" s="2" t="str">
        <f>RawSurveyData!B13</f>
        <v>Liam O’Connor</v>
      </c>
      <c r="H13" s="3">
        <f>RawSurveyData!C13</f>
        <v>20</v>
      </c>
      <c r="I13" s="2" t="str">
        <f>RawSurveyData!D13</f>
        <v>Male</v>
      </c>
      <c r="J13" s="2" t="str">
        <f>RawSurveyData!E13</f>
        <v>Sophomore</v>
      </c>
      <c r="K13" s="3">
        <f>RawSurveyData!F13</f>
        <v>2.56</v>
      </c>
      <c r="L13" s="3">
        <f>RawSurveyData!G13</f>
        <v>32</v>
      </c>
      <c r="M13" s="3">
        <f>RawSurveyData!H13</f>
        <v>5.9</v>
      </c>
      <c r="N13" s="3">
        <f>RawSurveyData!I13</f>
        <v>3</v>
      </c>
      <c r="O13" s="3">
        <f>RawSurveyData!J13</f>
        <v>1</v>
      </c>
      <c r="P13" s="2" t="str">
        <f>RawSurveyData!K13</f>
        <v>No</v>
      </c>
      <c r="Q13" s="2" t="str">
        <f>RawSurveyData!L13</f>
        <v>No</v>
      </c>
      <c r="R13" s="3">
        <f>RawSurveyData!M13</f>
        <v>15</v>
      </c>
      <c r="S13" s="3">
        <f>RawSurveyData!N13</f>
        <v>18</v>
      </c>
    </row>
    <row r="14" ht="28" spans="1:19">
      <c r="A14" s="2" t="str" cm="1">
        <f t="array" ref="A14">_xlfn.IFS(RawSurveyData!H14&lt;5,"&lt;5",RawSurveyData!H14&lt;=7,"5-7",TRUE,"&gt;7")</f>
        <v>5-7</v>
      </c>
      <c r="B14" s="2" t="str" cm="1">
        <f t="array" ref="B14">_xlfn.IFS(RawSurveyData!I14&lt;=3,"Low",RawSurveyData!I14&lt;=6,"Med",TRUE,"High")</f>
        <v>High</v>
      </c>
      <c r="C14" s="3">
        <f>--(RawSurveyData!H14&lt;5)+--(RawSurveyData!I14&gt;=8)+--(RawSurveyData!M14&gt;=10)+--(RawSurveyData!N14&gt;=11)</f>
        <v>1</v>
      </c>
      <c r="D14" s="2" t="str">
        <f t="shared" si="0"/>
        <v>No</v>
      </c>
      <c r="E14" s="2" t="str" cm="1">
        <f t="array" ref="E14">_xlfn.IFS(RawSurveyData!G14&lt;=15,"Light",RawSurveyData!G14&lt;=30,"Moderate",TRUE,"Heavy")</f>
        <v>Heavy</v>
      </c>
      <c r="F14" s="2" t="str">
        <f>RawSurveyData!A14</f>
        <v>S013</v>
      </c>
      <c r="G14" s="2" t="str">
        <f>RawSurveyData!B14</f>
        <v>Maya Lopez</v>
      </c>
      <c r="H14" s="3">
        <f>RawSurveyData!C14</f>
        <v>20</v>
      </c>
      <c r="I14" s="2" t="str">
        <f>RawSurveyData!D14</f>
        <v>Nonbinary</v>
      </c>
      <c r="J14" s="2" t="str">
        <f>RawSurveyData!E14</f>
        <v>Sophomore</v>
      </c>
      <c r="K14" s="3">
        <f>RawSurveyData!F14</f>
        <v>3.09</v>
      </c>
      <c r="L14" s="3">
        <f>RawSurveyData!G14</f>
        <v>32</v>
      </c>
      <c r="M14" s="3">
        <f>RawSurveyData!H14</f>
        <v>6.3</v>
      </c>
      <c r="N14" s="3">
        <f>RawSurveyData!I14</f>
        <v>7</v>
      </c>
      <c r="O14" s="3">
        <f>RawSurveyData!J14</f>
        <v>1</v>
      </c>
      <c r="P14" s="2" t="str">
        <f>RawSurveyData!K14</f>
        <v>Yes</v>
      </c>
      <c r="Q14" s="2" t="str">
        <f>RawSurveyData!L14</f>
        <v>No</v>
      </c>
      <c r="R14" s="3">
        <f>RawSurveyData!M14</f>
        <v>8</v>
      </c>
      <c r="S14" s="3">
        <f>RawSurveyData!N14</f>
        <v>21</v>
      </c>
    </row>
    <row r="15" ht="28" spans="1:19">
      <c r="A15" s="2" t="str" cm="1">
        <f t="array" ref="A15">_xlfn.IFS(RawSurveyData!H15&lt;5,"&lt;5",RawSurveyData!H15&lt;=7,"5-7",TRUE,"&gt;7")</f>
        <v>5-7</v>
      </c>
      <c r="B15" s="2" t="str" cm="1">
        <f t="array" ref="B15">_xlfn.IFS(RawSurveyData!I15&lt;=3,"Low",RawSurveyData!I15&lt;=6,"Med",TRUE,"High")</f>
        <v>Med</v>
      </c>
      <c r="C15" s="3">
        <f>--(RawSurveyData!H15&lt;5)+--(RawSurveyData!I15&gt;=8)+--(RawSurveyData!M15&gt;=10)+--(RawSurveyData!N15&gt;=11)</f>
        <v>0</v>
      </c>
      <c r="D15" s="2" t="str">
        <f t="shared" si="0"/>
        <v>No</v>
      </c>
      <c r="E15" s="2" t="str" cm="1">
        <f t="array" ref="E15">_xlfn.IFS(RawSurveyData!G15&lt;=15,"Light",RawSurveyData!G15&lt;=30,"Moderate",TRUE,"Heavy")</f>
        <v>Heavy</v>
      </c>
      <c r="F15" s="2" t="str">
        <f>RawSurveyData!A15</f>
        <v>S014</v>
      </c>
      <c r="G15" s="2" t="str">
        <f>RawSurveyData!B15</f>
        <v>Noah Schmidt</v>
      </c>
      <c r="H15" s="3">
        <f>RawSurveyData!C15</f>
        <v>22</v>
      </c>
      <c r="I15" s="2" t="str">
        <f>RawSurveyData!D15</f>
        <v>Female</v>
      </c>
      <c r="J15" s="2" t="str">
        <f>RawSurveyData!E15</f>
        <v>Sophomore</v>
      </c>
      <c r="K15" s="3">
        <f>RawSurveyData!F15</f>
        <v>2.28</v>
      </c>
      <c r="L15" s="3">
        <f>RawSurveyData!G15</f>
        <v>39</v>
      </c>
      <c r="M15" s="3">
        <f>RawSurveyData!H15</f>
        <v>7</v>
      </c>
      <c r="N15" s="3">
        <f>RawSurveyData!I15</f>
        <v>6</v>
      </c>
      <c r="O15" s="3">
        <f>RawSurveyData!J15</f>
        <v>2</v>
      </c>
      <c r="P15" s="2" t="str">
        <f>RawSurveyData!K15</f>
        <v>Yes</v>
      </c>
      <c r="Q15" s="2" t="str">
        <f>RawSurveyData!L15</f>
        <v>No</v>
      </c>
      <c r="R15" s="3">
        <f>RawSurveyData!M15</f>
        <v>3</v>
      </c>
      <c r="S15" s="3">
        <f>RawSurveyData!N15</f>
        <v>7</v>
      </c>
    </row>
    <row r="16" ht="28" spans="1:19">
      <c r="A16" s="2" t="str" cm="1">
        <f t="array" ref="A16">_xlfn.IFS(RawSurveyData!H16&lt;5,"&lt;5",RawSurveyData!H16&lt;=7,"5-7",TRUE,"&gt;7")</f>
        <v>&lt;5</v>
      </c>
      <c r="B16" s="2" t="str" cm="1">
        <f t="array" ref="B16">_xlfn.IFS(RawSurveyData!I16&lt;=3,"Low",RawSurveyData!I16&lt;=6,"Med",TRUE,"High")</f>
        <v>High</v>
      </c>
      <c r="C16" s="3">
        <f>--(RawSurveyData!H16&lt;5)+--(RawSurveyData!I16&gt;=8)+--(RawSurveyData!M16&gt;=10)+--(RawSurveyData!N16&gt;=11)</f>
        <v>2</v>
      </c>
      <c r="D16" s="2" t="str">
        <f t="shared" si="0"/>
        <v>Yes</v>
      </c>
      <c r="E16" s="2" t="str" cm="1">
        <f t="array" ref="E16">_xlfn.IFS(RawSurveyData!G16&lt;=15,"Light",RawSurveyData!G16&lt;=30,"Moderate",TRUE,"Heavy")</f>
        <v>Heavy</v>
      </c>
      <c r="F16" s="2" t="str">
        <f>RawSurveyData!A16</f>
        <v>S015</v>
      </c>
      <c r="G16" s="2" t="str">
        <f>RawSurveyData!B16</f>
        <v>Olivia Brown</v>
      </c>
      <c r="H16" s="3">
        <f>RawSurveyData!C16</f>
        <v>21</v>
      </c>
      <c r="I16" s="2" t="str">
        <f>RawSurveyData!D16</f>
        <v>Female</v>
      </c>
      <c r="J16" s="2" t="str">
        <f>RawSurveyData!E16</f>
        <v>Sophomore</v>
      </c>
      <c r="K16" s="3">
        <f>RawSurveyData!F16</f>
        <v>3.6</v>
      </c>
      <c r="L16" s="3">
        <f>RawSurveyData!G16</f>
        <v>33</v>
      </c>
      <c r="M16" s="3">
        <f>RawSurveyData!H16</f>
        <v>4.2</v>
      </c>
      <c r="N16" s="3">
        <f>RawSurveyData!I16</f>
        <v>8</v>
      </c>
      <c r="O16" s="3">
        <f>RawSurveyData!J16</f>
        <v>2</v>
      </c>
      <c r="P16" s="2" t="str">
        <f>RawSurveyData!K16</f>
        <v>No</v>
      </c>
      <c r="Q16" s="2" t="str">
        <f>RawSurveyData!L16</f>
        <v>No</v>
      </c>
      <c r="R16" s="3">
        <f>RawSurveyData!M16</f>
        <v>0</v>
      </c>
      <c r="S16" s="3">
        <f>RawSurveyData!N16</f>
        <v>1</v>
      </c>
    </row>
    <row r="17" spans="1:19">
      <c r="A17" s="2" t="str" cm="1">
        <f t="array" ref="A17">_xlfn.IFS(RawSurveyData!H17&lt;5,"&lt;5",RawSurveyData!H17&lt;=7,"5-7",TRUE,"&gt;7")</f>
        <v>5-7</v>
      </c>
      <c r="B17" s="2" t="str" cm="1">
        <f t="array" ref="B17">_xlfn.IFS(RawSurveyData!I17&lt;=3,"Low",RawSurveyData!I17&lt;=6,"Med",TRUE,"High")</f>
        <v>High</v>
      </c>
      <c r="C17" s="3">
        <f>--(RawSurveyData!H17&lt;5)+--(RawSurveyData!I17&gt;=8)+--(RawSurveyData!M17&gt;=10)+--(RawSurveyData!N17&gt;=11)</f>
        <v>2</v>
      </c>
      <c r="D17" s="2" t="str">
        <f t="shared" si="0"/>
        <v>Yes</v>
      </c>
      <c r="E17" s="2" t="str" cm="1">
        <f t="array" ref="E17">_xlfn.IFS(RawSurveyData!G17&lt;=15,"Light",RawSurveyData!G17&lt;=30,"Moderate",TRUE,"Heavy")</f>
        <v>Light</v>
      </c>
      <c r="F17" s="2" t="str">
        <f>RawSurveyData!A17</f>
        <v>S016</v>
      </c>
      <c r="G17" s="2" t="str">
        <f>RawSurveyData!B17</f>
        <v>Priya Shah</v>
      </c>
      <c r="H17" s="3">
        <f>RawSurveyData!C17</f>
        <v>20</v>
      </c>
      <c r="I17" s="2" t="str">
        <f>RawSurveyData!D17</f>
        <v>Female</v>
      </c>
      <c r="J17" s="2" t="str">
        <f>RawSurveyData!E17</f>
        <v>Sophomore</v>
      </c>
      <c r="K17" s="3">
        <f>RawSurveyData!F17</f>
        <v>2.15</v>
      </c>
      <c r="L17" s="3">
        <f>RawSurveyData!G17</f>
        <v>14</v>
      </c>
      <c r="M17" s="3">
        <f>RawSurveyData!H17</f>
        <v>6.5</v>
      </c>
      <c r="N17" s="3">
        <f>RawSurveyData!I17</f>
        <v>9</v>
      </c>
      <c r="O17" s="3">
        <f>RawSurveyData!J17</f>
        <v>6</v>
      </c>
      <c r="P17" s="2" t="str">
        <f>RawSurveyData!K17</f>
        <v>No</v>
      </c>
      <c r="Q17" s="2" t="str">
        <f>RawSurveyData!L17</f>
        <v>No</v>
      </c>
      <c r="R17" s="3">
        <f>RawSurveyData!M17</f>
        <v>3</v>
      </c>
      <c r="S17" s="3">
        <f>RawSurveyData!N17</f>
        <v>20</v>
      </c>
    </row>
    <row r="18" ht="28" spans="1:19">
      <c r="A18" s="2" t="str" cm="1">
        <f t="array" ref="A18">_xlfn.IFS(RawSurveyData!H18&lt;5,"&lt;5",RawSurveyData!H18&lt;=7,"5-7",TRUE,"&gt;7")</f>
        <v>5-7</v>
      </c>
      <c r="B18" s="2" t="str" cm="1">
        <f t="array" ref="B18">_xlfn.IFS(RawSurveyData!I18&lt;=3,"Low",RawSurveyData!I18&lt;=6,"Med",TRUE,"High")</f>
        <v>Med</v>
      </c>
      <c r="C18" s="3">
        <f>--(RawSurveyData!H18&lt;5)+--(RawSurveyData!I18&gt;=8)+--(RawSurveyData!M18&gt;=10)+--(RawSurveyData!N18&gt;=11)</f>
        <v>0</v>
      </c>
      <c r="D18" s="2" t="str">
        <f t="shared" si="0"/>
        <v>No</v>
      </c>
      <c r="E18" s="2" t="str" cm="1">
        <f t="array" ref="E18">_xlfn.IFS(RawSurveyData!G18&lt;=15,"Light",RawSurveyData!G18&lt;=30,"Moderate",TRUE,"Heavy")</f>
        <v>Light</v>
      </c>
      <c r="F18" s="2" t="str">
        <f>RawSurveyData!A18</f>
        <v>S017</v>
      </c>
      <c r="G18" s="2" t="str">
        <f>RawSurveyData!B18</f>
        <v>Quinn Parker</v>
      </c>
      <c r="H18" s="3">
        <f>RawSurveyData!C18</f>
        <v>23</v>
      </c>
      <c r="I18" s="2" t="str">
        <f>RawSurveyData!D18</f>
        <v>Female</v>
      </c>
      <c r="J18" s="2" t="str">
        <f>RawSurveyData!E18</f>
        <v>Senior</v>
      </c>
      <c r="K18" s="3">
        <f>RawSurveyData!F18</f>
        <v>3.97</v>
      </c>
      <c r="L18" s="3">
        <f>RawSurveyData!G18</f>
        <v>12</v>
      </c>
      <c r="M18" s="3">
        <f>RawSurveyData!H18</f>
        <v>6.2</v>
      </c>
      <c r="N18" s="3">
        <f>RawSurveyData!I18</f>
        <v>5</v>
      </c>
      <c r="O18" s="3">
        <f>RawSurveyData!J18</f>
        <v>7</v>
      </c>
      <c r="P18" s="2" t="str">
        <f>RawSurveyData!K18</f>
        <v>Yes</v>
      </c>
      <c r="Q18" s="2" t="str">
        <f>RawSurveyData!L18</f>
        <v>No</v>
      </c>
      <c r="R18" s="3">
        <f>RawSurveyData!M18</f>
        <v>0</v>
      </c>
      <c r="S18" s="3">
        <f>RawSurveyData!N18</f>
        <v>0</v>
      </c>
    </row>
    <row r="19" ht="28" spans="1:19">
      <c r="A19" s="2" t="str" cm="1">
        <f t="array" ref="A19">_xlfn.IFS(RawSurveyData!H19&lt;5,"&lt;5",RawSurveyData!H19&lt;=7,"5-7",TRUE,"&gt;7")</f>
        <v>&lt;5</v>
      </c>
      <c r="B19" s="2" t="str" cm="1">
        <f t="array" ref="B19">_xlfn.IFS(RawSurveyData!I19&lt;=3,"Low",RawSurveyData!I19&lt;=6,"Med",TRUE,"High")</f>
        <v>Low</v>
      </c>
      <c r="C19" s="3">
        <f>--(RawSurveyData!H19&lt;5)+--(RawSurveyData!I19&gt;=8)+--(RawSurveyData!M19&gt;=10)+--(RawSurveyData!N19&gt;=11)</f>
        <v>3</v>
      </c>
      <c r="D19" s="2" t="str">
        <f t="shared" si="0"/>
        <v>Yes</v>
      </c>
      <c r="E19" s="2" t="str" cm="1">
        <f t="array" ref="E19">_xlfn.IFS(RawSurveyData!G19&lt;=15,"Light",RawSurveyData!G19&lt;=30,"Moderate",TRUE,"Heavy")</f>
        <v>Moderate</v>
      </c>
      <c r="F19" s="2" t="str">
        <f>RawSurveyData!A19</f>
        <v>S018</v>
      </c>
      <c r="G19" s="2" t="str">
        <f>RawSurveyData!B19</f>
        <v>Riya Das</v>
      </c>
      <c r="H19" s="3">
        <f>RawSurveyData!C19</f>
        <v>22</v>
      </c>
      <c r="I19" s="2" t="str">
        <f>RawSurveyData!D19</f>
        <v>Male</v>
      </c>
      <c r="J19" s="2" t="str">
        <f>RawSurveyData!E19</f>
        <v>Sophomore</v>
      </c>
      <c r="K19" s="3">
        <f>RawSurveyData!F19</f>
        <v>3.54</v>
      </c>
      <c r="L19" s="3">
        <f>RawSurveyData!G19</f>
        <v>21</v>
      </c>
      <c r="M19" s="3">
        <f>RawSurveyData!H19</f>
        <v>4.5</v>
      </c>
      <c r="N19" s="3">
        <f>RawSurveyData!I19</f>
        <v>1</v>
      </c>
      <c r="O19" s="3">
        <f>RawSurveyData!J19</f>
        <v>5</v>
      </c>
      <c r="P19" s="2" t="str">
        <f>RawSurveyData!K19</f>
        <v>No</v>
      </c>
      <c r="Q19" s="2" t="str">
        <f>RawSurveyData!L19</f>
        <v>No</v>
      </c>
      <c r="R19" s="3">
        <f>RawSurveyData!M19</f>
        <v>13</v>
      </c>
      <c r="S19" s="3">
        <f>RawSurveyData!N19</f>
        <v>14</v>
      </c>
    </row>
    <row r="20" ht="28" spans="1:19">
      <c r="A20" s="2" t="str" cm="1">
        <f t="array" ref="A20">_xlfn.IFS(RawSurveyData!H20&lt;5,"&lt;5",RawSurveyData!H20&lt;=7,"5-7",TRUE,"&gt;7")</f>
        <v>&gt;7</v>
      </c>
      <c r="B20" s="2" t="str" cm="1">
        <f t="array" ref="B20">_xlfn.IFS(RawSurveyData!I20&lt;=3,"Low",RawSurveyData!I20&lt;=6,"Med",TRUE,"High")</f>
        <v>Low</v>
      </c>
      <c r="C20" s="3">
        <f>--(RawSurveyData!H20&lt;5)+--(RawSurveyData!I20&gt;=8)+--(RawSurveyData!M20&gt;=10)+--(RawSurveyData!N20&gt;=11)</f>
        <v>1</v>
      </c>
      <c r="D20" s="2" t="str">
        <f t="shared" si="0"/>
        <v>No</v>
      </c>
      <c r="E20" s="2" t="str" cm="1">
        <f t="array" ref="E20">_xlfn.IFS(RawSurveyData!G20&lt;=15,"Light",RawSurveyData!G20&lt;=30,"Moderate",TRUE,"Heavy")</f>
        <v>Moderate</v>
      </c>
      <c r="F20" s="2" t="str">
        <f>RawSurveyData!A20</f>
        <v>S019</v>
      </c>
      <c r="G20" s="2" t="str">
        <f>RawSurveyData!B20</f>
        <v>Samuel Lee</v>
      </c>
      <c r="H20" s="3">
        <f>RawSurveyData!C20</f>
        <v>19</v>
      </c>
      <c r="I20" s="2" t="str">
        <f>RawSurveyData!D20</f>
        <v>Nonbinary</v>
      </c>
      <c r="J20" s="2" t="str">
        <f>RawSurveyData!E20</f>
        <v>Freshman</v>
      </c>
      <c r="K20" s="3">
        <f>RawSurveyData!F20</f>
        <v>2.4</v>
      </c>
      <c r="L20" s="3">
        <f>RawSurveyData!G20</f>
        <v>17</v>
      </c>
      <c r="M20" s="3">
        <f>RawSurveyData!H20</f>
        <v>8.2</v>
      </c>
      <c r="N20" s="3">
        <f>RawSurveyData!I20</f>
        <v>3</v>
      </c>
      <c r="O20" s="3">
        <f>RawSurveyData!J20</f>
        <v>1</v>
      </c>
      <c r="P20" s="2" t="str">
        <f>RawSurveyData!K20</f>
        <v>Yes</v>
      </c>
      <c r="Q20" s="2" t="str">
        <f>RawSurveyData!L20</f>
        <v>No</v>
      </c>
      <c r="R20" s="3">
        <f>RawSurveyData!M20</f>
        <v>20</v>
      </c>
      <c r="S20" s="3">
        <f>RawSurveyData!N20</f>
        <v>0</v>
      </c>
    </row>
    <row r="21" ht="28" spans="1:19">
      <c r="A21" s="2" t="str" cm="1">
        <f t="array" ref="A21">_xlfn.IFS(RawSurveyData!H21&lt;5,"&lt;5",RawSurveyData!H21&lt;=7,"5-7",TRUE,"&gt;7")</f>
        <v>5-7</v>
      </c>
      <c r="B21" s="2" t="str" cm="1">
        <f t="array" ref="B21">_xlfn.IFS(RawSurveyData!I21&lt;=3,"Low",RawSurveyData!I21&lt;=6,"Med",TRUE,"High")</f>
        <v>High</v>
      </c>
      <c r="C21" s="3">
        <f>--(RawSurveyData!H21&lt;5)+--(RawSurveyData!I21&gt;=8)+--(RawSurveyData!M21&gt;=10)+--(RawSurveyData!N21&gt;=11)</f>
        <v>2</v>
      </c>
      <c r="D21" s="2" t="str">
        <f t="shared" si="0"/>
        <v>Yes</v>
      </c>
      <c r="E21" s="2" t="str" cm="1">
        <f t="array" ref="E21">_xlfn.IFS(RawSurveyData!G21&lt;=15,"Light",RawSurveyData!G21&lt;=30,"Moderate",TRUE,"Heavy")</f>
        <v>Heavy</v>
      </c>
      <c r="F21" s="2" t="str">
        <f>RawSurveyData!A21</f>
        <v>S020</v>
      </c>
      <c r="G21" s="2" t="str">
        <f>RawSurveyData!B21</f>
        <v>Tara Murphy</v>
      </c>
      <c r="H21" s="3">
        <f>RawSurveyData!C21</f>
        <v>21</v>
      </c>
      <c r="I21" s="2" t="str">
        <f>RawSurveyData!D21</f>
        <v>Female</v>
      </c>
      <c r="J21" s="2" t="str">
        <f>RawSurveyData!E21</f>
        <v>Junior</v>
      </c>
      <c r="K21" s="3">
        <f>RawSurveyData!F21</f>
        <v>2.01</v>
      </c>
      <c r="L21" s="3">
        <f>RawSurveyData!G21</f>
        <v>31</v>
      </c>
      <c r="M21" s="3">
        <f>RawSurveyData!H21</f>
        <v>6.5</v>
      </c>
      <c r="N21" s="3">
        <f>RawSurveyData!I21</f>
        <v>10</v>
      </c>
      <c r="O21" s="3">
        <f>RawSurveyData!J21</f>
        <v>1</v>
      </c>
      <c r="P21" s="2" t="str">
        <f>RawSurveyData!K21</f>
        <v>No</v>
      </c>
      <c r="Q21" s="2" t="str">
        <f>RawSurveyData!L21</f>
        <v>No</v>
      </c>
      <c r="R21" s="3">
        <f>RawSurveyData!M21</f>
        <v>15</v>
      </c>
      <c r="S21" s="3">
        <f>RawSurveyData!N21</f>
        <v>4</v>
      </c>
    </row>
    <row r="22" ht="28" spans="1:19">
      <c r="A22" s="2" t="str" cm="1">
        <f t="array" ref="A22">_xlfn.IFS(RawSurveyData!H22&lt;5,"&lt;5",RawSurveyData!H22&lt;=7,"5-7",TRUE,"&gt;7")</f>
        <v>5-7</v>
      </c>
      <c r="B22" s="2" t="str" cm="1">
        <f t="array" ref="B22">_xlfn.IFS(RawSurveyData!I22&lt;=3,"Low",RawSurveyData!I22&lt;=6,"Med",TRUE,"High")</f>
        <v>High</v>
      </c>
      <c r="C22" s="3">
        <f>--(RawSurveyData!H22&lt;5)+--(RawSurveyData!I22&gt;=8)+--(RawSurveyData!M22&gt;=10)+--(RawSurveyData!N22&gt;=11)</f>
        <v>3</v>
      </c>
      <c r="D22" s="2" t="str">
        <f t="shared" si="0"/>
        <v>Yes</v>
      </c>
      <c r="E22" s="2" t="str" cm="1">
        <f t="array" ref="E22">_xlfn.IFS(RawSurveyData!G22&lt;=15,"Light",RawSurveyData!G22&lt;=30,"Moderate",TRUE,"Heavy")</f>
        <v>Heavy</v>
      </c>
      <c r="F22" s="2" t="str">
        <f>RawSurveyData!A22</f>
        <v>S021</v>
      </c>
      <c r="G22" s="2" t="str">
        <f>RawSurveyData!B22</f>
        <v>Uma Reddy</v>
      </c>
      <c r="H22" s="3">
        <f>RawSurveyData!C22</f>
        <v>23</v>
      </c>
      <c r="I22" s="2" t="str">
        <f>RawSurveyData!D22</f>
        <v>Male</v>
      </c>
      <c r="J22" s="2" t="str">
        <f>RawSurveyData!E22</f>
        <v>Sophomore</v>
      </c>
      <c r="K22" s="3">
        <f>RawSurveyData!F22</f>
        <v>3.63</v>
      </c>
      <c r="L22" s="3">
        <f>RawSurveyData!G22</f>
        <v>36</v>
      </c>
      <c r="M22" s="3">
        <f>RawSurveyData!H22</f>
        <v>7</v>
      </c>
      <c r="N22" s="3">
        <f>RawSurveyData!I22</f>
        <v>8</v>
      </c>
      <c r="O22" s="3">
        <f>RawSurveyData!J22</f>
        <v>3</v>
      </c>
      <c r="P22" s="2" t="str">
        <f>RawSurveyData!K22</f>
        <v>Yes</v>
      </c>
      <c r="Q22" s="2" t="str">
        <f>RawSurveyData!L22</f>
        <v>No</v>
      </c>
      <c r="R22" s="3">
        <f>RawSurveyData!M22</f>
        <v>19</v>
      </c>
      <c r="S22" s="3">
        <f>RawSurveyData!N22</f>
        <v>15</v>
      </c>
    </row>
    <row r="23" ht="28" spans="1:19">
      <c r="A23" s="2" t="str" cm="1">
        <f t="array" ref="A23">_xlfn.IFS(RawSurveyData!H23&lt;5,"&lt;5",RawSurveyData!H23&lt;=7,"5-7",TRUE,"&gt;7")</f>
        <v>&gt;7</v>
      </c>
      <c r="B23" s="2" t="str" cm="1">
        <f t="array" ref="B23">_xlfn.IFS(RawSurveyData!I23&lt;=3,"Low",RawSurveyData!I23&lt;=6,"Med",TRUE,"High")</f>
        <v>Med</v>
      </c>
      <c r="C23" s="3">
        <f>--(RawSurveyData!H23&lt;5)+--(RawSurveyData!I23&gt;=8)+--(RawSurveyData!M23&gt;=10)+--(RawSurveyData!N23&gt;=11)</f>
        <v>2</v>
      </c>
      <c r="D23" s="2" t="str">
        <f t="shared" si="0"/>
        <v>Yes</v>
      </c>
      <c r="E23" s="2" t="str" cm="1">
        <f t="array" ref="E23">_xlfn.IFS(RawSurveyData!G23&lt;=15,"Light",RawSurveyData!G23&lt;=30,"Moderate",TRUE,"Heavy")</f>
        <v>Light</v>
      </c>
      <c r="F23" s="2" t="str">
        <f>RawSurveyData!A23</f>
        <v>S022</v>
      </c>
      <c r="G23" s="2" t="str">
        <f>RawSurveyData!B23</f>
        <v>Victor Huang</v>
      </c>
      <c r="H23" s="3">
        <f>RawSurveyData!C23</f>
        <v>23</v>
      </c>
      <c r="I23" s="2" t="str">
        <f>RawSurveyData!D23</f>
        <v>Male</v>
      </c>
      <c r="J23" s="2" t="str">
        <f>RawSurveyData!E23</f>
        <v>Sophomore</v>
      </c>
      <c r="K23" s="3">
        <f>RawSurveyData!F23</f>
        <v>3.41</v>
      </c>
      <c r="L23" s="3">
        <f>RawSurveyData!G23</f>
        <v>12</v>
      </c>
      <c r="M23" s="3">
        <f>RawSurveyData!H23</f>
        <v>7.9</v>
      </c>
      <c r="N23" s="3">
        <f>RawSurveyData!I23</f>
        <v>6</v>
      </c>
      <c r="O23" s="3">
        <f>RawSurveyData!J23</f>
        <v>2</v>
      </c>
      <c r="P23" s="2" t="str">
        <f>RawSurveyData!K23</f>
        <v>No</v>
      </c>
      <c r="Q23" s="2" t="str">
        <f>RawSurveyData!L23</f>
        <v>Yes</v>
      </c>
      <c r="R23" s="3">
        <f>RawSurveyData!M23</f>
        <v>23</v>
      </c>
      <c r="S23" s="3">
        <f>RawSurveyData!N23</f>
        <v>18</v>
      </c>
    </row>
    <row r="24" ht="28" spans="1:19">
      <c r="A24" s="2" t="str" cm="1">
        <f t="array" ref="A24">_xlfn.IFS(RawSurveyData!H24&lt;5,"&lt;5",RawSurveyData!H24&lt;=7,"5-7",TRUE,"&gt;7")</f>
        <v>5-7</v>
      </c>
      <c r="B24" s="2" t="str" cm="1">
        <f t="array" ref="B24">_xlfn.IFS(RawSurveyData!I24&lt;=3,"Low",RawSurveyData!I24&lt;=6,"Med",TRUE,"High")</f>
        <v>High</v>
      </c>
      <c r="C24" s="3">
        <f>--(RawSurveyData!H24&lt;5)+--(RawSurveyData!I24&gt;=8)+--(RawSurveyData!M24&gt;=10)+--(RawSurveyData!N24&gt;=11)</f>
        <v>1</v>
      </c>
      <c r="D24" s="2" t="str">
        <f t="shared" si="0"/>
        <v>No</v>
      </c>
      <c r="E24" s="2" t="str" cm="1">
        <f t="array" ref="E24">_xlfn.IFS(RawSurveyData!G24&lt;=15,"Light",RawSurveyData!G24&lt;=30,"Moderate",TRUE,"Heavy")</f>
        <v>Light</v>
      </c>
      <c r="F24" s="2" t="str">
        <f>RawSurveyData!A24</f>
        <v>S023</v>
      </c>
      <c r="G24" s="2" t="str">
        <f>RawSurveyData!B24</f>
        <v>Wendy Zhao</v>
      </c>
      <c r="H24" s="3">
        <f>RawSurveyData!C24</f>
        <v>19</v>
      </c>
      <c r="I24" s="2" t="str">
        <f>RawSurveyData!D24</f>
        <v>Male</v>
      </c>
      <c r="J24" s="2" t="str">
        <f>RawSurveyData!E24</f>
        <v>Senior</v>
      </c>
      <c r="K24" s="3">
        <f>RawSurveyData!F24</f>
        <v>3.46</v>
      </c>
      <c r="L24" s="3">
        <f>RawSurveyData!G24</f>
        <v>10</v>
      </c>
      <c r="M24" s="3">
        <f>RawSurveyData!H24</f>
        <v>6.6</v>
      </c>
      <c r="N24" s="3">
        <f>RawSurveyData!I24</f>
        <v>8</v>
      </c>
      <c r="O24" s="3">
        <f>RawSurveyData!J24</f>
        <v>5</v>
      </c>
      <c r="P24" s="2" t="str">
        <f>RawSurveyData!K24</f>
        <v>No</v>
      </c>
      <c r="Q24" s="2" t="str">
        <f>RawSurveyData!L24</f>
        <v>Yes</v>
      </c>
      <c r="R24" s="3">
        <f>RawSurveyData!M24</f>
        <v>7</v>
      </c>
      <c r="S24" s="3">
        <f>RawSurveyData!N24</f>
        <v>3</v>
      </c>
    </row>
    <row r="25" ht="28" spans="1:19">
      <c r="A25" s="2" t="str" cm="1">
        <f t="array" ref="A25">_xlfn.IFS(RawSurveyData!H25&lt;5,"&lt;5",RawSurveyData!H25&lt;=7,"5-7",TRUE,"&gt;7")</f>
        <v>5-7</v>
      </c>
      <c r="B25" s="2" t="str" cm="1">
        <f t="array" ref="B25">_xlfn.IFS(RawSurveyData!I25&lt;=3,"Low",RawSurveyData!I25&lt;=6,"Med",TRUE,"High")</f>
        <v>High</v>
      </c>
      <c r="C25" s="3">
        <f>--(RawSurveyData!H25&lt;5)+--(RawSurveyData!I25&gt;=8)+--(RawSurveyData!M25&gt;=10)+--(RawSurveyData!N25&gt;=11)</f>
        <v>1</v>
      </c>
      <c r="D25" s="2" t="str">
        <f t="shared" si="0"/>
        <v>No</v>
      </c>
      <c r="E25" s="2" t="str" cm="1">
        <f t="array" ref="E25">_xlfn.IFS(RawSurveyData!G25&lt;=15,"Light",RawSurveyData!G25&lt;=30,"Moderate",TRUE,"Heavy")</f>
        <v>Light</v>
      </c>
      <c r="F25" s="2" t="str">
        <f>RawSurveyData!A25</f>
        <v>S024</v>
      </c>
      <c r="G25" s="2" t="str">
        <f>RawSurveyData!B25</f>
        <v>Xavier Torres</v>
      </c>
      <c r="H25" s="3">
        <f>RawSurveyData!C25</f>
        <v>21</v>
      </c>
      <c r="I25" s="2" t="str">
        <f>RawSurveyData!D25</f>
        <v>Male</v>
      </c>
      <c r="J25" s="2" t="str">
        <f>RawSurveyData!E25</f>
        <v>Sophomore</v>
      </c>
      <c r="K25" s="3">
        <f>RawSurveyData!F25</f>
        <v>3.54</v>
      </c>
      <c r="L25" s="3">
        <f>RawSurveyData!G25</f>
        <v>12</v>
      </c>
      <c r="M25" s="3">
        <f>RawSurveyData!H25</f>
        <v>5</v>
      </c>
      <c r="N25" s="3">
        <f>RawSurveyData!I25</f>
        <v>9</v>
      </c>
      <c r="O25" s="3">
        <f>RawSurveyData!J25</f>
        <v>10</v>
      </c>
      <c r="P25" s="2" t="str">
        <f>RawSurveyData!K25</f>
        <v>No</v>
      </c>
      <c r="Q25" s="2" t="str">
        <f>RawSurveyData!L25</f>
        <v>No</v>
      </c>
      <c r="R25" s="3">
        <f>RawSurveyData!M25</f>
        <v>6</v>
      </c>
      <c r="S25" s="3">
        <f>RawSurveyData!N25</f>
        <v>2</v>
      </c>
    </row>
    <row r="26" spans="1:19">
      <c r="A26" s="2" t="str" cm="1">
        <f t="array" ref="A26">_xlfn.IFS(RawSurveyData!H26&lt;5,"&lt;5",RawSurveyData!H26&lt;=7,"5-7",TRUE,"&gt;7")</f>
        <v>&lt;5</v>
      </c>
      <c r="B26" s="2" t="str" cm="1">
        <f t="array" ref="B26">_xlfn.IFS(RawSurveyData!I26&lt;=3,"Low",RawSurveyData!I26&lt;=6,"Med",TRUE,"High")</f>
        <v>Med</v>
      </c>
      <c r="C26" s="3">
        <f>--(RawSurveyData!H26&lt;5)+--(RawSurveyData!I26&gt;=8)+--(RawSurveyData!M26&gt;=10)+--(RawSurveyData!N26&gt;=11)</f>
        <v>2</v>
      </c>
      <c r="D26" s="2" t="str">
        <f t="shared" si="0"/>
        <v>Yes</v>
      </c>
      <c r="E26" s="2" t="str" cm="1">
        <f t="array" ref="E26">_xlfn.IFS(RawSurveyData!G26&lt;=15,"Light",RawSurveyData!G26&lt;=30,"Moderate",TRUE,"Heavy")</f>
        <v>Light</v>
      </c>
      <c r="F26" s="2" t="str">
        <f>RawSurveyData!A26</f>
        <v>S025</v>
      </c>
      <c r="G26" s="2" t="str">
        <f>RawSurveyData!B26</f>
        <v>Yara Safi</v>
      </c>
      <c r="H26" s="3">
        <f>RawSurveyData!C26</f>
        <v>22</v>
      </c>
      <c r="I26" s="2" t="str">
        <f>RawSurveyData!D26</f>
        <v>Female</v>
      </c>
      <c r="J26" s="2" t="str">
        <f>RawSurveyData!E26</f>
        <v>Sophomore</v>
      </c>
      <c r="K26" s="3">
        <f>RawSurveyData!F26</f>
        <v>2.15</v>
      </c>
      <c r="L26" s="3">
        <f>RawSurveyData!G26</f>
        <v>14</v>
      </c>
      <c r="M26" s="3">
        <f>RawSurveyData!H26</f>
        <v>4</v>
      </c>
      <c r="N26" s="3">
        <f>RawSurveyData!I26</f>
        <v>4</v>
      </c>
      <c r="O26" s="3">
        <f>RawSurveyData!J26</f>
        <v>6</v>
      </c>
      <c r="P26" s="2" t="str">
        <f>RawSurveyData!K26</f>
        <v>Yes</v>
      </c>
      <c r="Q26" s="2" t="str">
        <f>RawSurveyData!L26</f>
        <v>No</v>
      </c>
      <c r="R26" s="3">
        <f>RawSurveyData!M26</f>
        <v>2</v>
      </c>
      <c r="S26" s="3">
        <f>RawSurveyData!N26</f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RawSurveyData</vt:lpstr>
      <vt:lpstr>Pivot Table</vt:lpstr>
      <vt:lpstr>Feature Engineering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</cp:lastModifiedBy>
  <dcterms:created xsi:type="dcterms:W3CDTF">2025-07-13T03:18:00Z</dcterms:created>
  <dcterms:modified xsi:type="dcterms:W3CDTF">2025-07-13T04:43:10Z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F34C057BF36F487F8FA7C4C63F0C1DA0_13</vt:lpwstr>
  </property>
  <property fmtid="{D5CDD505-2E9C-101B-9397-08002B2CF9AE}" pid="3" name="KSOProductBuildVer">
    <vt:lpwstr>1033-12.2.0.21931</vt:lpwstr>
  </property>
</Properties>
</file>