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20" windowWidth="18180" windowHeight="7090"/>
  </bookViews>
  <sheets>
    <sheet name="Formulas" sheetId="1" r:id="rId1"/>
  </sheets>
  <calcPr calcId="145621"/>
</workbook>
</file>

<file path=xl/calcChain.xml><?xml version="1.0" encoding="utf-8"?>
<calcChain xmlns="http://schemas.openxmlformats.org/spreadsheetml/2006/main">
  <c r="G24" i="1" l="1"/>
  <c r="M10" i="1" s="1"/>
  <c r="G25" i="1"/>
  <c r="L11" i="1" s="1"/>
  <c r="G26" i="1"/>
  <c r="L12" i="1" s="1"/>
  <c r="E24" i="1"/>
  <c r="E25" i="1"/>
  <c r="E26" i="1"/>
  <c r="D24" i="1"/>
  <c r="D25" i="1"/>
  <c r="D26" i="1"/>
  <c r="G18" i="1"/>
  <c r="L4" i="1" s="1"/>
  <c r="G19" i="1"/>
  <c r="L5" i="1" s="1"/>
  <c r="G20" i="1"/>
  <c r="M6" i="1" s="1"/>
  <c r="G21" i="1"/>
  <c r="L7" i="1" s="1"/>
  <c r="G22" i="1"/>
  <c r="L8" i="1" s="1"/>
  <c r="G23" i="1"/>
  <c r="L9" i="1" s="1"/>
  <c r="G17" i="1"/>
  <c r="L3" i="1" s="1"/>
  <c r="E18" i="1"/>
  <c r="E19" i="1"/>
  <c r="E20" i="1"/>
  <c r="E21" i="1"/>
  <c r="E22" i="1"/>
  <c r="E23" i="1"/>
  <c r="E17" i="1"/>
  <c r="D20" i="1"/>
  <c r="D21" i="1"/>
  <c r="D22" i="1"/>
  <c r="D23" i="1"/>
  <c r="D18" i="1"/>
  <c r="D19" i="1"/>
  <c r="D17" i="1"/>
  <c r="K4" i="1"/>
  <c r="K5" i="1"/>
  <c r="K6" i="1"/>
  <c r="K7" i="1"/>
  <c r="I21" i="1" s="1"/>
  <c r="K8" i="1"/>
  <c r="I22" i="1" s="1"/>
  <c r="K9" i="1"/>
  <c r="K10" i="1"/>
  <c r="K11" i="1"/>
  <c r="K12" i="1"/>
  <c r="I26" i="1" s="1"/>
  <c r="K3" i="1"/>
  <c r="I17" i="1" s="1"/>
  <c r="C19" i="1"/>
  <c r="C17" i="1"/>
  <c r="B21" i="1"/>
  <c r="B19" i="1"/>
  <c r="B17" i="1"/>
  <c r="A21" i="1"/>
  <c r="A19" i="1"/>
  <c r="A17" i="1"/>
  <c r="J4" i="1"/>
  <c r="P4" i="1" s="1"/>
  <c r="J5" i="1"/>
  <c r="P5" i="1" s="1"/>
  <c r="J6" i="1"/>
  <c r="P6" i="1" s="1"/>
  <c r="J7" i="1"/>
  <c r="P7" i="1" s="1"/>
  <c r="J8" i="1"/>
  <c r="N8" i="1" s="1"/>
  <c r="J9" i="1"/>
  <c r="N9" i="1" s="1"/>
  <c r="J10" i="1"/>
  <c r="O10" i="1" s="1"/>
  <c r="J11" i="1"/>
  <c r="O11" i="1" s="1"/>
  <c r="J12" i="1"/>
  <c r="P12" i="1" s="1"/>
  <c r="J3" i="1"/>
  <c r="P3" i="1" s="1"/>
  <c r="I19" i="1" l="1"/>
  <c r="I18" i="1"/>
  <c r="H25" i="1"/>
  <c r="H24" i="1"/>
  <c r="I23" i="1"/>
  <c r="I20" i="1"/>
  <c r="L10" i="1"/>
  <c r="M7" i="1"/>
  <c r="H23" i="1"/>
  <c r="I25" i="1"/>
  <c r="L6" i="1"/>
  <c r="H22" i="1"/>
  <c r="I24" i="1"/>
  <c r="M3" i="1"/>
  <c r="M5" i="1"/>
  <c r="H21" i="1"/>
  <c r="M12" i="1"/>
  <c r="M4" i="1"/>
  <c r="H20" i="1"/>
  <c r="M11" i="1"/>
  <c r="H17" i="1"/>
  <c r="H19" i="1"/>
  <c r="H26" i="1"/>
  <c r="H18" i="1"/>
  <c r="M9" i="1"/>
  <c r="M8" i="1"/>
  <c r="F26" i="1"/>
  <c r="F25" i="1"/>
  <c r="F24" i="1"/>
  <c r="F17" i="1"/>
  <c r="F23" i="1"/>
  <c r="F22" i="1"/>
  <c r="F21" i="1"/>
  <c r="F20" i="1"/>
  <c r="F19" i="1"/>
  <c r="F18" i="1"/>
  <c r="N7" i="1"/>
  <c r="O9" i="1"/>
  <c r="P11" i="1"/>
  <c r="N6" i="1"/>
  <c r="O8" i="1"/>
  <c r="P10" i="1"/>
  <c r="N3" i="1"/>
  <c r="N5" i="1"/>
  <c r="O7" i="1"/>
  <c r="P9" i="1"/>
  <c r="N12" i="1"/>
  <c r="N4" i="1"/>
  <c r="O6" i="1"/>
  <c r="P8" i="1"/>
  <c r="N11" i="1"/>
  <c r="O3" i="1"/>
  <c r="O5" i="1"/>
  <c r="N10" i="1"/>
  <c r="O12" i="1"/>
  <c r="O4" i="1"/>
  <c r="A4" i="1"/>
  <c r="A5" i="1" l="1"/>
  <c r="A6" i="1" l="1"/>
  <c r="A7" i="1" l="1"/>
  <c r="A8" i="1" l="1"/>
  <c r="A9" i="1" l="1"/>
  <c r="A10" i="1" l="1"/>
  <c r="A11" i="1" l="1"/>
  <c r="A12" i="1" l="1"/>
</calcChain>
</file>

<file path=xl/sharedStrings.xml><?xml version="1.0" encoding="utf-8"?>
<sst xmlns="http://schemas.openxmlformats.org/spreadsheetml/2006/main" count="73" uniqueCount="59">
  <si>
    <t>EmployeeID</t>
  </si>
  <si>
    <t>First Name</t>
  </si>
  <si>
    <t>Last Name</t>
  </si>
  <si>
    <t>Age</t>
  </si>
  <si>
    <t>Gender</t>
  </si>
  <si>
    <t>Job Title</t>
  </si>
  <si>
    <t>Salary</t>
  </si>
  <si>
    <t>Start Date</t>
  </si>
  <si>
    <t>End Date</t>
  </si>
  <si>
    <t>Parl</t>
  </si>
  <si>
    <t>Harbor</t>
  </si>
  <si>
    <t xml:space="preserve">Jim </t>
  </si>
  <si>
    <t>Addem</t>
  </si>
  <si>
    <t>Kevin</t>
  </si>
  <si>
    <t>Palmer</t>
  </si>
  <si>
    <t>Stanley</t>
  </si>
  <si>
    <t>Hudson</t>
  </si>
  <si>
    <t>Tony</t>
  </si>
  <si>
    <t>Harvard</t>
  </si>
  <si>
    <t>Hawk</t>
  </si>
  <si>
    <t>Angela</t>
  </si>
  <si>
    <t>Osli</t>
  </si>
  <si>
    <t>Robbin</t>
  </si>
  <si>
    <t>Sharma</t>
  </si>
  <si>
    <t>Toby</t>
  </si>
  <si>
    <t>Female</t>
  </si>
  <si>
    <t>Male</t>
  </si>
  <si>
    <t>Assistant</t>
  </si>
  <si>
    <t>Salesman</t>
  </si>
  <si>
    <t>Accountant</t>
  </si>
  <si>
    <t>HR</t>
  </si>
  <si>
    <t>Receptionist</t>
  </si>
  <si>
    <t>Manager</t>
  </si>
  <si>
    <t>Maximum</t>
  </si>
  <si>
    <t>LEFT</t>
  </si>
  <si>
    <t>RIGHT</t>
  </si>
  <si>
    <t>2002/03/5</t>
  </si>
  <si>
    <t xml:space="preserve">  Stark</t>
  </si>
  <si>
    <t xml:space="preserve">    Martin</t>
  </si>
  <si>
    <t>CONCATENATE</t>
  </si>
  <si>
    <t>SUBSTITUTE</t>
  </si>
  <si>
    <t>1 instance</t>
  </si>
  <si>
    <t>2 instance</t>
  </si>
  <si>
    <t>No instance</t>
  </si>
  <si>
    <t>SUM</t>
  </si>
  <si>
    <t>SUMIF</t>
  </si>
  <si>
    <t>SUMIFS</t>
  </si>
  <si>
    <t>COUNT</t>
  </si>
  <si>
    <t>COUNTIF</t>
  </si>
  <si>
    <t>COUNTIFS</t>
  </si>
  <si>
    <t>Mininum</t>
  </si>
  <si>
    <t>Text1(H2,"dd/mm/yyyy")</t>
  </si>
  <si>
    <t>Text2(H2,"dd/mm/yyyyy")</t>
  </si>
  <si>
    <t>LENS OF Last Name</t>
  </si>
  <si>
    <t>Excel Formulas</t>
  </si>
  <si>
    <t>Trim</t>
  </si>
  <si>
    <t xml:space="preserve">  Beasley</t>
  </si>
  <si>
    <t>Days</t>
  </si>
  <si>
    <t>NetworkDays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</si>
</sst>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zoomScale="85" zoomScaleNormal="85" workbookViewId="0">
      <selection activeCell="K3" sqref="K3"/>
    </sheetView>
  </sheetViews>
  <sheetFormatPr defaultRowHeight="14.5" x14ac:dyDescent="0.35"/>
  <cols>
    <col min="1" max="2" width="11.90625" customWidth="1"/>
    <col min="3" max="3" width="12.453125" customWidth="1"/>
    <col min="4" max="4" width="18.1796875" customWidth="1"/>
    <col min="6" max="6" width="13.7265625" customWidth="1"/>
    <col min="8" max="8" width="12.36328125" customWidth="1"/>
    <col min="9" max="9" width="12.6328125" customWidth="1"/>
    <col min="10" max="10" width="19.453125" customWidth="1"/>
    <col min="11" max="11" width="17.26953125" customWidth="1"/>
    <col min="12" max="12" width="10.36328125" customWidth="1"/>
    <col min="13" max="13" width="11.81640625" customWidth="1"/>
  </cols>
  <sheetData>
    <row r="1" spans="1:17" x14ac:dyDescent="0.35">
      <c r="A1" t="s">
        <v>54</v>
      </c>
      <c r="N1" t="s">
        <v>40</v>
      </c>
    </row>
    <row r="2" spans="1:17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51</v>
      </c>
      <c r="K2" s="2" t="s">
        <v>52</v>
      </c>
      <c r="L2" s="2" t="s">
        <v>39</v>
      </c>
      <c r="M2" s="2" t="s">
        <v>39</v>
      </c>
      <c r="N2" s="2" t="s">
        <v>41</v>
      </c>
      <c r="O2" s="2" t="s">
        <v>42</v>
      </c>
      <c r="P2" s="2" t="s">
        <v>43</v>
      </c>
      <c r="Q2" s="2"/>
    </row>
    <row r="3" spans="1:17" x14ac:dyDescent="0.35">
      <c r="A3">
        <v>1001</v>
      </c>
      <c r="B3" t="s">
        <v>9</v>
      </c>
      <c r="C3" t="s">
        <v>10</v>
      </c>
      <c r="D3">
        <v>30</v>
      </c>
      <c r="E3" t="s">
        <v>25</v>
      </c>
      <c r="F3" t="s">
        <v>27</v>
      </c>
      <c r="G3">
        <v>35000</v>
      </c>
      <c r="H3" s="1" t="s">
        <v>36</v>
      </c>
      <c r="I3" s="1">
        <v>41036</v>
      </c>
      <c r="J3" s="1" t="str">
        <f>TEXT(I3:I12,"dd/mm/yyyy")</f>
        <v>07/05/2012</v>
      </c>
      <c r="K3" t="str">
        <f>TEXT(H3,"DD/MM/YYYY")</f>
        <v>05/03/2002</v>
      </c>
      <c r="L3" t="str">
        <f>CONCATENATE(B3," ",G17)</f>
        <v>Parl Harbor</v>
      </c>
      <c r="M3" t="str">
        <f>CONCATENATE(B3,".",G17,"@gmail.com")</f>
        <v>Parl.Harbor@gmail.com</v>
      </c>
      <c r="N3" s="1" t="str">
        <f>SUBSTITUTE(J3,"/","-",1)</f>
        <v>07-05/2012</v>
      </c>
      <c r="O3" t="str">
        <f>SUBSTITUTE(J3,"/","-",2)</f>
        <v>07/05-2012</v>
      </c>
      <c r="P3" t="str">
        <f>SUBSTITUTE(J3,"/","-")</f>
        <v>07-05-2012</v>
      </c>
    </row>
    <row r="4" spans="1:17" x14ac:dyDescent="0.35">
      <c r="A4">
        <f>A3+1</f>
        <v>1002</v>
      </c>
      <c r="B4" t="s">
        <v>11</v>
      </c>
      <c r="C4" t="s">
        <v>12</v>
      </c>
      <c r="D4">
        <v>28</v>
      </c>
      <c r="E4" t="s">
        <v>26</v>
      </c>
      <c r="F4" t="s">
        <v>28</v>
      </c>
      <c r="G4">
        <v>50000</v>
      </c>
      <c r="H4" s="1">
        <v>35888</v>
      </c>
      <c r="I4" s="1">
        <v>43010</v>
      </c>
      <c r="J4" s="1" t="str">
        <f>TEXT(I4:I13,"dd/mm/yyyy")</f>
        <v>02/10/2017</v>
      </c>
      <c r="K4" t="str">
        <f>TEXT(H4,"DD/MM/YYYY")</f>
        <v>03/04/1998</v>
      </c>
      <c r="L4" t="str">
        <f>CONCATENATE(B4," ",G18)</f>
        <v>Jim  Addem</v>
      </c>
      <c r="M4" t="str">
        <f>CONCATENATE(B4,".",G18,"@gmail.com")</f>
        <v>Jim .Addem@gmail.com</v>
      </c>
      <c r="N4" s="1" t="str">
        <f>SUBSTITUTE(J4,"/","-",1)</f>
        <v>02-10/2017</v>
      </c>
      <c r="O4" t="str">
        <f>SUBSTITUTE(J4,"/","-",2)</f>
        <v>02/10-2017</v>
      </c>
      <c r="P4" t="str">
        <f>SUBSTITUTE(J4,"/","-")</f>
        <v>02-10-2017</v>
      </c>
    </row>
    <row r="5" spans="1:17" x14ac:dyDescent="0.35">
      <c r="A5">
        <f t="shared" ref="A5:A12" si="0">A4+1</f>
        <v>1003</v>
      </c>
      <c r="B5" t="s">
        <v>21</v>
      </c>
      <c r="C5" t="s">
        <v>56</v>
      </c>
      <c r="D5">
        <v>25</v>
      </c>
      <c r="E5" t="s">
        <v>25</v>
      </c>
      <c r="F5" t="s">
        <v>29</v>
      </c>
      <c r="G5">
        <v>54000</v>
      </c>
      <c r="H5" s="1">
        <v>36654</v>
      </c>
      <c r="I5" s="1">
        <v>42525</v>
      </c>
      <c r="J5" s="1" t="str">
        <f>TEXT(I5:I14,"dd/mm/yyyy")</f>
        <v>04/06/2016</v>
      </c>
      <c r="K5" t="str">
        <f>TEXT(H5,"DD/MM/YYYY")</f>
        <v>08/05/2000</v>
      </c>
      <c r="L5" t="str">
        <f>CONCATENATE(B5," ",G19)</f>
        <v>Osli Beasley</v>
      </c>
      <c r="M5" t="str">
        <f>CONCATENATE(B5,".",G19,"@gmail.com")</f>
        <v>Osli.Beasley@gmail.com</v>
      </c>
      <c r="N5" s="1" t="str">
        <f>SUBSTITUTE(J5,"/","-",1)</f>
        <v>04-06/2016</v>
      </c>
      <c r="O5" t="str">
        <f>SUBSTITUTE(J5,"/","-",2)</f>
        <v>04/06-2016</v>
      </c>
      <c r="P5" t="str">
        <f>SUBSTITUTE(J5,"/","-")</f>
        <v>04-06-2016</v>
      </c>
    </row>
    <row r="6" spans="1:17" x14ac:dyDescent="0.35">
      <c r="A6">
        <f t="shared" si="0"/>
        <v>1004</v>
      </c>
      <c r="B6" t="s">
        <v>13</v>
      </c>
      <c r="C6" t="s">
        <v>14</v>
      </c>
      <c r="D6">
        <v>35</v>
      </c>
      <c r="E6" t="s">
        <v>26</v>
      </c>
      <c r="F6" t="s">
        <v>30</v>
      </c>
      <c r="G6">
        <v>60000</v>
      </c>
      <c r="H6" s="1">
        <v>37017</v>
      </c>
      <c r="I6" s="1">
        <v>40332</v>
      </c>
      <c r="J6" s="1" t="str">
        <f>TEXT(I6:I15,"dd/mm/yyyy")</f>
        <v>03/06/2010</v>
      </c>
      <c r="K6" t="str">
        <f>TEXT(H6,"DD/MM/YYYY")</f>
        <v>06/05/2001</v>
      </c>
      <c r="L6" t="str">
        <f>CONCATENATE(B6," ",G20)</f>
        <v>Kevin Palmer</v>
      </c>
      <c r="M6" t="str">
        <f>CONCATENATE(B6,".",G20,"@gmail.com")</f>
        <v>Kevin.Palmer@gmail.com</v>
      </c>
      <c r="N6" s="1" t="str">
        <f>SUBSTITUTE(J6,"/","-",1)</f>
        <v>03-06/2010</v>
      </c>
      <c r="O6" t="str">
        <f>SUBSTITUTE(J6,"/","-",2)</f>
        <v>03/06-2010</v>
      </c>
      <c r="P6" t="str">
        <f>SUBSTITUTE(J6,"/","-")</f>
        <v>03-06-2010</v>
      </c>
    </row>
    <row r="7" spans="1:17" x14ac:dyDescent="0.35">
      <c r="A7">
        <f t="shared" si="0"/>
        <v>1005</v>
      </c>
      <c r="B7" t="s">
        <v>15</v>
      </c>
      <c r="C7" t="s">
        <v>16</v>
      </c>
      <c r="D7">
        <v>49</v>
      </c>
      <c r="E7" t="s">
        <v>25</v>
      </c>
      <c r="F7" t="s">
        <v>28</v>
      </c>
      <c r="G7">
        <v>43000</v>
      </c>
      <c r="H7" s="1">
        <v>37562</v>
      </c>
      <c r="I7" s="1">
        <v>40006</v>
      </c>
      <c r="J7" s="1" t="str">
        <f>TEXT(I7:I16,"dd/mm/yyyy")</f>
        <v>12/07/2009</v>
      </c>
      <c r="K7" t="str">
        <f>TEXT(H7,"DD/MM/YYYY")</f>
        <v>02/11/2002</v>
      </c>
      <c r="L7" t="str">
        <f>CONCATENATE(B7," ",G21)</f>
        <v>Stanley Hudson</v>
      </c>
      <c r="M7" t="str">
        <f>CONCATENATE(B7,".",G21,"@gmail.com")</f>
        <v>Stanley.Hudson@gmail.com</v>
      </c>
      <c r="N7" s="1" t="str">
        <f>SUBSTITUTE(J7,"/","-",1)</f>
        <v>12-07/2009</v>
      </c>
      <c r="O7" t="str">
        <f>SUBSTITUTE(J7,"/","-",2)</f>
        <v>12/07-2009</v>
      </c>
      <c r="P7" t="str">
        <f>SUBSTITUTE(J7,"/","-")</f>
        <v>12-07-2009</v>
      </c>
    </row>
    <row r="8" spans="1:17" x14ac:dyDescent="0.35">
      <c r="A8">
        <f t="shared" si="0"/>
        <v>1006</v>
      </c>
      <c r="B8" t="s">
        <v>17</v>
      </c>
      <c r="C8" t="s">
        <v>37</v>
      </c>
      <c r="D8">
        <v>37</v>
      </c>
      <c r="E8" t="s">
        <v>26</v>
      </c>
      <c r="F8" t="s">
        <v>32</v>
      </c>
      <c r="G8">
        <v>49000</v>
      </c>
      <c r="H8" s="1">
        <v>37775</v>
      </c>
      <c r="I8" s="1">
        <v>42158</v>
      </c>
      <c r="J8" s="1" t="str">
        <f>TEXT(I8:I17,"dd/mm/yyyy")</f>
        <v>03/06/2015</v>
      </c>
      <c r="K8" t="str">
        <f>TEXT(H8,"DD/MM/YYYY")</f>
        <v>03/06/2003</v>
      </c>
      <c r="L8" t="str">
        <f>CONCATENATE(B8," ",G22)</f>
        <v>Tony Stark</v>
      </c>
      <c r="M8" t="str">
        <f>CONCATENATE(B8,".",G22,"@gmail.com")</f>
        <v>Tony.Stark@gmail.com</v>
      </c>
      <c r="N8" s="1" t="str">
        <f>SUBSTITUTE(J8,"/","-",1)</f>
        <v>03-06/2015</v>
      </c>
      <c r="O8" t="str">
        <f>SUBSTITUTE(J8,"/","-",2)</f>
        <v>03/06-2015</v>
      </c>
      <c r="P8" t="str">
        <f>SUBSTITUTE(J8,"/","-")</f>
        <v>03-06-2015</v>
      </c>
    </row>
    <row r="9" spans="1:17" x14ac:dyDescent="0.35">
      <c r="A9">
        <f t="shared" si="0"/>
        <v>1007</v>
      </c>
      <c r="B9" t="s">
        <v>18</v>
      </c>
      <c r="C9" t="s">
        <v>19</v>
      </c>
      <c r="D9">
        <v>50</v>
      </c>
      <c r="E9" t="s">
        <v>26</v>
      </c>
      <c r="F9" t="s">
        <v>32</v>
      </c>
      <c r="G9">
        <v>40000</v>
      </c>
      <c r="H9" s="1">
        <v>40977</v>
      </c>
      <c r="I9" s="1">
        <v>42591</v>
      </c>
      <c r="J9" s="1" t="str">
        <f>TEXT(I9:I18,"dd/mm/yyyy")</f>
        <v>09/08/2016</v>
      </c>
      <c r="K9" t="str">
        <f>TEXT(H9,"DD/MM/YYYY")</f>
        <v>09/03/2012</v>
      </c>
      <c r="L9" t="str">
        <f>CONCATENATE(B9," ",G23)</f>
        <v>Harvard Hawk</v>
      </c>
      <c r="M9" t="str">
        <f>CONCATENATE(B9,".",G23,"@gmail.com")</f>
        <v>Harvard.Hawk@gmail.com</v>
      </c>
      <c r="N9" s="1" t="str">
        <f>SUBSTITUTE(J9,"/","-",1)</f>
        <v>09-08/2016</v>
      </c>
      <c r="O9" t="str">
        <f>SUBSTITUTE(J9,"/","-",2)</f>
        <v>09/08-2016</v>
      </c>
      <c r="P9" t="str">
        <f>SUBSTITUTE(J9,"/","-")</f>
        <v>09-08-2016</v>
      </c>
    </row>
    <row r="10" spans="1:17" x14ac:dyDescent="0.35">
      <c r="A10">
        <f t="shared" si="0"/>
        <v>1008</v>
      </c>
      <c r="B10" t="s">
        <v>20</v>
      </c>
      <c r="C10" t="s">
        <v>38</v>
      </c>
      <c r="D10">
        <v>32</v>
      </c>
      <c r="E10" t="s">
        <v>25</v>
      </c>
      <c r="F10" t="s">
        <v>31</v>
      </c>
      <c r="G10">
        <v>32000</v>
      </c>
      <c r="H10" s="1">
        <v>39635</v>
      </c>
      <c r="I10" s="1">
        <v>41793</v>
      </c>
      <c r="J10" s="1" t="str">
        <f>TEXT(I10:I19,"dd/mm/yyyy")</f>
        <v>03/06/2014</v>
      </c>
      <c r="K10" t="str">
        <f>TEXT(H10,"DD/MM/YYYY")</f>
        <v>06/07/2008</v>
      </c>
      <c r="L10" t="str">
        <f>CONCATENATE(B10," ",G24)</f>
        <v>Angela Martin</v>
      </c>
      <c r="M10" t="str">
        <f>CONCATENATE(B10,".",G24,"@gmail.com")</f>
        <v>Angela.Martin@gmail.com</v>
      </c>
      <c r="N10" s="1" t="str">
        <f>SUBSTITUTE(J10,"/","-",1)</f>
        <v>03-06/2014</v>
      </c>
      <c r="O10" t="str">
        <f>SUBSTITUTE(J10,"/","-",2)</f>
        <v>03/06-2014</v>
      </c>
      <c r="P10" t="str">
        <f>SUBSTITUTE(J10,"/","-")</f>
        <v>03-06-2014</v>
      </c>
    </row>
    <row r="11" spans="1:17" x14ac:dyDescent="0.35">
      <c r="A11">
        <f>A10+1</f>
        <v>1009</v>
      </c>
      <c r="B11" t="s">
        <v>22</v>
      </c>
      <c r="C11" t="s">
        <v>23</v>
      </c>
      <c r="D11">
        <v>60</v>
      </c>
      <c r="E11" t="s">
        <v>26</v>
      </c>
      <c r="F11" t="s">
        <v>29</v>
      </c>
      <c r="G11">
        <v>44000</v>
      </c>
      <c r="H11" s="1">
        <v>35800</v>
      </c>
      <c r="I11" s="1">
        <v>42372</v>
      </c>
      <c r="J11" s="1" t="str">
        <f>TEXT(I11:I20,"dd/mm/yyyy")</f>
        <v>03/01/2016</v>
      </c>
      <c r="K11" t="str">
        <f>TEXT(H11,"DD/MM/YYYY")</f>
        <v>05/01/1998</v>
      </c>
      <c r="L11" t="str">
        <f>CONCATENATE(B11," ",G25)</f>
        <v>Robbin Sharma</v>
      </c>
      <c r="M11" t="str">
        <f>CONCATENATE(B11,".",G25,"@gmail.com")</f>
        <v>Robbin.Sharma@gmail.com</v>
      </c>
      <c r="N11" s="1" t="str">
        <f>SUBSTITUTE(J11,"/","-",1)</f>
        <v>03-01/2016</v>
      </c>
      <c r="O11" t="str">
        <f>SUBSTITUTE(J11,"/","-",2)</f>
        <v>03/01-2016</v>
      </c>
      <c r="P11" t="str">
        <f>SUBSTITUTE(J11,"/","-")</f>
        <v>03-01-2016</v>
      </c>
    </row>
    <row r="12" spans="1:17" x14ac:dyDescent="0.35">
      <c r="A12">
        <f t="shared" si="0"/>
        <v>1010</v>
      </c>
      <c r="B12" t="s">
        <v>24</v>
      </c>
      <c r="C12" t="s">
        <v>22</v>
      </c>
      <c r="D12">
        <v>43</v>
      </c>
      <c r="E12" t="s">
        <v>26</v>
      </c>
      <c r="F12" t="s">
        <v>30</v>
      </c>
      <c r="G12">
        <v>50000</v>
      </c>
      <c r="H12" s="1">
        <v>38477</v>
      </c>
      <c r="I12" s="1">
        <v>42218</v>
      </c>
      <c r="J12" s="1" t="str">
        <f>TEXT(I12:I21,"dd/mm/yyyy")</f>
        <v>02/08/2015</v>
      </c>
      <c r="K12" t="str">
        <f>TEXT(H12,"DD/MM/YYYY")</f>
        <v>05/05/2005</v>
      </c>
      <c r="L12" t="str">
        <f>CONCATENATE(B12," ",G26)</f>
        <v>Toby Robbin</v>
      </c>
      <c r="M12" t="str">
        <f>CONCATENATE(B12,".",G26,"@gmail.com")</f>
        <v>Toby.Robbin@gmail.com</v>
      </c>
      <c r="N12" s="1" t="str">
        <f>SUBSTITUTE(J12,"/","-",1)</f>
        <v>02-08/2015</v>
      </c>
      <c r="O12" t="str">
        <f>SUBSTITUTE(J12,"/","-",2)</f>
        <v>02/08-2015</v>
      </c>
      <c r="P12" t="str">
        <f>SUBSTITUTE(J12,"/","-")</f>
        <v>02-08-2015</v>
      </c>
    </row>
    <row r="16" spans="1:17" x14ac:dyDescent="0.35">
      <c r="A16" s="2" t="s">
        <v>44</v>
      </c>
      <c r="B16" s="2" t="s">
        <v>47</v>
      </c>
      <c r="C16" s="2" t="s">
        <v>50</v>
      </c>
      <c r="D16" s="2" t="s">
        <v>53</v>
      </c>
      <c r="E16" s="2" t="s">
        <v>34</v>
      </c>
      <c r="F16" s="2" t="s">
        <v>35</v>
      </c>
      <c r="G16" s="2" t="s">
        <v>55</v>
      </c>
      <c r="H16" s="2" t="s">
        <v>57</v>
      </c>
      <c r="I16" s="2" t="s">
        <v>58</v>
      </c>
    </row>
    <row r="17" spans="1:9" x14ac:dyDescent="0.35">
      <c r="A17">
        <f>SUM(G3:G12)</f>
        <v>457000</v>
      </c>
      <c r="B17">
        <f>COUNT(G3:G12)</f>
        <v>10</v>
      </c>
      <c r="C17">
        <f>MIN(G3:G12)</f>
        <v>32000</v>
      </c>
      <c r="D17">
        <f>LEN(C3)</f>
        <v>6</v>
      </c>
      <c r="E17" t="str">
        <f>LEFT(B3,4)</f>
        <v>Parl</v>
      </c>
      <c r="F17" t="str">
        <f>RIGHT(J3,4)</f>
        <v>2012</v>
      </c>
      <c r="G17" t="str">
        <f>TRIM(C3)</f>
        <v>Harbor</v>
      </c>
      <c r="H17">
        <f>DAYS360(K3,J3)</f>
        <v>3662</v>
      </c>
      <c r="I17">
        <f>NETWORKDAYS(K3,J3)</f>
        <v>2655</v>
      </c>
    </row>
    <row r="18" spans="1:9" x14ac:dyDescent="0.35">
      <c r="A18" s="2" t="s">
        <v>45</v>
      </c>
      <c r="B18" s="2" t="s">
        <v>48</v>
      </c>
      <c r="C18" s="2" t="s">
        <v>33</v>
      </c>
      <c r="D18">
        <f t="shared" ref="D18:D26" si="1">LEN(C4)</f>
        <v>5</v>
      </c>
      <c r="E18" t="str">
        <f t="shared" ref="E18:E26" si="2">LEFT(B4,4)</f>
        <v xml:space="preserve">Jim </v>
      </c>
      <c r="F18" t="str">
        <f t="shared" ref="F18:F26" si="3">RIGHT(J4,4)</f>
        <v>2017</v>
      </c>
      <c r="G18" t="str">
        <f t="shared" ref="G18:G26" si="4">TRIM(C4)</f>
        <v>Addem</v>
      </c>
      <c r="H18">
        <f t="shared" ref="H18:H26" si="5">DAYS360(K4,J4)</f>
        <v>6816</v>
      </c>
      <c r="I18">
        <f t="shared" ref="I18:I26" si="6">NETWORKDAYS(K4,J4)</f>
        <v>4943</v>
      </c>
    </row>
    <row r="19" spans="1:9" x14ac:dyDescent="0.35">
      <c r="A19">
        <f>SUMIF(G3:G12,"&gt;50000")</f>
        <v>114000</v>
      </c>
      <c r="B19">
        <f>COUNTIF(G3:G12,"&gt;45000")</f>
        <v>5</v>
      </c>
      <c r="C19">
        <f>MAX(G3:G12)</f>
        <v>60000</v>
      </c>
      <c r="D19">
        <f t="shared" si="1"/>
        <v>9</v>
      </c>
      <c r="E19" t="str">
        <f t="shared" si="2"/>
        <v>Osli</v>
      </c>
      <c r="F19" t="str">
        <f t="shared" si="3"/>
        <v>2016</v>
      </c>
      <c r="G19" t="str">
        <f t="shared" si="4"/>
        <v>Beasley</v>
      </c>
      <c r="H19">
        <f t="shared" si="5"/>
        <v>5641</v>
      </c>
      <c r="I19">
        <f t="shared" si="6"/>
        <v>4088</v>
      </c>
    </row>
    <row r="20" spans="1:9" x14ac:dyDescent="0.35">
      <c r="A20" s="2" t="s">
        <v>46</v>
      </c>
      <c r="B20" s="2" t="s">
        <v>49</v>
      </c>
      <c r="D20">
        <f t="shared" si="1"/>
        <v>6</v>
      </c>
      <c r="E20" t="str">
        <f t="shared" si="2"/>
        <v>Kevi</v>
      </c>
      <c r="F20" t="str">
        <f t="shared" si="3"/>
        <v>2010</v>
      </c>
      <c r="G20" t="str">
        <f t="shared" si="4"/>
        <v>Palmer</v>
      </c>
      <c r="H20">
        <f t="shared" si="5"/>
        <v>3151</v>
      </c>
      <c r="I20">
        <f t="shared" si="6"/>
        <v>2284</v>
      </c>
    </row>
    <row r="21" spans="1:9" x14ac:dyDescent="0.35">
      <c r="A21">
        <f>SUMIFS(G3:G12,E3:E12,"Female",D3:D12,"&gt;30")</f>
        <v>75000</v>
      </c>
      <c r="B21">
        <f>COUNTIFS(G3:G12,"&gt;45000",E3:E12,"Male")</f>
        <v>4</v>
      </c>
      <c r="D21">
        <f t="shared" si="1"/>
        <v>6</v>
      </c>
      <c r="E21" t="str">
        <f t="shared" si="2"/>
        <v>Stan</v>
      </c>
      <c r="F21" t="str">
        <f t="shared" si="3"/>
        <v>2009</v>
      </c>
      <c r="G21" t="str">
        <f t="shared" si="4"/>
        <v>Hudson</v>
      </c>
      <c r="H21">
        <f t="shared" si="5"/>
        <v>2816</v>
      </c>
      <c r="I21">
        <f t="shared" si="6"/>
        <v>2041</v>
      </c>
    </row>
    <row r="22" spans="1:9" x14ac:dyDescent="0.35">
      <c r="D22">
        <f t="shared" si="1"/>
        <v>7</v>
      </c>
      <c r="E22" t="str">
        <f t="shared" si="2"/>
        <v>Tony</v>
      </c>
      <c r="F22" t="str">
        <f t="shared" si="3"/>
        <v>2015</v>
      </c>
      <c r="G22" t="str">
        <f t="shared" si="4"/>
        <v>Stark</v>
      </c>
      <c r="H22">
        <f t="shared" si="5"/>
        <v>4320</v>
      </c>
      <c r="I22">
        <f t="shared" si="6"/>
        <v>3132</v>
      </c>
    </row>
    <row r="23" spans="1:9" x14ac:dyDescent="0.35">
      <c r="D23">
        <f t="shared" si="1"/>
        <v>4</v>
      </c>
      <c r="E23" t="str">
        <f t="shared" si="2"/>
        <v>Harv</v>
      </c>
      <c r="F23" t="str">
        <f t="shared" si="3"/>
        <v>2016</v>
      </c>
      <c r="G23" t="str">
        <f t="shared" si="4"/>
        <v>Hawk</v>
      </c>
      <c r="H23">
        <f t="shared" si="5"/>
        <v>1445</v>
      </c>
      <c r="I23">
        <f t="shared" si="6"/>
        <v>1049</v>
      </c>
    </row>
    <row r="24" spans="1:9" x14ac:dyDescent="0.35">
      <c r="D24">
        <f t="shared" si="1"/>
        <v>10</v>
      </c>
      <c r="E24" t="str">
        <f t="shared" si="2"/>
        <v>Ange</v>
      </c>
      <c r="F24" t="str">
        <f t="shared" si="3"/>
        <v>2014</v>
      </c>
      <c r="G24" t="str">
        <f t="shared" si="4"/>
        <v>Martin</v>
      </c>
      <c r="H24">
        <f t="shared" si="5"/>
        <v>2069</v>
      </c>
      <c r="I24">
        <f t="shared" si="6"/>
        <v>1499</v>
      </c>
    </row>
    <row r="25" spans="1:9" x14ac:dyDescent="0.35">
      <c r="D25">
        <f t="shared" si="1"/>
        <v>6</v>
      </c>
      <c r="E25" t="str">
        <f t="shared" si="2"/>
        <v>Robb</v>
      </c>
      <c r="F25" t="str">
        <f t="shared" si="3"/>
        <v>2016</v>
      </c>
      <c r="G25" t="str">
        <f t="shared" si="4"/>
        <v>Sharma</v>
      </c>
      <c r="H25">
        <f t="shared" si="5"/>
        <v>6420</v>
      </c>
      <c r="I25">
        <f t="shared" si="6"/>
        <v>4653</v>
      </c>
    </row>
    <row r="26" spans="1:9" x14ac:dyDescent="0.35">
      <c r="D26">
        <f t="shared" si="1"/>
        <v>6</v>
      </c>
      <c r="E26" t="str">
        <f t="shared" si="2"/>
        <v>Toby</v>
      </c>
      <c r="F26" t="str">
        <f t="shared" si="3"/>
        <v>2015</v>
      </c>
      <c r="G26" t="str">
        <f t="shared" si="4"/>
        <v>Robbin</v>
      </c>
      <c r="H26">
        <f t="shared" si="5"/>
        <v>3513</v>
      </c>
      <c r="I26">
        <f t="shared" si="6"/>
        <v>2547</v>
      </c>
    </row>
  </sheetData>
  <pageMargins left="0.7" right="0.7" top="0.75" bottom="0.75" header="0.3" footer="0.3"/>
  <pageSetup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</cp:lastModifiedBy>
  <dcterms:created xsi:type="dcterms:W3CDTF">2024-01-03T15:18:01Z</dcterms:created>
  <dcterms:modified xsi:type="dcterms:W3CDTF">2024-01-04T12:31:50Z</dcterms:modified>
</cp:coreProperties>
</file>