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or Data Analysis\restaurant_tip_analysis\"/>
    </mc:Choice>
  </mc:AlternateContent>
  <xr:revisionPtr revIDLastSave="0" documentId="13_ncr:1_{09B1878A-343F-46C7-82E7-F22980D584E3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tips" sheetId="1" r:id="rId1"/>
  </sheets>
  <definedNames>
    <definedName name="_xlnm._FilterDatabase" localSheetId="0" hidden="1">tips!$A$1:$M$1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" i="1" l="1"/>
  <c r="P89" i="1"/>
  <c r="P88" i="1"/>
  <c r="M11" i="1"/>
  <c r="P63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" i="1"/>
  <c r="M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" i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<sst xmlns="http://schemas.openxmlformats.org/spreadsheetml/2006/main" count="1064" uniqueCount="62">
  <si>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</si>
  <si>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</si>
  <si>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</si>
  <si>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</si>
  <si>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</si>
  <si>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</si>
  <si>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</si>
  <si>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</si>
  <si>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</si>
  <si>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</si>
  <si>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</si>
  <si>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</si>
  <si>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</si>
  <si>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</si>
  <si>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</si>
  <si>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</si>
  <si>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</si>
  <si>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</si>
  <si>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</si>
  <si>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</si>
  <si>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</si>
  <si>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</si>
  <si>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</si>
  <si>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</si>
  <si>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</si>
  <si>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</si>
  <si>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</si>
  <si>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</si>
  <si>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</si>
  <si>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</si>
  <si>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</si>
  <si>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</si>
  <si>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</si>
  <si>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</si>
  <si>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</si>
  <si>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</si>
  <si>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</si>
  <si>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</si>
  <si>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</si>
  <si>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</si>
  <si>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</si>
  <si>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</si>
  <si>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</si>
  <si>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</si>
  <si>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</si>
  <si>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</si>
  <si>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</si>
  <si>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</si>
  <si>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1</t>
  </si>
  <si>
    <t>SUMMARY OUTPUT 2</t>
  </si>
  <si>
    <t>Predicted Tip</t>
  </si>
  <si>
    <t>Dining member size</t>
  </si>
  <si>
    <t>Total Bill</t>
  </si>
  <si>
    <t>Predicted tip</t>
  </si>
  <si>
    <t>sex (enc)</t>
  </si>
  <si>
    <t>smoker (enc)</t>
  </si>
  <si>
    <t>day (enc)</t>
  </si>
  <si>
    <t>time (enc)</t>
  </si>
  <si>
    <t>Error</t>
  </si>
  <si>
    <t xml:space="preserve">Sum of error^2 </t>
  </si>
  <si>
    <t>Count of errors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</si>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</sst>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8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0" fillId="0" borderId="16" xfId="0" applyBorder="1"/>
    <xf numFmtId="0" fontId="2" fillId="0" borderId="8" xfId="0" applyFont="1" applyBorder="1" applyAlignment="1">
      <alignment horizontal="center"/>
    </xf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401141216610152E-2"/>
          <c:y val="5.0925925925925923E-2"/>
          <c:w val="0.9398969074334832"/>
          <c:h val="0.75014679489174541"/>
        </c:manualLayout>
      </c:layout>
      <c:lineChart>
        <c:grouping val="standard"/>
        <c:varyColors val="0"/>
        <c:ser>
          <c:idx val="0"/>
          <c:order val="0"/>
          <c:tx>
            <c:v>Actual Tip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tips!$K$2:$K$245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B-41B9-985F-C64B0B842449}"/>
            </c:ext>
          </c:extLst>
        </c:ser>
        <c:ser>
          <c:idx val="1"/>
          <c:order val="1"/>
          <c:tx>
            <c:v>Predicted Tip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tips!$L$2:$L$245</c:f>
              <c:numCache>
                <c:formatCode>General</c:formatCode>
                <c:ptCount val="244"/>
                <c:pt idx="0">
                  <c:v>2.62933992463</c:v>
                </c:pt>
                <c:pt idx="1">
                  <c:v>2.2053940275800001</c:v>
                </c:pt>
                <c:pt idx="2">
                  <c:v>3.1946453333700005</c:v>
                </c:pt>
                <c:pt idx="3">
                  <c:v>3.2495921491600002</c:v>
                </c:pt>
                <c:pt idx="4">
                  <c:v>3.7191568738300003</c:v>
                </c:pt>
                <c:pt idx="5">
                  <c:v>3.7840562097300001</c:v>
                </c:pt>
                <c:pt idx="6">
                  <c:v>1.8672362944900001</c:v>
                </c:pt>
                <c:pt idx="7">
                  <c:v>3.9314704155599998</c:v>
                </c:pt>
                <c:pt idx="8">
                  <c:v>2.4485489174800001</c:v>
                </c:pt>
                <c:pt idx="9">
                  <c:v>2.42444344986</c:v>
                </c:pt>
                <c:pt idx="10">
                  <c:v>2.0063062999899999</c:v>
                </c:pt>
                <c:pt idx="11">
                  <c:v>4.7084081796200001</c:v>
                </c:pt>
                <c:pt idx="12">
                  <c:v>2.48377998554</c:v>
                </c:pt>
                <c:pt idx="13">
                  <c:v>3.1480427179100001</c:v>
                </c:pt>
                <c:pt idx="14">
                  <c:v>2.4290791167100001</c:v>
                </c:pt>
                <c:pt idx="15">
                  <c:v>3.0548941414600002</c:v>
                </c:pt>
                <c:pt idx="16">
                  <c:v>2.2044668942100003</c:v>
                </c:pt>
                <c:pt idx="17">
                  <c:v>2.7570383827300002</c:v>
                </c:pt>
                <c:pt idx="18">
                  <c:v>2.8200834518900004</c:v>
                </c:pt>
                <c:pt idx="19">
                  <c:v>3.1612685320500002</c:v>
                </c:pt>
                <c:pt idx="20">
                  <c:v>2.71556332804</c:v>
                </c:pt>
                <c:pt idx="21">
                  <c:v>2.9352939367299999</c:v>
                </c:pt>
                <c:pt idx="22">
                  <c:v>2.5162296534899999</c:v>
                </c:pt>
                <c:pt idx="23">
                  <c:v>5.0940956615400008</c:v>
                </c:pt>
                <c:pt idx="24">
                  <c:v>2.8917186683400002</c:v>
                </c:pt>
                <c:pt idx="25">
                  <c:v>3.0905604489699998</c:v>
                </c:pt>
                <c:pt idx="26">
                  <c:v>2.2937176446900001</c:v>
                </c:pt>
                <c:pt idx="27">
                  <c:v>2.2306725755299999</c:v>
                </c:pt>
                <c:pt idx="28">
                  <c:v>3.0660197418999999</c:v>
                </c:pt>
                <c:pt idx="29">
                  <c:v>2.87595740105</c:v>
                </c:pt>
                <c:pt idx="30">
                  <c:v>1.9395526973500001</c:v>
                </c:pt>
                <c:pt idx="31">
                  <c:v>3.1406256509500001</c:v>
                </c:pt>
                <c:pt idx="32">
                  <c:v>2.4504031842199998</c:v>
                </c:pt>
                <c:pt idx="33">
                  <c:v>3.3575748595300001</c:v>
                </c:pt>
                <c:pt idx="34">
                  <c:v>2.7025834608600001</c:v>
                </c:pt>
                <c:pt idx="35">
                  <c:v>3.4774210112200001</c:v>
                </c:pt>
                <c:pt idx="36">
                  <c:v>2.7588926494699999</c:v>
                </c:pt>
                <c:pt idx="37">
                  <c:v>2.8163749184100002</c:v>
                </c:pt>
                <c:pt idx="38">
                  <c:v>2.9795503915300001</c:v>
                </c:pt>
                <c:pt idx="39">
                  <c:v>4.1458841709899996</c:v>
                </c:pt>
                <c:pt idx="40">
                  <c:v>2.7338600484800004</c:v>
                </c:pt>
                <c:pt idx="41">
                  <c:v>2.6729151930200001</c:v>
                </c:pt>
                <c:pt idx="42">
                  <c:v>2.3465642467799999</c:v>
                </c:pt>
                <c:pt idx="43">
                  <c:v>1.95160543116</c:v>
                </c:pt>
                <c:pt idx="44">
                  <c:v>4.2578213618000005</c:v>
                </c:pt>
                <c:pt idx="45">
                  <c:v>2.74986726273</c:v>
                </c:pt>
                <c:pt idx="46">
                  <c:v>3.11515781051</c:v>
                </c:pt>
                <c:pt idx="47">
                  <c:v>4.4432480357999999</c:v>
                </c:pt>
                <c:pt idx="48">
                  <c:v>3.8937038943500002</c:v>
                </c:pt>
                <c:pt idx="49">
                  <c:v>2.7266889284799998</c:v>
                </c:pt>
                <c:pt idx="50">
                  <c:v>2.2167655749800002</c:v>
                </c:pt>
                <c:pt idx="51">
                  <c:v>2.00816056673</c:v>
                </c:pt>
                <c:pt idx="52">
                  <c:v>4.6666871779700001</c:v>
                </c:pt>
                <c:pt idx="53">
                  <c:v>1.9757108987800001</c:v>
                </c:pt>
                <c:pt idx="54">
                  <c:v>3.8090888107199996</c:v>
                </c:pt>
                <c:pt idx="55">
                  <c:v>2.86112326713</c:v>
                </c:pt>
                <c:pt idx="56">
                  <c:v>4.9633698563699999</c:v>
                </c:pt>
                <c:pt idx="57">
                  <c:v>3.5026995591700003</c:v>
                </c:pt>
                <c:pt idx="58">
                  <c:v>2.0962382368800001</c:v>
                </c:pt>
                <c:pt idx="59">
                  <c:v>5.9146086939900009</c:v>
                </c:pt>
                <c:pt idx="60">
                  <c:v>2.9352939367299999</c:v>
                </c:pt>
                <c:pt idx="61">
                  <c:v>2.3345115129699998</c:v>
                </c:pt>
                <c:pt idx="62">
                  <c:v>2.0758413027399998</c:v>
                </c:pt>
                <c:pt idx="63">
                  <c:v>3.1350628507299998</c:v>
                </c:pt>
                <c:pt idx="64">
                  <c:v>2.8775657208300003</c:v>
                </c:pt>
                <c:pt idx="65">
                  <c:v>3.10842192996</c:v>
                </c:pt>
                <c:pt idx="66">
                  <c:v>2.5792747226500001</c:v>
                </c:pt>
                <c:pt idx="67">
                  <c:v>1.1461724795900001</c:v>
                </c:pt>
                <c:pt idx="68">
                  <c:v>2.9297311365100001</c:v>
                </c:pt>
                <c:pt idx="69">
                  <c:v>2.4457675173700002</c:v>
                </c:pt>
                <c:pt idx="70">
                  <c:v>2.16855463974</c:v>
                </c:pt>
                <c:pt idx="71">
                  <c:v>2.8293547855900005</c:v>
                </c:pt>
                <c:pt idx="72">
                  <c:v>3.5444205608199999</c:v>
                </c:pt>
                <c:pt idx="73">
                  <c:v>3.3979334883600001</c:v>
                </c:pt>
                <c:pt idx="74">
                  <c:v>2.4198077830100004</c:v>
                </c:pt>
                <c:pt idx="75">
                  <c:v>2.0285575008699999</c:v>
                </c:pt>
                <c:pt idx="76">
                  <c:v>2.71556332804</c:v>
                </c:pt>
                <c:pt idx="77">
                  <c:v>3.9611386833999997</c:v>
                </c:pt>
                <c:pt idx="78">
                  <c:v>3.1642958791200004</c:v>
                </c:pt>
                <c:pt idx="79">
                  <c:v>2.6571539257300003</c:v>
                </c:pt>
                <c:pt idx="80">
                  <c:v>2.8564876002800004</c:v>
                </c:pt>
                <c:pt idx="81">
                  <c:v>2.5987445234200002</c:v>
                </c:pt>
                <c:pt idx="82">
                  <c:v>1.79516583859</c:v>
                </c:pt>
                <c:pt idx="83">
                  <c:v>4.0840121821600004</c:v>
                </c:pt>
                <c:pt idx="84">
                  <c:v>2.5356994542600004</c:v>
                </c:pt>
                <c:pt idx="85">
                  <c:v>4.6685414447099998</c:v>
                </c:pt>
                <c:pt idx="86">
                  <c:v>2.26219511011</c:v>
                </c:pt>
                <c:pt idx="87">
                  <c:v>2.7489401293600002</c:v>
                </c:pt>
                <c:pt idx="88">
                  <c:v>3.3450868862700003</c:v>
                </c:pt>
                <c:pt idx="89">
                  <c:v>3.0159545399200001</c:v>
                </c:pt>
                <c:pt idx="90">
                  <c:v>3.7400457018900002</c:v>
                </c:pt>
                <c:pt idx="91">
                  <c:v>3.1392632781300001</c:v>
                </c:pt>
                <c:pt idx="92">
                  <c:v>1.5872420167499999</c:v>
                </c:pt>
                <c:pt idx="93">
                  <c:v>2.5672219888400001</c:v>
                </c:pt>
                <c:pt idx="94">
                  <c:v>3.1633687457500002</c:v>
                </c:pt>
                <c:pt idx="95">
                  <c:v>5.1636306642900003</c:v>
                </c:pt>
                <c:pt idx="96">
                  <c:v>3.5833601623600004</c:v>
                </c:pt>
                <c:pt idx="97">
                  <c:v>2.1694817731100002</c:v>
                </c:pt>
                <c:pt idx="98">
                  <c:v>3.0020475393700004</c:v>
                </c:pt>
                <c:pt idx="99">
                  <c:v>2.2093485080200002</c:v>
                </c:pt>
                <c:pt idx="100">
                  <c:v>2.10643670395</c:v>
                </c:pt>
                <c:pt idx="101">
                  <c:v>2.4800714520600002</c:v>
                </c:pt>
                <c:pt idx="102">
                  <c:v>5.3539389521</c:v>
                </c:pt>
                <c:pt idx="103">
                  <c:v>3.1327733445400003</c:v>
                </c:pt>
                <c:pt idx="104">
                  <c:v>2.9937033390400005</c:v>
                </c:pt>
                <c:pt idx="105">
                  <c:v>2.4782171853200001</c:v>
                </c:pt>
                <c:pt idx="106">
                  <c:v>2.9538366041300002</c:v>
                </c:pt>
                <c:pt idx="107">
                  <c:v>3.3914435547700004</c:v>
                </c:pt>
                <c:pt idx="108">
                  <c:v>2.74523159588</c:v>
                </c:pt>
                <c:pt idx="109">
                  <c:v>2.3808681814700003</c:v>
                </c:pt>
                <c:pt idx="110">
                  <c:v>2.3521270470000002</c:v>
                </c:pt>
                <c:pt idx="111">
                  <c:v>1.53371422825</c:v>
                </c:pt>
                <c:pt idx="112">
                  <c:v>4.7763348625899997</c:v>
                </c:pt>
                <c:pt idx="113">
                  <c:v>3.2746247501500001</c:v>
                </c:pt>
                <c:pt idx="114">
                  <c:v>3.6303980172700006</c:v>
                </c:pt>
                <c:pt idx="115">
                  <c:v>2.65900819247</c:v>
                </c:pt>
                <c:pt idx="116">
                  <c:v>4.2142460934099999</c:v>
                </c:pt>
                <c:pt idx="117">
                  <c:v>2.0415373680500002</c:v>
                </c:pt>
                <c:pt idx="118">
                  <c:v>2.2065671079099998</c:v>
                </c:pt>
                <c:pt idx="119">
                  <c:v>3.6718730719600003</c:v>
                </c:pt>
                <c:pt idx="120">
                  <c:v>2.1379592385299997</c:v>
                </c:pt>
                <c:pt idx="121">
                  <c:v>2.2983533115400001</c:v>
                </c:pt>
                <c:pt idx="122">
                  <c:v>2.3762325146199998</c:v>
                </c:pt>
                <c:pt idx="123">
                  <c:v>2.53291805415</c:v>
                </c:pt>
                <c:pt idx="124">
                  <c:v>2.2112027747600003</c:v>
                </c:pt>
                <c:pt idx="125">
                  <c:v>4.5873889476</c:v>
                </c:pt>
                <c:pt idx="126">
                  <c:v>1.84405796024</c:v>
                </c:pt>
                <c:pt idx="127">
                  <c:v>2.4003379822399999</c:v>
                </c:pt>
                <c:pt idx="128">
                  <c:v>2.10921810406</c:v>
                </c:pt>
                <c:pt idx="129">
                  <c:v>3.3624564733400004</c:v>
                </c:pt>
                <c:pt idx="130">
                  <c:v>2.8231107989600002</c:v>
                </c:pt>
                <c:pt idx="131">
                  <c:v>2.9334396699900003</c:v>
                </c:pt>
                <c:pt idx="132">
                  <c:v>2.0897483032900004</c:v>
                </c:pt>
                <c:pt idx="133">
                  <c:v>2.1908058406199999</c:v>
                </c:pt>
                <c:pt idx="134">
                  <c:v>2.7470858626200005</c:v>
                </c:pt>
                <c:pt idx="135">
                  <c:v>1.84313082687</c:v>
                </c:pt>
                <c:pt idx="136">
                  <c:v>2.0118691002100002</c:v>
                </c:pt>
                <c:pt idx="137">
                  <c:v>2.3660340475500004</c:v>
                </c:pt>
                <c:pt idx="138">
                  <c:v>2.5375537210000001</c:v>
                </c:pt>
                <c:pt idx="139">
                  <c:v>2.27424784392</c:v>
                </c:pt>
                <c:pt idx="140">
                  <c:v>2.67384232639</c:v>
                </c:pt>
                <c:pt idx="141">
                  <c:v>5.0045989640999995</c:v>
                </c:pt>
                <c:pt idx="142">
                  <c:v>5.4507960620299993</c:v>
                </c:pt>
                <c:pt idx="143">
                  <c:v>4.3324272708500002</c:v>
                </c:pt>
                <c:pt idx="144">
                  <c:v>2.57742045591</c:v>
                </c:pt>
                <c:pt idx="145">
                  <c:v>1.82829669295</c:v>
                </c:pt>
                <c:pt idx="146">
                  <c:v>2.9749147246800005</c:v>
                </c:pt>
                <c:pt idx="147">
                  <c:v>2.1546476391900002</c:v>
                </c:pt>
                <c:pt idx="148">
                  <c:v>1.9608767648600001</c:v>
                </c:pt>
                <c:pt idx="149">
                  <c:v>1.75041748987</c:v>
                </c:pt>
                <c:pt idx="150">
                  <c:v>2.3586169805899999</c:v>
                </c:pt>
                <c:pt idx="151">
                  <c:v>2.2714664438100001</c:v>
                </c:pt>
                <c:pt idx="152">
                  <c:v>2.8469703196200005</c:v>
                </c:pt>
                <c:pt idx="153">
                  <c:v>3.71544834035</c:v>
                </c:pt>
                <c:pt idx="154">
                  <c:v>3.2722785894899999</c:v>
                </c:pt>
                <c:pt idx="155">
                  <c:v>4.3994268204499996</c:v>
                </c:pt>
                <c:pt idx="156">
                  <c:v>6.2905329482900001</c:v>
                </c:pt>
                <c:pt idx="157">
                  <c:v>3.7571693420000001</c:v>
                </c:pt>
                <c:pt idx="158">
                  <c:v>2.2955719114300002</c:v>
                </c:pt>
                <c:pt idx="159">
                  <c:v>2.9681788441299997</c:v>
                </c:pt>
                <c:pt idx="160">
                  <c:v>3.4326726624999999</c:v>
                </c:pt>
                <c:pt idx="161">
                  <c:v>2.2278911754199999</c:v>
                </c:pt>
                <c:pt idx="162">
                  <c:v>2.7496213157700002</c:v>
                </c:pt>
                <c:pt idx="163">
                  <c:v>2.3345115129699998</c:v>
                </c:pt>
                <c:pt idx="164">
                  <c:v>2.6775508598700002</c:v>
                </c:pt>
                <c:pt idx="165">
                  <c:v>3.52006914624</c:v>
                </c:pt>
                <c:pt idx="166">
                  <c:v>2.9788692051200005</c:v>
                </c:pt>
                <c:pt idx="167">
                  <c:v>4.3792758332700004</c:v>
                </c:pt>
                <c:pt idx="168">
                  <c:v>2.0359745678300003</c:v>
                </c:pt>
                <c:pt idx="169">
                  <c:v>2.0396831013100001</c:v>
                </c:pt>
                <c:pt idx="170">
                  <c:v>5.957502775970001</c:v>
                </c:pt>
                <c:pt idx="171">
                  <c:v>2.5199381869700002</c:v>
                </c:pt>
                <c:pt idx="172">
                  <c:v>1.7263120222500001</c:v>
                </c:pt>
                <c:pt idx="173">
                  <c:v>4.0070601124500005</c:v>
                </c:pt>
                <c:pt idx="174">
                  <c:v>2.6135786573400002</c:v>
                </c:pt>
                <c:pt idx="175">
                  <c:v>4.1044091163000003</c:v>
                </c:pt>
                <c:pt idx="176">
                  <c:v>2.7127819279300001</c:v>
                </c:pt>
                <c:pt idx="177">
                  <c:v>2.3966294487600002</c:v>
                </c:pt>
                <c:pt idx="178">
                  <c:v>1.9441883642</c:v>
                </c:pt>
                <c:pt idx="179">
                  <c:v>4.2648031893100002</c:v>
                </c:pt>
                <c:pt idx="180">
                  <c:v>4.6518530440500001</c:v>
                </c:pt>
                <c:pt idx="181">
                  <c:v>3.2171424812099998</c:v>
                </c:pt>
                <c:pt idx="182">
                  <c:v>5.4512879559500007</c:v>
                </c:pt>
                <c:pt idx="183">
                  <c:v>3.58750393529</c:v>
                </c:pt>
                <c:pt idx="184">
                  <c:v>4.81366614435</c:v>
                </c:pt>
                <c:pt idx="185">
                  <c:v>3.5501726535299998</c:v>
                </c:pt>
                <c:pt idx="186">
                  <c:v>3.1844468663000001</c:v>
                </c:pt>
                <c:pt idx="187">
                  <c:v>4.4559819560200005</c:v>
                </c:pt>
                <c:pt idx="188">
                  <c:v>2.9294851895500003</c:v>
                </c:pt>
                <c:pt idx="189">
                  <c:v>3.3884162077000002</c:v>
                </c:pt>
                <c:pt idx="190">
                  <c:v>2.5088125865299999</c:v>
                </c:pt>
                <c:pt idx="191">
                  <c:v>2.89079153497</c:v>
                </c:pt>
                <c:pt idx="192">
                  <c:v>3.6909076332800002</c:v>
                </c:pt>
                <c:pt idx="193">
                  <c:v>2.4893427857599999</c:v>
                </c:pt>
                <c:pt idx="194">
                  <c:v>2.5913274564600002</c:v>
                </c:pt>
                <c:pt idx="195">
                  <c:v>1.7550531567199998</c:v>
                </c:pt>
                <c:pt idx="196">
                  <c:v>2.01279623358</c:v>
                </c:pt>
                <c:pt idx="197">
                  <c:v>5.43620787507</c:v>
                </c:pt>
                <c:pt idx="198">
                  <c:v>2.25941371</c:v>
                </c:pt>
                <c:pt idx="199">
                  <c:v>2.3066975118700004</c:v>
                </c:pt>
                <c:pt idx="200">
                  <c:v>2.9814046582700002</c:v>
                </c:pt>
                <c:pt idx="201">
                  <c:v>2.2353082423800004</c:v>
                </c:pt>
                <c:pt idx="202">
                  <c:v>2.25941371</c:v>
                </c:pt>
                <c:pt idx="203">
                  <c:v>2.5746390558000001</c:v>
                </c:pt>
                <c:pt idx="204">
                  <c:v>3.3427407256100001</c:v>
                </c:pt>
                <c:pt idx="205">
                  <c:v>2.7737267833899999</c:v>
                </c:pt>
                <c:pt idx="206">
                  <c:v>3.7119857538300001</c:v>
                </c:pt>
                <c:pt idx="207">
                  <c:v>5.0301234590100004</c:v>
                </c:pt>
                <c:pt idx="208">
                  <c:v>3.3042930179900001</c:v>
                </c:pt>
                <c:pt idx="209">
                  <c:v>2.23716250912</c:v>
                </c:pt>
                <c:pt idx="210">
                  <c:v>4.0337010332199998</c:v>
                </c:pt>
                <c:pt idx="211">
                  <c:v>3.8396842119299999</c:v>
                </c:pt>
                <c:pt idx="212">
                  <c:v>5.9201714942100008</c:v>
                </c:pt>
                <c:pt idx="213">
                  <c:v>2.28444631099</c:v>
                </c:pt>
                <c:pt idx="214">
                  <c:v>3.8584728262900003</c:v>
                </c:pt>
                <c:pt idx="215">
                  <c:v>2.2501423763000004</c:v>
                </c:pt>
                <c:pt idx="216">
                  <c:v>4.2418141475500004</c:v>
                </c:pt>
                <c:pt idx="217">
                  <c:v>2.12868790483</c:v>
                </c:pt>
                <c:pt idx="218">
                  <c:v>1.7717415573799999</c:v>
                </c:pt>
                <c:pt idx="219">
                  <c:v>4.2337158941800004</c:v>
                </c:pt>
                <c:pt idx="220">
                  <c:v>2.1815345069200003</c:v>
                </c:pt>
                <c:pt idx="221">
                  <c:v>2.2983533115400001</c:v>
                </c:pt>
                <c:pt idx="222">
                  <c:v>1.65702296646</c:v>
                </c:pt>
                <c:pt idx="223">
                  <c:v>2.7282972482600005</c:v>
                </c:pt>
                <c:pt idx="224">
                  <c:v>2.2983533115400001</c:v>
                </c:pt>
                <c:pt idx="225">
                  <c:v>2.56258632199</c:v>
                </c:pt>
                <c:pt idx="226">
                  <c:v>1.98961789933</c:v>
                </c:pt>
                <c:pt idx="227">
                  <c:v>3.3353236586500001</c:v>
                </c:pt>
                <c:pt idx="228">
                  <c:v>2.2853734443600002</c:v>
                </c:pt>
                <c:pt idx="229">
                  <c:v>3.10495934344</c:v>
                </c:pt>
                <c:pt idx="230">
                  <c:v>3.6653831383700002</c:v>
                </c:pt>
                <c:pt idx="231">
                  <c:v>2.70141038053</c:v>
                </c:pt>
                <c:pt idx="232">
                  <c:v>2.1305421715700001</c:v>
                </c:pt>
                <c:pt idx="233">
                  <c:v>2.05266296849</c:v>
                </c:pt>
                <c:pt idx="234">
                  <c:v>2.49397845261</c:v>
                </c:pt>
                <c:pt idx="235">
                  <c:v>1.9877636325900001</c:v>
                </c:pt>
                <c:pt idx="236">
                  <c:v>2.2223283752</c:v>
                </c:pt>
                <c:pt idx="237">
                  <c:v>4.0979191827100001</c:v>
                </c:pt>
                <c:pt idx="238">
                  <c:v>4.5686569877099998</c:v>
                </c:pt>
                <c:pt idx="239">
                  <c:v>3.9382062961100002</c:v>
                </c:pt>
                <c:pt idx="240">
                  <c:v>3.5740888286600003</c:v>
                </c:pt>
                <c:pt idx="241">
                  <c:v>3.1559516787900002</c:v>
                </c:pt>
                <c:pt idx="242">
                  <c:v>2.7062919943399999</c:v>
                </c:pt>
                <c:pt idx="243">
                  <c:v>2.7952967978600003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B-41B9-985F-C64B0B842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27312"/>
        <c:axId val="1328369408"/>
      </c:lineChart>
      <c:catAx>
        <c:axId val="12214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69408"/>
        <c:crosses val="autoZero"/>
        <c:auto val="1"/>
        <c:lblAlgn val="ctr"/>
        <c:lblOffset val="100"/>
        <c:noMultiLvlLbl val="0"/>
      </c:catAx>
      <c:valAx>
        <c:axId val="13283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Tip</a:t>
                </a:r>
              </a:p>
            </c:rich>
          </c:tx>
          <c:layout>
            <c:manualLayout>
              <c:xMode val="edge"/>
              <c:yMode val="edge"/>
              <c:x val="0"/>
              <c:y val="0.3674460484106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597936885796247"/>
          <c:y val="5.6133712452610125E-2"/>
          <c:w val="8.3504197292037147E-2"/>
          <c:h val="0.11980914526259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64</xdr:row>
      <xdr:rowOff>179070</xdr:rowOff>
    </xdr:from>
    <xdr:to>
      <xdr:col>24</xdr:col>
      <xdr:colOff>594360</xdr:colOff>
      <xdr:row>84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13E55B-EF5F-EED8-1283-8DDCCB635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V245"/>
  <sheetViews>
    <sheetView tabSelected="1" topLeftCell="M1" workbookViewId="0">
      <pane ySplit="1" topLeftCell="A59" activePane="bottomLeft" state="frozen"/>
      <selection activeCell="E1" sqref="E1"/>
      <selection pane="bottomLeft" activeCell="N84" sqref="N84"/>
    </sheetView>
  </sheetViews>
  <sheetFormatPr defaultColWidth="13.44140625" defaultRowHeight="14.4" x14ac:dyDescent="0.3"/>
  <cols>
    <col min="8" max="8" width="14.33203125" customWidth="1"/>
    <col min="12" max="12" width="16.6640625" customWidth="1"/>
    <col min="13" max="14" width="20.6640625" customWidth="1"/>
    <col min="15" max="15" width="41.77734375" customWidth="1"/>
    <col min="16" max="16" width="15.6640625" customWidth="1"/>
  </cols>
  <sheetData>
    <row r="1" spans="1:16" ht="15.6" x14ac:dyDescent="0.3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15</v>
      </c>
      <c r="L1" s="2" t="s">
        <v>53</v>
      </c>
      <c r="M1" s="2" t="s">
        <v>58</v>
      </c>
      <c r="N1" s="21"/>
    </row>
    <row r="2" spans="1:16" x14ac:dyDescent="0.3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f t="shared" ref="G2:G65" si="0">IF(A2="Female", 0,1)</f>
        <v>0</v>
      </c>
      <c r="H2">
        <f t="shared" ref="H2:H65" si="1">IF(B2 = "No", 0,1)</f>
        <v>0</v>
      </c>
      <c r="I2" cm="1">
        <f t="array" ref="I2">_xlfn.SWITCH(C2, "Sun", 1, "Sat", 2,"Fri", 3, "Thur",4, "None")</f>
        <v>1</v>
      </c>
      <c r="J2">
        <f t="shared" ref="J2:J65" si="2">IF(D2 = "Dinner", 0,1)</f>
        <v>0</v>
      </c>
      <c r="K2">
        <v>1.01</v>
      </c>
      <c r="L2">
        <f>0.668944741+(0.192597794*E2)+(0.092713337*F2)</f>
        <v>2.62933992463</v>
      </c>
      <c r="M2">
        <f>(K2-L2)</f>
        <v>-1.61933992463</v>
      </c>
    </row>
    <row r="3" spans="1:16" x14ac:dyDescent="0.3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f t="shared" si="0"/>
        <v>1</v>
      </c>
      <c r="H3">
        <f t="shared" si="1"/>
        <v>0</v>
      </c>
      <c r="I3" cm="1">
        <f t="array" ref="I3">_xlfn.SWITCH(C3, "Sun", 1, "Sat", 2,"Fri", 3, "Thur",4, "None")</f>
        <v>1</v>
      </c>
      <c r="J3">
        <f t="shared" si="2"/>
        <v>0</v>
      </c>
      <c r="K3">
        <v>1.66</v>
      </c>
      <c r="L3">
        <f t="shared" ref="L3:L66" si="3">0.668944741+(0.192597794*E3)+(0.092713337*F3)</f>
        <v>2.2053940275800001</v>
      </c>
      <c r="M3">
        <f t="shared" ref="M3:M66" si="4">(K3-L3)</f>
        <v>-0.54539402758000022</v>
      </c>
      <c r="O3" s="1" t="s">
        <v>17</v>
      </c>
      <c r="P3" s="1" t="s">
        <v>18</v>
      </c>
    </row>
    <row r="4" spans="1:16" x14ac:dyDescent="0.3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f t="shared" si="0"/>
        <v>1</v>
      </c>
      <c r="H4">
        <f t="shared" si="1"/>
        <v>0</v>
      </c>
      <c r="I4" cm="1">
        <f t="array" ref="I4">_xlfn.SWITCH(C4, "Sun", 1, "Sat", 2,"Fri", 3, "Thur",4, "None")</f>
        <v>1</v>
      </c>
      <c r="J4">
        <f t="shared" si="2"/>
        <v>0</v>
      </c>
      <c r="K4">
        <v>3.5</v>
      </c>
      <c r="L4">
        <f t="shared" si="3"/>
        <v>3.1946453333700005</v>
      </c>
      <c r="M4">
        <f t="shared" si="4"/>
        <v>0.30535466662999955</v>
      </c>
      <c r="O4" s="1" t="s">
        <v>13</v>
      </c>
      <c r="P4" s="1" t="s">
        <v>24</v>
      </c>
    </row>
    <row r="5" spans="1:16" x14ac:dyDescent="0.3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f t="shared" si="0"/>
        <v>1</v>
      </c>
      <c r="H5">
        <f t="shared" si="1"/>
        <v>0</v>
      </c>
      <c r="I5" cm="1">
        <f t="array" ref="I5">_xlfn.SWITCH(C5, "Sun", 1, "Sat", 2,"Fri", 3, "Thur",4, "None")</f>
        <v>1</v>
      </c>
      <c r="J5">
        <f t="shared" si="2"/>
        <v>0</v>
      </c>
      <c r="K5">
        <v>3.31</v>
      </c>
      <c r="L5">
        <f t="shared" si="3"/>
        <v>3.2495921491600002</v>
      </c>
      <c r="M5">
        <f t="shared" si="4"/>
        <v>6.0407850839999888E-2</v>
      </c>
      <c r="O5" s="1" t="s">
        <v>12</v>
      </c>
      <c r="P5" s="1" t="s">
        <v>19</v>
      </c>
    </row>
    <row r="6" spans="1:16" x14ac:dyDescent="0.3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f t="shared" si="0"/>
        <v>0</v>
      </c>
      <c r="H6">
        <f t="shared" si="1"/>
        <v>0</v>
      </c>
      <c r="I6" cm="1">
        <f t="array" ref="I6">_xlfn.SWITCH(C6, "Sun", 1, "Sat", 2,"Fri", 3, "Thur",4, "None")</f>
        <v>1</v>
      </c>
      <c r="J6">
        <f t="shared" si="2"/>
        <v>0</v>
      </c>
      <c r="K6">
        <v>3.61</v>
      </c>
      <c r="L6">
        <f t="shared" si="3"/>
        <v>3.7191568738300003</v>
      </c>
      <c r="M6">
        <f t="shared" si="4"/>
        <v>-0.10915687383000039</v>
      </c>
      <c r="O6" s="1" t="s">
        <v>11</v>
      </c>
      <c r="P6" s="1" t="s">
        <v>25</v>
      </c>
    </row>
    <row r="7" spans="1:16" x14ac:dyDescent="0.3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f t="shared" si="0"/>
        <v>1</v>
      </c>
      <c r="H7">
        <f t="shared" si="1"/>
        <v>0</v>
      </c>
      <c r="I7" cm="1">
        <f t="array" ref="I7">_xlfn.SWITCH(C7, "Sun", 1, "Sat", 2,"Fri", 3, "Thur",4, "None")</f>
        <v>1</v>
      </c>
      <c r="J7">
        <f t="shared" si="2"/>
        <v>0</v>
      </c>
      <c r="K7">
        <v>4.71</v>
      </c>
      <c r="L7">
        <f t="shared" si="3"/>
        <v>3.7840562097300001</v>
      </c>
      <c r="M7">
        <f t="shared" si="4"/>
        <v>0.92594379026999984</v>
      </c>
      <c r="O7" s="1" t="s">
        <v>10</v>
      </c>
      <c r="P7" s="1" t="s">
        <v>20</v>
      </c>
    </row>
    <row r="8" spans="1:16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f t="shared" si="0"/>
        <v>1</v>
      </c>
      <c r="H8">
        <f t="shared" si="1"/>
        <v>0</v>
      </c>
      <c r="I8" cm="1">
        <f t="array" ref="I8">_xlfn.SWITCH(C8, "Sun", 1, "Sat", 2,"Fri", 3, "Thur",4, "None")</f>
        <v>1</v>
      </c>
      <c r="J8">
        <f t="shared" si="2"/>
        <v>0</v>
      </c>
      <c r="K8">
        <v>2</v>
      </c>
      <c r="L8">
        <f t="shared" si="3"/>
        <v>1.8672362944900001</v>
      </c>
      <c r="M8">
        <f t="shared" si="4"/>
        <v>0.13276370550999994</v>
      </c>
      <c r="O8" s="1" t="s">
        <v>21</v>
      </c>
      <c r="P8" s="1" t="s">
        <v>22</v>
      </c>
    </row>
    <row r="9" spans="1:16" x14ac:dyDescent="0.3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f t="shared" si="0"/>
        <v>1</v>
      </c>
      <c r="H9">
        <f t="shared" si="1"/>
        <v>0</v>
      </c>
      <c r="I9" cm="1">
        <f t="array" ref="I9">_xlfn.SWITCH(C9, "Sun", 1, "Sat", 2,"Fri", 3, "Thur",4, "None")</f>
        <v>1</v>
      </c>
      <c r="J9">
        <f t="shared" si="2"/>
        <v>0</v>
      </c>
      <c r="K9">
        <v>3.12</v>
      </c>
      <c r="L9">
        <f t="shared" si="3"/>
        <v>3.9314704155599998</v>
      </c>
      <c r="M9">
        <f t="shared" si="4"/>
        <v>-0.81147041555999966</v>
      </c>
      <c r="O9" s="1" t="s">
        <v>15</v>
      </c>
      <c r="P9" s="1" t="s">
        <v>23</v>
      </c>
    </row>
    <row r="10" spans="1:16" x14ac:dyDescent="0.3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f t="shared" si="0"/>
        <v>1</v>
      </c>
      <c r="H10">
        <f t="shared" si="1"/>
        <v>0</v>
      </c>
      <c r="I10" cm="1">
        <f t="array" ref="I10">_xlfn.SWITCH(C10, "Sun", 1, "Sat", 2,"Fri", 3, "Thur",4, "None")</f>
        <v>1</v>
      </c>
      <c r="J10">
        <f t="shared" si="2"/>
        <v>0</v>
      </c>
      <c r="K10">
        <v>1.96</v>
      </c>
      <c r="L10">
        <f t="shared" si="3"/>
        <v>2.4485489174800001</v>
      </c>
      <c r="M10">
        <f t="shared" si="4"/>
        <v>-0.48854891748000018</v>
      </c>
    </row>
    <row r="11" spans="1:16" x14ac:dyDescent="0.3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f t="shared" si="0"/>
        <v>1</v>
      </c>
      <c r="H11">
        <f t="shared" si="1"/>
        <v>0</v>
      </c>
      <c r="I11" cm="1">
        <f t="array" ref="I11">_xlfn.SWITCH(C11, "Sun", 1, "Sat", 2,"Fri", 3, "Thur",4, "None")</f>
        <v>1</v>
      </c>
      <c r="J11">
        <f t="shared" si="2"/>
        <v>0</v>
      </c>
      <c r="K11">
        <v>3.23</v>
      </c>
      <c r="L11">
        <f t="shared" si="3"/>
        <v>2.42444344986</v>
      </c>
      <c r="M11">
        <f>(K11-L11)</f>
        <v>0.80555655013999994</v>
      </c>
    </row>
    <row r="12" spans="1:16" x14ac:dyDescent="0.3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f t="shared" si="0"/>
        <v>1</v>
      </c>
      <c r="H12">
        <f t="shared" si="1"/>
        <v>0</v>
      </c>
      <c r="I12" cm="1">
        <f t="array" ref="I12">_xlfn.SWITCH(C12, "Sun", 1, "Sat", 2,"Fri", 3, "Thur",4, "None")</f>
        <v>1</v>
      </c>
      <c r="J12">
        <f t="shared" si="2"/>
        <v>0</v>
      </c>
      <c r="K12">
        <v>1.71</v>
      </c>
      <c r="L12">
        <f t="shared" si="3"/>
        <v>2.0063062999899999</v>
      </c>
      <c r="M12">
        <f t="shared" si="4"/>
        <v>-0.29630629998999991</v>
      </c>
    </row>
    <row r="13" spans="1:16" x14ac:dyDescent="0.3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f t="shared" si="0"/>
        <v>0</v>
      </c>
      <c r="H13">
        <f t="shared" si="1"/>
        <v>0</v>
      </c>
      <c r="I13" cm="1">
        <f t="array" ref="I13">_xlfn.SWITCH(C13, "Sun", 1, "Sat", 2,"Fri", 3, "Thur",4, "None")</f>
        <v>1</v>
      </c>
      <c r="J13">
        <f t="shared" si="2"/>
        <v>0</v>
      </c>
      <c r="K13">
        <v>5</v>
      </c>
      <c r="L13">
        <f t="shared" si="3"/>
        <v>4.7084081796200001</v>
      </c>
      <c r="M13">
        <f t="shared" si="4"/>
        <v>0.29159182037999987</v>
      </c>
      <c r="O13" s="20" t="s">
        <v>48</v>
      </c>
    </row>
    <row r="14" spans="1:16" ht="15" thickBot="1" x14ac:dyDescent="0.3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f t="shared" si="0"/>
        <v>1</v>
      </c>
      <c r="H14">
        <f t="shared" si="1"/>
        <v>0</v>
      </c>
      <c r="I14" cm="1">
        <f t="array" ref="I14">_xlfn.SWITCH(C14, "Sun", 1, "Sat", 2,"Fri", 3, "Thur",4, "None")</f>
        <v>1</v>
      </c>
      <c r="J14">
        <f t="shared" si="2"/>
        <v>0</v>
      </c>
      <c r="K14">
        <v>1.57</v>
      </c>
      <c r="L14">
        <f t="shared" si="3"/>
        <v>2.48377998554</v>
      </c>
      <c r="M14">
        <f t="shared" si="4"/>
        <v>-0.91377998553999995</v>
      </c>
    </row>
    <row r="15" spans="1:16" ht="15" thickBot="1" x14ac:dyDescent="0.3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f t="shared" si="0"/>
        <v>1</v>
      </c>
      <c r="H15">
        <f t="shared" si="1"/>
        <v>0</v>
      </c>
      <c r="I15" cm="1">
        <f t="array" ref="I15">_xlfn.SWITCH(C15, "Sun", 1, "Sat", 2,"Fri", 3, "Thur",4, "None")</f>
        <v>1</v>
      </c>
      <c r="J15">
        <f t="shared" si="2"/>
        <v>0</v>
      </c>
      <c r="K15">
        <v>3</v>
      </c>
      <c r="L15">
        <f t="shared" si="3"/>
        <v>3.1480427179100001</v>
      </c>
      <c r="M15">
        <f t="shared" si="4"/>
        <v>-0.14804271791000012</v>
      </c>
      <c r="O15" s="16" t="s">
        <v>26</v>
      </c>
      <c r="P15" s="17"/>
    </row>
    <row r="16" spans="1:16" x14ac:dyDescent="0.3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f t="shared" si="0"/>
        <v>0</v>
      </c>
      <c r="H16">
        <f t="shared" si="1"/>
        <v>0</v>
      </c>
      <c r="I16" cm="1">
        <f t="array" ref="I16">_xlfn.SWITCH(C16, "Sun", 1, "Sat", 2,"Fri", 3, "Thur",4, "None")</f>
        <v>1</v>
      </c>
      <c r="J16">
        <f t="shared" si="2"/>
        <v>0</v>
      </c>
      <c r="K16">
        <v>3.02</v>
      </c>
      <c r="L16">
        <f t="shared" si="3"/>
        <v>2.4290791167100001</v>
      </c>
      <c r="M16">
        <f t="shared" si="4"/>
        <v>0.59092088328999992</v>
      </c>
      <c r="O16" s="13" t="s">
        <v>27</v>
      </c>
      <c r="P16" s="18">
        <v>0.68498078724882527</v>
      </c>
    </row>
    <row r="17" spans="1:22" x14ac:dyDescent="0.3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f t="shared" si="0"/>
        <v>1</v>
      </c>
      <c r="H17">
        <f t="shared" si="1"/>
        <v>0</v>
      </c>
      <c r="I17" cm="1">
        <f t="array" ref="I17">_xlfn.SWITCH(C17, "Sun", 1, "Sat", 2,"Fri", 3, "Thur",4, "None")</f>
        <v>1</v>
      </c>
      <c r="J17">
        <f t="shared" si="2"/>
        <v>0</v>
      </c>
      <c r="K17">
        <v>3.92</v>
      </c>
      <c r="L17">
        <f t="shared" si="3"/>
        <v>3.0548941414600002</v>
      </c>
      <c r="M17">
        <f t="shared" si="4"/>
        <v>0.86510585853999977</v>
      </c>
      <c r="O17" s="13" t="s">
        <v>28</v>
      </c>
      <c r="P17" s="13">
        <v>0.46919867890002043</v>
      </c>
    </row>
    <row r="18" spans="1:22" x14ac:dyDescent="0.3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f t="shared" si="0"/>
        <v>0</v>
      </c>
      <c r="H18">
        <f t="shared" si="1"/>
        <v>0</v>
      </c>
      <c r="I18" cm="1">
        <f t="array" ref="I18">_xlfn.SWITCH(C18, "Sun", 1, "Sat", 2,"Fri", 3, "Thur",4, "None")</f>
        <v>1</v>
      </c>
      <c r="J18">
        <f t="shared" si="2"/>
        <v>0</v>
      </c>
      <c r="K18">
        <v>1.67</v>
      </c>
      <c r="L18">
        <f t="shared" si="3"/>
        <v>2.2044668942100003</v>
      </c>
      <c r="M18">
        <f t="shared" si="4"/>
        <v>-0.53446689421000038</v>
      </c>
      <c r="O18" s="13" t="s">
        <v>29</v>
      </c>
      <c r="P18" s="13">
        <v>0.45576067077090704</v>
      </c>
    </row>
    <row r="19" spans="1:22" x14ac:dyDescent="0.3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f t="shared" si="0"/>
        <v>1</v>
      </c>
      <c r="H19">
        <f t="shared" si="1"/>
        <v>0</v>
      </c>
      <c r="I19" cm="1">
        <f t="array" ref="I19">_xlfn.SWITCH(C19, "Sun", 1, "Sat", 2,"Fri", 3, "Thur",4, "None")</f>
        <v>1</v>
      </c>
      <c r="J19">
        <f t="shared" si="2"/>
        <v>0</v>
      </c>
      <c r="K19">
        <v>3.71</v>
      </c>
      <c r="L19">
        <f t="shared" si="3"/>
        <v>2.7570383827300002</v>
      </c>
      <c r="M19">
        <f t="shared" si="4"/>
        <v>0.95296161726999973</v>
      </c>
      <c r="O19" s="13" t="s">
        <v>30</v>
      </c>
      <c r="P19" s="13">
        <v>1.0207455647998898</v>
      </c>
    </row>
    <row r="20" spans="1:22" ht="15" thickBot="1" x14ac:dyDescent="0.3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f t="shared" si="0"/>
        <v>0</v>
      </c>
      <c r="H20">
        <f t="shared" si="1"/>
        <v>0</v>
      </c>
      <c r="I20" cm="1">
        <f t="array" ref="I20">_xlfn.SWITCH(C20, "Sun", 1, "Sat", 2,"Fri", 3, "Thur",4, "None")</f>
        <v>1</v>
      </c>
      <c r="J20">
        <f t="shared" si="2"/>
        <v>0</v>
      </c>
      <c r="K20">
        <v>3.5</v>
      </c>
      <c r="L20">
        <f t="shared" si="3"/>
        <v>2.8200834518900004</v>
      </c>
      <c r="M20">
        <f t="shared" si="4"/>
        <v>0.67991654810999957</v>
      </c>
      <c r="O20" s="14" t="s">
        <v>31</v>
      </c>
      <c r="P20" s="14">
        <v>244</v>
      </c>
    </row>
    <row r="21" spans="1:22" x14ac:dyDescent="0.3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f t="shared" si="0"/>
        <v>1</v>
      </c>
      <c r="H21">
        <f t="shared" si="1"/>
        <v>0</v>
      </c>
      <c r="I21" cm="1">
        <f t="array" ref="I21">_xlfn.SWITCH(C21, "Sun", 1, "Sat", 2,"Fri", 3, "Thur",4, "None")</f>
        <v>2</v>
      </c>
      <c r="J21">
        <f t="shared" si="2"/>
        <v>0</v>
      </c>
      <c r="K21">
        <v>3.35</v>
      </c>
      <c r="L21">
        <f t="shared" si="3"/>
        <v>3.1612685320500002</v>
      </c>
      <c r="M21">
        <f t="shared" si="4"/>
        <v>0.18873146794999984</v>
      </c>
    </row>
    <row r="22" spans="1:22" ht="15" thickBot="1" x14ac:dyDescent="0.3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f t="shared" si="0"/>
        <v>1</v>
      </c>
      <c r="H22">
        <f t="shared" si="1"/>
        <v>0</v>
      </c>
      <c r="I22" cm="1">
        <f t="array" ref="I22">_xlfn.SWITCH(C22, "Sun", 1, "Sat", 2,"Fri", 3, "Thur",4, "None")</f>
        <v>2</v>
      </c>
      <c r="J22">
        <f t="shared" si="2"/>
        <v>0</v>
      </c>
      <c r="K22">
        <v>4.08</v>
      </c>
      <c r="L22">
        <f t="shared" si="3"/>
        <v>2.71556332804</v>
      </c>
      <c r="M22">
        <f t="shared" si="4"/>
        <v>1.3644366719600001</v>
      </c>
      <c r="O22" t="s">
        <v>32</v>
      </c>
    </row>
    <row r="23" spans="1:22" ht="15" thickBot="1" x14ac:dyDescent="0.3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f t="shared" si="0"/>
        <v>0</v>
      </c>
      <c r="H23">
        <f t="shared" si="1"/>
        <v>0</v>
      </c>
      <c r="I23" cm="1">
        <f t="array" ref="I23">_xlfn.SWITCH(C23, "Sun", 1, "Sat", 2,"Fri", 3, "Thur",4, "None")</f>
        <v>2</v>
      </c>
      <c r="J23">
        <f t="shared" si="2"/>
        <v>0</v>
      </c>
      <c r="K23">
        <v>2.75</v>
      </c>
      <c r="L23">
        <f t="shared" si="3"/>
        <v>2.9352939367299999</v>
      </c>
      <c r="M23">
        <f t="shared" si="4"/>
        <v>-0.18529393672999994</v>
      </c>
      <c r="O23" s="19"/>
      <c r="P23" s="19" t="s">
        <v>37</v>
      </c>
      <c r="Q23" s="19" t="s">
        <v>38</v>
      </c>
      <c r="R23" s="19" t="s">
        <v>39</v>
      </c>
      <c r="S23" s="19" t="s">
        <v>40</v>
      </c>
    </row>
    <row r="24" spans="1:22" x14ac:dyDescent="0.3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f t="shared" si="0"/>
        <v>0</v>
      </c>
      <c r="H24">
        <f t="shared" si="1"/>
        <v>0</v>
      </c>
      <c r="I24" cm="1">
        <f t="array" ref="I24">_xlfn.SWITCH(C24, "Sun", 1, "Sat", 2,"Fri", 3, "Thur",4, "None")</f>
        <v>2</v>
      </c>
      <c r="J24">
        <f t="shared" si="2"/>
        <v>0</v>
      </c>
      <c r="K24">
        <v>2.23</v>
      </c>
      <c r="L24">
        <f t="shared" si="3"/>
        <v>2.5162296534899999</v>
      </c>
      <c r="M24">
        <f t="shared" si="4"/>
        <v>-0.28622965348999996</v>
      </c>
      <c r="O24" s="13" t="s">
        <v>33</v>
      </c>
      <c r="P24" s="13">
        <v>6</v>
      </c>
      <c r="Q24" s="13">
        <v>36.379513273213625</v>
      </c>
      <c r="R24" s="13">
        <v>34.91579067313576</v>
      </c>
      <c r="S24" s="13">
        <v>4.0992240363035874E-30</v>
      </c>
    </row>
    <row r="25" spans="1:22" x14ac:dyDescent="0.3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f t="shared" si="0"/>
        <v>1</v>
      </c>
      <c r="H25">
        <f t="shared" si="1"/>
        <v>0</v>
      </c>
      <c r="I25" cm="1">
        <f t="array" ref="I25">_xlfn.SWITCH(C25, "Sun", 1, "Sat", 2,"Fri", 3, "Thur",4, "None")</f>
        <v>2</v>
      </c>
      <c r="J25">
        <f t="shared" si="2"/>
        <v>0</v>
      </c>
      <c r="K25">
        <v>7.58</v>
      </c>
      <c r="L25">
        <f t="shared" si="3"/>
        <v>5.0940956615400008</v>
      </c>
      <c r="M25">
        <f t="shared" si="4"/>
        <v>2.4859043384599993</v>
      </c>
      <c r="O25" s="13" t="s">
        <v>34</v>
      </c>
      <c r="P25" s="13">
        <v>237</v>
      </c>
      <c r="Q25" s="13">
        <v>1.0419215080586461</v>
      </c>
      <c r="R25" s="13"/>
      <c r="S25" s="13"/>
    </row>
    <row r="26" spans="1:22" ht="15" thickBot="1" x14ac:dyDescent="0.3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f t="shared" si="0"/>
        <v>1</v>
      </c>
      <c r="H26">
        <f t="shared" si="1"/>
        <v>0</v>
      </c>
      <c r="I26" cm="1">
        <f t="array" ref="I26">_xlfn.SWITCH(C26, "Sun", 1, "Sat", 2,"Fri", 3, "Thur",4, "None")</f>
        <v>2</v>
      </c>
      <c r="J26">
        <f t="shared" si="2"/>
        <v>0</v>
      </c>
      <c r="K26">
        <v>3.18</v>
      </c>
      <c r="L26">
        <f t="shared" si="3"/>
        <v>2.8917186683400002</v>
      </c>
      <c r="M26">
        <f t="shared" si="4"/>
        <v>0.28828133165999992</v>
      </c>
      <c r="O26" s="14" t="s">
        <v>35</v>
      </c>
      <c r="P26" s="14">
        <v>243</v>
      </c>
      <c r="Q26" s="14"/>
      <c r="R26" s="14"/>
      <c r="S26" s="14"/>
    </row>
    <row r="27" spans="1:22" ht="15" thickBot="1" x14ac:dyDescent="0.3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f t="shared" si="0"/>
        <v>1</v>
      </c>
      <c r="H27">
        <f t="shared" si="1"/>
        <v>0</v>
      </c>
      <c r="I27" cm="1">
        <f t="array" ref="I27">_xlfn.SWITCH(C27, "Sun", 1, "Sat", 2,"Fri", 3, "Thur",4, "None")</f>
        <v>2</v>
      </c>
      <c r="J27">
        <f t="shared" si="2"/>
        <v>0</v>
      </c>
      <c r="K27">
        <v>2.34</v>
      </c>
      <c r="L27">
        <f t="shared" si="3"/>
        <v>3.0905604489699998</v>
      </c>
      <c r="M27">
        <f t="shared" si="4"/>
        <v>-0.75056044896999996</v>
      </c>
    </row>
    <row r="28" spans="1:22" ht="15" thickBot="1" x14ac:dyDescent="0.3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f t="shared" si="0"/>
        <v>1</v>
      </c>
      <c r="H28">
        <f t="shared" si="1"/>
        <v>0</v>
      </c>
      <c r="I28" cm="1">
        <f t="array" ref="I28">_xlfn.SWITCH(C28, "Sun", 1, "Sat", 2,"Fri", 3, "Thur",4, "None")</f>
        <v>2</v>
      </c>
      <c r="J28">
        <f t="shared" si="2"/>
        <v>0</v>
      </c>
      <c r="K28">
        <v>2</v>
      </c>
      <c r="L28">
        <f t="shared" si="3"/>
        <v>2.2937176446900001</v>
      </c>
      <c r="M28">
        <f t="shared" si="4"/>
        <v>-0.29371764469000006</v>
      </c>
      <c r="O28" s="19"/>
      <c r="P28" s="19" t="s">
        <v>41</v>
      </c>
      <c r="Q28" s="19" t="s">
        <v>42</v>
      </c>
      <c r="R28" s="19" t="s">
        <v>43</v>
      </c>
      <c r="S28" s="19" t="s">
        <v>44</v>
      </c>
      <c r="T28" s="19" t="s">
        <v>45</v>
      </c>
      <c r="U28" s="19" t="s">
        <v>46</v>
      </c>
      <c r="V28" s="19" t="s">
        <v>47</v>
      </c>
    </row>
    <row r="29" spans="1:22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f t="shared" si="0"/>
        <v>1</v>
      </c>
      <c r="H29">
        <f t="shared" si="1"/>
        <v>0</v>
      </c>
      <c r="I29" cm="1">
        <f t="array" ref="I29">_xlfn.SWITCH(C29, "Sun", 1, "Sat", 2,"Fri", 3, "Thur",4, "None")</f>
        <v>2</v>
      </c>
      <c r="J29">
        <f t="shared" si="2"/>
        <v>0</v>
      </c>
      <c r="K29">
        <v>2</v>
      </c>
      <c r="L29">
        <f t="shared" si="3"/>
        <v>2.2306725755299999</v>
      </c>
      <c r="M29">
        <f t="shared" si="4"/>
        <v>-0.23067257552999987</v>
      </c>
      <c r="O29" s="13" t="s">
        <v>36</v>
      </c>
      <c r="P29" s="13">
        <v>0.82248487387677949</v>
      </c>
      <c r="Q29" s="13">
        <v>2.5575038333501063</v>
      </c>
      <c r="R29" s="13">
        <v>1.116648770978722E-2</v>
      </c>
      <c r="S29" s="13">
        <v>0.18893159094444389</v>
      </c>
      <c r="T29" s="13">
        <v>1.456038156809115</v>
      </c>
      <c r="U29" s="13">
        <v>0.18893159094444389</v>
      </c>
      <c r="V29" s="13">
        <v>1.456038156809115</v>
      </c>
    </row>
    <row r="30" spans="1:22" x14ac:dyDescent="0.3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f t="shared" si="0"/>
        <v>1</v>
      </c>
      <c r="H30">
        <f t="shared" si="1"/>
        <v>0</v>
      </c>
      <c r="I30" cm="1">
        <f t="array" ref="I30">_xlfn.SWITCH(C30, "Sun", 1, "Sat", 2,"Fri", 3, "Thur",4, "None")</f>
        <v>2</v>
      </c>
      <c r="J30">
        <f t="shared" si="2"/>
        <v>0</v>
      </c>
      <c r="K30">
        <v>4.3</v>
      </c>
      <c r="L30">
        <f t="shared" si="3"/>
        <v>3.0660197418999999</v>
      </c>
      <c r="M30">
        <f t="shared" si="4"/>
        <v>1.2339802580999999</v>
      </c>
      <c r="O30" s="13" t="s">
        <v>10</v>
      </c>
      <c r="P30" s="13">
        <v>0.1748196179630844</v>
      </c>
      <c r="Q30" s="13">
        <v>1.9601426064369865</v>
      </c>
      <c r="R30" s="13">
        <v>5.1150875884894476E-2</v>
      </c>
      <c r="S30" s="13">
        <v>-8.8129468779515885E-4</v>
      </c>
      <c r="T30" s="13">
        <v>0.35052053061396393</v>
      </c>
      <c r="U30" s="13">
        <v>-8.8129468779515885E-4</v>
      </c>
      <c r="V30" s="13">
        <v>0.35052053061396393</v>
      </c>
    </row>
    <row r="31" spans="1:22" x14ac:dyDescent="0.3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f t="shared" si="0"/>
        <v>0</v>
      </c>
      <c r="H31">
        <f t="shared" si="1"/>
        <v>0</v>
      </c>
      <c r="I31" cm="1">
        <f t="array" ref="I31">_xlfn.SWITCH(C31, "Sun", 1, "Sat", 2,"Fri", 3, "Thur",4, "None")</f>
        <v>2</v>
      </c>
      <c r="J31">
        <f t="shared" si="2"/>
        <v>0</v>
      </c>
      <c r="K31">
        <v>3</v>
      </c>
      <c r="L31">
        <f t="shared" si="3"/>
        <v>2.87595740105</v>
      </c>
      <c r="M31">
        <f t="shared" si="4"/>
        <v>0.12404259895000003</v>
      </c>
      <c r="O31" s="13" t="s">
        <v>16</v>
      </c>
      <c r="P31" s="13">
        <v>9.432508775240149E-2</v>
      </c>
      <c r="Q31" s="13">
        <v>9.889219167936977</v>
      </c>
      <c r="R31" s="13">
        <v>1.578176098774409E-19</v>
      </c>
      <c r="S31" s="13">
        <v>7.5534657031831459E-2</v>
      </c>
      <c r="T31" s="13">
        <v>0.11311551847297152</v>
      </c>
      <c r="U31" s="13">
        <v>7.5534657031831459E-2</v>
      </c>
      <c r="V31" s="13">
        <v>0.11311551847297152</v>
      </c>
    </row>
    <row r="32" spans="1:22" x14ac:dyDescent="0.3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f t="shared" si="0"/>
        <v>1</v>
      </c>
      <c r="H32">
        <f t="shared" si="1"/>
        <v>0</v>
      </c>
      <c r="I32" cm="1">
        <f t="array" ref="I32">_xlfn.SWITCH(C32, "Sun", 1, "Sat", 2,"Fri", 3, "Thur",4, "None")</f>
        <v>2</v>
      </c>
      <c r="J32">
        <f t="shared" si="2"/>
        <v>0</v>
      </c>
      <c r="K32">
        <v>1.45</v>
      </c>
      <c r="L32">
        <f t="shared" si="3"/>
        <v>1.9395526973500001</v>
      </c>
      <c r="M32">
        <f t="shared" si="4"/>
        <v>-0.48955269735000018</v>
      </c>
      <c r="O32" s="13" t="s">
        <v>14</v>
      </c>
      <c r="P32" s="13">
        <v>-3.464496391869782E-2</v>
      </c>
      <c r="Q32" s="13">
        <v>-0.24556621751697016</v>
      </c>
      <c r="R32" s="13">
        <v>0.80623056066677901</v>
      </c>
      <c r="S32" s="13">
        <v>-0.31257981770078552</v>
      </c>
      <c r="T32" s="13">
        <v>0.2432898898633899</v>
      </c>
      <c r="U32" s="13">
        <v>-0.31257981770078552</v>
      </c>
      <c r="V32" s="13">
        <v>0.2432898898633899</v>
      </c>
    </row>
    <row r="33" spans="1:22" x14ac:dyDescent="0.3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f t="shared" si="0"/>
        <v>1</v>
      </c>
      <c r="H33">
        <f t="shared" si="1"/>
        <v>0</v>
      </c>
      <c r="I33" cm="1">
        <f t="array" ref="I33">_xlfn.SWITCH(C33, "Sun", 1, "Sat", 2,"Fri", 3, "Thur",4, "None")</f>
        <v>2</v>
      </c>
      <c r="J33">
        <f t="shared" si="2"/>
        <v>0</v>
      </c>
      <c r="K33">
        <v>2.5</v>
      </c>
      <c r="L33">
        <f t="shared" si="3"/>
        <v>3.1406256509500001</v>
      </c>
      <c r="M33">
        <f t="shared" si="4"/>
        <v>-0.64062565095000013</v>
      </c>
      <c r="O33" s="13" t="s">
        <v>13</v>
      </c>
      <c r="P33" s="13">
        <v>-7.5663088606399281E-2</v>
      </c>
      <c r="Q33" s="13">
        <v>-0.53968629257254652</v>
      </c>
      <c r="R33" s="13">
        <v>0.58992008824964448</v>
      </c>
      <c r="S33" s="13">
        <v>-0.35185706148900886</v>
      </c>
      <c r="T33" s="13">
        <v>0.20053088427621032</v>
      </c>
      <c r="U33" s="13">
        <v>-0.35185706148900886</v>
      </c>
      <c r="V33" s="13">
        <v>0.20053088427621032</v>
      </c>
    </row>
    <row r="34" spans="1:22" x14ac:dyDescent="0.3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f t="shared" si="0"/>
        <v>0</v>
      </c>
      <c r="H34">
        <f t="shared" si="1"/>
        <v>0</v>
      </c>
      <c r="I34" cm="1">
        <f t="array" ref="I34">_xlfn.SWITCH(C34, "Sun", 1, "Sat", 2,"Fri", 3, "Thur",4, "None")</f>
        <v>2</v>
      </c>
      <c r="J34">
        <f t="shared" si="2"/>
        <v>0</v>
      </c>
      <c r="K34">
        <v>3</v>
      </c>
      <c r="L34">
        <f t="shared" si="3"/>
        <v>2.4504031842199998</v>
      </c>
      <c r="M34">
        <f t="shared" si="4"/>
        <v>0.54959681578000019</v>
      </c>
      <c r="O34" s="13" t="s">
        <v>12</v>
      </c>
      <c r="P34" s="13">
        <v>-5.2739820313689727E-2</v>
      </c>
      <c r="Q34" s="13">
        <v>-0.43827629982144395</v>
      </c>
      <c r="R34" s="13">
        <v>0.66158521876038745</v>
      </c>
      <c r="S34" s="13">
        <v>-0.28980194839286405</v>
      </c>
      <c r="T34" s="13">
        <v>0.18432230776548461</v>
      </c>
      <c r="U34" s="13">
        <v>-0.28980194839286405</v>
      </c>
      <c r="V34" s="13">
        <v>0.18432230776548461</v>
      </c>
    </row>
    <row r="35" spans="1:22" ht="15" thickBot="1" x14ac:dyDescent="0.3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f t="shared" si="0"/>
        <v>0</v>
      </c>
      <c r="H35">
        <f t="shared" si="1"/>
        <v>0</v>
      </c>
      <c r="I35" cm="1">
        <f t="array" ref="I35">_xlfn.SWITCH(C35, "Sun", 1, "Sat", 2,"Fri", 3, "Thur",4, "None")</f>
        <v>2</v>
      </c>
      <c r="J35">
        <f t="shared" si="2"/>
        <v>0</v>
      </c>
      <c r="K35">
        <v>2.4500000000000002</v>
      </c>
      <c r="L35">
        <f t="shared" si="3"/>
        <v>3.3575748595300001</v>
      </c>
      <c r="M35">
        <f t="shared" si="4"/>
        <v>-0.90757485952999994</v>
      </c>
      <c r="O35" s="14" t="s">
        <v>11</v>
      </c>
      <c r="P35" s="14">
        <v>0.1124777685666018</v>
      </c>
      <c r="Q35" s="14">
        <v>0.36575027690558298</v>
      </c>
      <c r="R35" s="14">
        <v>0.71487766655012064</v>
      </c>
      <c r="S35" s="14">
        <v>-0.49335609870349867</v>
      </c>
      <c r="T35" s="14">
        <v>0.71831163583670232</v>
      </c>
      <c r="U35" s="14">
        <v>-0.49335609870349867</v>
      </c>
      <c r="V35" s="14">
        <v>0.71831163583670232</v>
      </c>
    </row>
    <row r="36" spans="1:22" x14ac:dyDescent="0.3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f t="shared" si="0"/>
        <v>1</v>
      </c>
      <c r="H36">
        <f t="shared" si="1"/>
        <v>0</v>
      </c>
      <c r="I36" cm="1">
        <f t="array" ref="I36">_xlfn.SWITCH(C36, "Sun", 1, "Sat", 2,"Fri", 3, "Thur",4, "None")</f>
        <v>2</v>
      </c>
      <c r="J36">
        <f t="shared" si="2"/>
        <v>0</v>
      </c>
      <c r="K36">
        <v>3.27</v>
      </c>
      <c r="L36">
        <f t="shared" si="3"/>
        <v>2.7025834608600001</v>
      </c>
      <c r="M36">
        <f t="shared" si="4"/>
        <v>0.5674165391399999</v>
      </c>
    </row>
    <row r="37" spans="1:22" x14ac:dyDescent="0.3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f t="shared" si="0"/>
        <v>1</v>
      </c>
      <c r="H37">
        <f t="shared" si="1"/>
        <v>0</v>
      </c>
      <c r="I37" cm="1">
        <f t="array" ref="I37">_xlfn.SWITCH(C37, "Sun", 1, "Sat", 2,"Fri", 3, "Thur",4, "None")</f>
        <v>2</v>
      </c>
      <c r="J37">
        <f t="shared" si="2"/>
        <v>0</v>
      </c>
      <c r="K37">
        <v>3.6</v>
      </c>
      <c r="L37">
        <f t="shared" si="3"/>
        <v>3.4774210112200001</v>
      </c>
      <c r="M37">
        <f t="shared" si="4"/>
        <v>0.12257898877999995</v>
      </c>
    </row>
    <row r="38" spans="1:22" x14ac:dyDescent="0.3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f t="shared" si="0"/>
        <v>1</v>
      </c>
      <c r="H38">
        <f t="shared" si="1"/>
        <v>0</v>
      </c>
      <c r="I38" cm="1">
        <f t="array" ref="I38">_xlfn.SWITCH(C38, "Sun", 1, "Sat", 2,"Fri", 3, "Thur",4, "None")</f>
        <v>2</v>
      </c>
      <c r="J38">
        <f t="shared" si="2"/>
        <v>0</v>
      </c>
      <c r="K38">
        <v>2</v>
      </c>
      <c r="L38">
        <f t="shared" si="3"/>
        <v>2.7588926494699999</v>
      </c>
      <c r="M38">
        <f t="shared" si="4"/>
        <v>-0.7588926494699999</v>
      </c>
    </row>
    <row r="39" spans="1:22" x14ac:dyDescent="0.3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f t="shared" si="0"/>
        <v>0</v>
      </c>
      <c r="H39">
        <f t="shared" si="1"/>
        <v>0</v>
      </c>
      <c r="I39" cm="1">
        <f t="array" ref="I39">_xlfn.SWITCH(C39, "Sun", 1, "Sat", 2,"Fri", 3, "Thur",4, "None")</f>
        <v>2</v>
      </c>
      <c r="J39">
        <f t="shared" si="2"/>
        <v>0</v>
      </c>
      <c r="K39">
        <v>3.07</v>
      </c>
      <c r="L39">
        <f t="shared" si="3"/>
        <v>2.8163749184100002</v>
      </c>
      <c r="M39">
        <f t="shared" si="4"/>
        <v>0.25362508158999963</v>
      </c>
      <c r="O39" s="20" t="s">
        <v>49</v>
      </c>
    </row>
    <row r="40" spans="1:22" ht="15" thickBot="1" x14ac:dyDescent="0.3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f t="shared" si="0"/>
        <v>1</v>
      </c>
      <c r="H40">
        <f t="shared" si="1"/>
        <v>0</v>
      </c>
      <c r="I40" cm="1">
        <f t="array" ref="I40">_xlfn.SWITCH(C40, "Sun", 1, "Sat", 2,"Fri", 3, "Thur",4, "None")</f>
        <v>2</v>
      </c>
      <c r="J40">
        <f t="shared" si="2"/>
        <v>0</v>
      </c>
      <c r="K40">
        <v>2.31</v>
      </c>
      <c r="L40">
        <f t="shared" si="3"/>
        <v>2.9795503915300001</v>
      </c>
      <c r="M40">
        <f t="shared" si="4"/>
        <v>-0.66955039153000007</v>
      </c>
    </row>
    <row r="41" spans="1:22" ht="15" thickBot="1" x14ac:dyDescent="0.3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f t="shared" si="0"/>
        <v>1</v>
      </c>
      <c r="H41">
        <f t="shared" si="1"/>
        <v>0</v>
      </c>
      <c r="I41" cm="1">
        <f t="array" ref="I41">_xlfn.SWITCH(C41, "Sun", 1, "Sat", 2,"Fri", 3, "Thur",4, "None")</f>
        <v>2</v>
      </c>
      <c r="J41">
        <f t="shared" si="2"/>
        <v>0</v>
      </c>
      <c r="K41">
        <v>5</v>
      </c>
      <c r="L41">
        <f t="shared" si="3"/>
        <v>4.1458841709899996</v>
      </c>
      <c r="M41">
        <f t="shared" si="4"/>
        <v>0.85411582901000038</v>
      </c>
      <c r="O41" s="15" t="s">
        <v>26</v>
      </c>
      <c r="P41" s="15"/>
    </row>
    <row r="42" spans="1:22" x14ac:dyDescent="0.3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f t="shared" si="0"/>
        <v>1</v>
      </c>
      <c r="H42">
        <f t="shared" si="1"/>
        <v>0</v>
      </c>
      <c r="I42" cm="1">
        <f t="array" ref="I42">_xlfn.SWITCH(C42, "Sun", 1, "Sat", 2,"Fri", 3, "Thur",4, "None")</f>
        <v>2</v>
      </c>
      <c r="J42">
        <f t="shared" si="2"/>
        <v>0</v>
      </c>
      <c r="K42">
        <v>2.2400000000000002</v>
      </c>
      <c r="L42">
        <f t="shared" si="3"/>
        <v>2.7338600484800004</v>
      </c>
      <c r="M42">
        <f t="shared" si="4"/>
        <v>-0.4938600484800002</v>
      </c>
      <c r="O42" s="9" t="s">
        <v>27</v>
      </c>
      <c r="P42" s="10">
        <v>0.68400972858295372</v>
      </c>
    </row>
    <row r="43" spans="1:22" x14ac:dyDescent="0.3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f t="shared" si="0"/>
        <v>1</v>
      </c>
      <c r="H43">
        <f t="shared" si="1"/>
        <v>0</v>
      </c>
      <c r="I43" cm="1">
        <f t="array" ref="I43">_xlfn.SWITCH(C43, "Sun", 1, "Sat", 2,"Fri", 3, "Thur",4, "None")</f>
        <v>1</v>
      </c>
      <c r="J43">
        <f t="shared" si="2"/>
        <v>0</v>
      </c>
      <c r="K43">
        <v>2.54</v>
      </c>
      <c r="L43">
        <f t="shared" si="3"/>
        <v>2.6729151930200001</v>
      </c>
      <c r="M43">
        <f t="shared" si="4"/>
        <v>-0.1329151930200001</v>
      </c>
      <c r="O43" s="9" t="s">
        <v>28</v>
      </c>
      <c r="P43" s="10">
        <v>0.46786930879612609</v>
      </c>
    </row>
    <row r="44" spans="1:22" x14ac:dyDescent="0.3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f t="shared" si="0"/>
        <v>1</v>
      </c>
      <c r="H44">
        <f t="shared" si="1"/>
        <v>0</v>
      </c>
      <c r="I44" cm="1">
        <f t="array" ref="I44">_xlfn.SWITCH(C44, "Sun", 1, "Sat", 2,"Fri", 3, "Thur",4, "None")</f>
        <v>1</v>
      </c>
      <c r="J44">
        <f t="shared" si="2"/>
        <v>0</v>
      </c>
      <c r="K44">
        <v>3.06</v>
      </c>
      <c r="L44">
        <f t="shared" si="3"/>
        <v>2.3465642467799999</v>
      </c>
      <c r="M44">
        <f t="shared" si="4"/>
        <v>0.71343575322000019</v>
      </c>
      <c r="O44" s="9" t="s">
        <v>29</v>
      </c>
      <c r="P44" s="10">
        <v>0.46345328646248396</v>
      </c>
    </row>
    <row r="45" spans="1:22" x14ac:dyDescent="0.3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f t="shared" si="0"/>
        <v>1</v>
      </c>
      <c r="H45">
        <f t="shared" si="1"/>
        <v>0</v>
      </c>
      <c r="I45" cm="1">
        <f t="array" ref="I45">_xlfn.SWITCH(C45, "Sun", 1, "Sat", 2,"Fri", 3, "Thur",4, "None")</f>
        <v>1</v>
      </c>
      <c r="J45">
        <f t="shared" si="2"/>
        <v>0</v>
      </c>
      <c r="K45">
        <v>1.32</v>
      </c>
      <c r="L45">
        <f t="shared" si="3"/>
        <v>1.95160543116</v>
      </c>
      <c r="M45">
        <f t="shared" si="4"/>
        <v>-0.6316054311599999</v>
      </c>
      <c r="O45" s="9" t="s">
        <v>30</v>
      </c>
      <c r="P45" s="10">
        <v>1.0135059665680684</v>
      </c>
    </row>
    <row r="46" spans="1:22" ht="15" thickBot="1" x14ac:dyDescent="0.3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f t="shared" si="0"/>
        <v>1</v>
      </c>
      <c r="H46">
        <f t="shared" si="1"/>
        <v>0</v>
      </c>
      <c r="I46" cm="1">
        <f t="array" ref="I46">_xlfn.SWITCH(C46, "Sun", 1, "Sat", 2,"Fri", 3, "Thur",4, "None")</f>
        <v>1</v>
      </c>
      <c r="J46">
        <f t="shared" si="2"/>
        <v>0</v>
      </c>
      <c r="K46">
        <v>5.6</v>
      </c>
      <c r="L46">
        <f t="shared" si="3"/>
        <v>4.2578213618000005</v>
      </c>
      <c r="M46">
        <f t="shared" si="4"/>
        <v>1.3421786381999992</v>
      </c>
      <c r="O46" s="11" t="s">
        <v>31</v>
      </c>
      <c r="P46" s="12">
        <v>244</v>
      </c>
    </row>
    <row r="47" spans="1:22" x14ac:dyDescent="0.3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f t="shared" si="0"/>
        <v>1</v>
      </c>
      <c r="H47">
        <f t="shared" si="1"/>
        <v>0</v>
      </c>
      <c r="I47" cm="1">
        <f t="array" ref="I47">_xlfn.SWITCH(C47, "Sun", 1, "Sat", 2,"Fri", 3, "Thur",4, "None")</f>
        <v>1</v>
      </c>
      <c r="J47">
        <f t="shared" si="2"/>
        <v>0</v>
      </c>
      <c r="K47">
        <v>3</v>
      </c>
      <c r="L47">
        <f t="shared" si="3"/>
        <v>2.74986726273</v>
      </c>
      <c r="M47">
        <f t="shared" si="4"/>
        <v>0.25013273726999996</v>
      </c>
    </row>
    <row r="48" spans="1:22" ht="15" thickBot="1" x14ac:dyDescent="0.3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f t="shared" si="0"/>
        <v>1</v>
      </c>
      <c r="H48">
        <f t="shared" si="1"/>
        <v>0</v>
      </c>
      <c r="I48" cm="1">
        <f t="array" ref="I48">_xlfn.SWITCH(C48, "Sun", 1, "Sat", 2,"Fri", 3, "Thur",4, "None")</f>
        <v>1</v>
      </c>
      <c r="J48">
        <f t="shared" si="2"/>
        <v>0</v>
      </c>
      <c r="K48">
        <v>5</v>
      </c>
      <c r="L48">
        <f t="shared" si="3"/>
        <v>3.11515781051</v>
      </c>
      <c r="M48">
        <f t="shared" si="4"/>
        <v>1.88484218949</v>
      </c>
      <c r="O48" t="s">
        <v>32</v>
      </c>
    </row>
    <row r="49" spans="1:22" ht="15" thickBot="1" x14ac:dyDescent="0.3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f t="shared" si="0"/>
        <v>1</v>
      </c>
      <c r="H49">
        <f t="shared" si="1"/>
        <v>0</v>
      </c>
      <c r="I49" cm="1">
        <f t="array" ref="I49">_xlfn.SWITCH(C49, "Sun", 1, "Sat", 2,"Fri", 3, "Thur",4, "None")</f>
        <v>1</v>
      </c>
      <c r="J49">
        <f t="shared" si="2"/>
        <v>0</v>
      </c>
      <c r="K49">
        <v>6</v>
      </c>
      <c r="L49">
        <f t="shared" si="3"/>
        <v>4.4432480357999999</v>
      </c>
      <c r="M49">
        <f t="shared" si="4"/>
        <v>1.5567519642000001</v>
      </c>
      <c r="O49" s="19"/>
      <c r="P49" s="19" t="s">
        <v>37</v>
      </c>
      <c r="Q49" s="19" t="s">
        <v>38</v>
      </c>
      <c r="R49" s="19" t="s">
        <v>39</v>
      </c>
      <c r="S49" s="19" t="s">
        <v>40</v>
      </c>
    </row>
    <row r="50" spans="1:22" x14ac:dyDescent="0.3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f t="shared" si="0"/>
        <v>1</v>
      </c>
      <c r="H50">
        <f t="shared" si="1"/>
        <v>0</v>
      </c>
      <c r="I50" cm="1">
        <f t="array" ref="I50">_xlfn.SWITCH(C50, "Sun", 1, "Sat", 2,"Fri", 3, "Thur",4, "None")</f>
        <v>1</v>
      </c>
      <c r="J50">
        <f t="shared" si="2"/>
        <v>0</v>
      </c>
      <c r="K50">
        <v>2.0499999999999998</v>
      </c>
      <c r="L50">
        <f t="shared" si="3"/>
        <v>3.8937038943500002</v>
      </c>
      <c r="M50">
        <f t="shared" si="4"/>
        <v>-1.8437038943500004</v>
      </c>
      <c r="O50" s="13" t="s">
        <v>33</v>
      </c>
      <c r="P50" s="13">
        <v>2</v>
      </c>
      <c r="Q50" s="13">
        <v>108.82932004016696</v>
      </c>
      <c r="R50" s="13">
        <v>105.94813011515087</v>
      </c>
      <c r="S50" s="13">
        <v>9.6650948240605644E-34</v>
      </c>
    </row>
    <row r="51" spans="1:22" x14ac:dyDescent="0.3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f t="shared" si="0"/>
        <v>1</v>
      </c>
      <c r="H51">
        <f t="shared" si="1"/>
        <v>0</v>
      </c>
      <c r="I51" cm="1">
        <f t="array" ref="I51">_xlfn.SWITCH(C51, "Sun", 1, "Sat", 2,"Fri", 3, "Thur",4, "None")</f>
        <v>1</v>
      </c>
      <c r="J51">
        <f t="shared" si="2"/>
        <v>0</v>
      </c>
      <c r="K51">
        <v>3</v>
      </c>
      <c r="L51">
        <f t="shared" si="3"/>
        <v>2.7266889284799998</v>
      </c>
      <c r="M51">
        <f t="shared" si="4"/>
        <v>0.27331107152000023</v>
      </c>
      <c r="O51" s="13" t="s">
        <v>34</v>
      </c>
      <c r="P51" s="13">
        <v>241</v>
      </c>
      <c r="Q51" s="13">
        <v>1.0271943442690743</v>
      </c>
      <c r="R51" s="13"/>
      <c r="S51" s="13"/>
    </row>
    <row r="52" spans="1:22" ht="15" thickBot="1" x14ac:dyDescent="0.3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f t="shared" si="0"/>
        <v>1</v>
      </c>
      <c r="H52">
        <f t="shared" si="1"/>
        <v>0</v>
      </c>
      <c r="I52" cm="1">
        <f t="array" ref="I52">_xlfn.SWITCH(C52, "Sun", 1, "Sat", 2,"Fri", 3, "Thur",4, "None")</f>
        <v>1</v>
      </c>
      <c r="J52">
        <f t="shared" si="2"/>
        <v>0</v>
      </c>
      <c r="K52">
        <v>2.5</v>
      </c>
      <c r="L52">
        <f t="shared" si="3"/>
        <v>2.2167655749800002</v>
      </c>
      <c r="M52">
        <f t="shared" si="4"/>
        <v>0.28323442501999985</v>
      </c>
      <c r="O52" s="14" t="s">
        <v>35</v>
      </c>
      <c r="P52" s="14">
        <v>243</v>
      </c>
      <c r="Q52" s="14"/>
      <c r="R52" s="14"/>
      <c r="S52" s="14"/>
    </row>
    <row r="53" spans="1:22" ht="15" thickBot="1" x14ac:dyDescent="0.3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f t="shared" si="0"/>
        <v>0</v>
      </c>
      <c r="H53">
        <f t="shared" si="1"/>
        <v>0</v>
      </c>
      <c r="I53" cm="1">
        <f t="array" ref="I53">_xlfn.SWITCH(C53, "Sun", 1, "Sat", 2,"Fri", 3, "Thur",4, "None")</f>
        <v>1</v>
      </c>
      <c r="J53">
        <f t="shared" si="2"/>
        <v>0</v>
      </c>
      <c r="K53">
        <v>2.6</v>
      </c>
      <c r="L53">
        <f t="shared" si="3"/>
        <v>2.00816056673</v>
      </c>
      <c r="M53">
        <f t="shared" si="4"/>
        <v>0.5918394332700001</v>
      </c>
    </row>
    <row r="54" spans="1:22" ht="15" thickBot="1" x14ac:dyDescent="0.3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f t="shared" si="0"/>
        <v>0</v>
      </c>
      <c r="H54">
        <f t="shared" si="1"/>
        <v>0</v>
      </c>
      <c r="I54" cm="1">
        <f t="array" ref="I54">_xlfn.SWITCH(C54, "Sun", 1, "Sat", 2,"Fri", 3, "Thur",4, "None")</f>
        <v>1</v>
      </c>
      <c r="J54">
        <f t="shared" si="2"/>
        <v>0</v>
      </c>
      <c r="K54">
        <v>5.2</v>
      </c>
      <c r="L54">
        <f t="shared" si="3"/>
        <v>4.6666871779700001</v>
      </c>
      <c r="M54">
        <f t="shared" si="4"/>
        <v>0.53331282203000008</v>
      </c>
      <c r="O54" s="19"/>
      <c r="P54" s="19" t="s">
        <v>41</v>
      </c>
      <c r="Q54" s="19" t="s">
        <v>42</v>
      </c>
      <c r="R54" s="19" t="s">
        <v>43</v>
      </c>
      <c r="S54" s="19" t="s">
        <v>44</v>
      </c>
      <c r="T54" s="19" t="s">
        <v>45</v>
      </c>
      <c r="U54" s="19" t="s">
        <v>46</v>
      </c>
      <c r="V54" s="19" t="s">
        <v>47</v>
      </c>
    </row>
    <row r="55" spans="1:22" x14ac:dyDescent="0.3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f t="shared" si="0"/>
        <v>1</v>
      </c>
      <c r="H55">
        <f t="shared" si="1"/>
        <v>0</v>
      </c>
      <c r="I55" cm="1">
        <f t="array" ref="I55">_xlfn.SWITCH(C55, "Sun", 1, "Sat", 2,"Fri", 3, "Thur",4, "None")</f>
        <v>1</v>
      </c>
      <c r="J55">
        <f t="shared" si="2"/>
        <v>0</v>
      </c>
      <c r="K55">
        <v>1.56</v>
      </c>
      <c r="L55">
        <f t="shared" si="3"/>
        <v>1.9757108987800001</v>
      </c>
      <c r="M55">
        <f t="shared" si="4"/>
        <v>-0.41571089878</v>
      </c>
      <c r="O55" s="13" t="s">
        <v>36</v>
      </c>
      <c r="P55" s="13">
        <v>0.6689447408125011</v>
      </c>
      <c r="Q55" s="13">
        <v>3.4551265487478666</v>
      </c>
      <c r="R55" s="13">
        <v>6.4980607377792133E-4</v>
      </c>
      <c r="S55" s="13">
        <v>0.28756219664764793</v>
      </c>
      <c r="T55" s="13">
        <v>1.0503272849773544</v>
      </c>
      <c r="U55" s="13">
        <v>0.28756219664764793</v>
      </c>
      <c r="V55" s="13">
        <v>1.0503272849773544</v>
      </c>
    </row>
    <row r="56" spans="1:22" x14ac:dyDescent="0.3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f t="shared" si="0"/>
        <v>1</v>
      </c>
      <c r="H56">
        <f t="shared" si="1"/>
        <v>0</v>
      </c>
      <c r="I56" cm="1">
        <f t="array" ref="I56">_xlfn.SWITCH(C56, "Sun", 1, "Sat", 2,"Fri", 3, "Thur",4, "None")</f>
        <v>1</v>
      </c>
      <c r="J56">
        <f t="shared" si="2"/>
        <v>0</v>
      </c>
      <c r="K56">
        <v>4.34</v>
      </c>
      <c r="L56">
        <f t="shared" si="3"/>
        <v>3.8090888107199996</v>
      </c>
      <c r="M56">
        <f t="shared" si="4"/>
        <v>0.53091118928000025</v>
      </c>
      <c r="O56" s="13" t="s">
        <v>10</v>
      </c>
      <c r="P56" s="13">
        <v>0.19259779439078689</v>
      </c>
      <c r="Q56" s="13">
        <v>2.2575021400877255</v>
      </c>
      <c r="R56" s="13">
        <v>2.4872445933337681E-2</v>
      </c>
      <c r="S56" s="13">
        <v>2.4540384798141274E-2</v>
      </c>
      <c r="T56" s="13">
        <v>0.36065520398343254</v>
      </c>
      <c r="U56" s="13">
        <v>2.4540384798141274E-2</v>
      </c>
      <c r="V56" s="13">
        <v>0.36065520398343254</v>
      </c>
    </row>
    <row r="57" spans="1:22" ht="15" thickBot="1" x14ac:dyDescent="0.3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f t="shared" si="0"/>
        <v>1</v>
      </c>
      <c r="H57">
        <f t="shared" si="1"/>
        <v>0</v>
      </c>
      <c r="I57" cm="1">
        <f t="array" ref="I57">_xlfn.SWITCH(C57, "Sun", 1, "Sat", 2,"Fri", 3, "Thur",4, "None")</f>
        <v>1</v>
      </c>
      <c r="J57">
        <f t="shared" si="2"/>
        <v>0</v>
      </c>
      <c r="K57">
        <v>3.51</v>
      </c>
      <c r="L57">
        <f t="shared" si="3"/>
        <v>2.86112326713</v>
      </c>
      <c r="M57">
        <f t="shared" si="4"/>
        <v>0.64887673286999981</v>
      </c>
      <c r="O57" s="14" t="s">
        <v>16</v>
      </c>
      <c r="P57" s="14">
        <v>9.2713336832269622E-2</v>
      </c>
      <c r="Q57" s="14">
        <v>10.171866883066507</v>
      </c>
      <c r="R57" s="14">
        <v>1.8809170134717627E-20</v>
      </c>
      <c r="S57" s="14">
        <v>7.4758722930116123E-2</v>
      </c>
      <c r="T57" s="14">
        <v>0.11066795073442312</v>
      </c>
      <c r="U57" s="14">
        <v>7.4758722930116123E-2</v>
      </c>
      <c r="V57" s="14">
        <v>0.11066795073442312</v>
      </c>
    </row>
    <row r="58" spans="1:22" x14ac:dyDescent="0.3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f t="shared" si="0"/>
        <v>1</v>
      </c>
      <c r="H58">
        <f t="shared" si="1"/>
        <v>1</v>
      </c>
      <c r="I58" cm="1">
        <f t="array" ref="I58">_xlfn.SWITCH(C58, "Sun", 1, "Sat", 2,"Fri", 3, "Thur",4, "None")</f>
        <v>2</v>
      </c>
      <c r="J58">
        <f t="shared" si="2"/>
        <v>0</v>
      </c>
      <c r="K58">
        <v>3</v>
      </c>
      <c r="L58">
        <f t="shared" si="3"/>
        <v>4.9633698563699999</v>
      </c>
      <c r="M58">
        <f t="shared" si="4"/>
        <v>-1.9633698563699999</v>
      </c>
    </row>
    <row r="59" spans="1:22" x14ac:dyDescent="0.3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f t="shared" si="0"/>
        <v>0</v>
      </c>
      <c r="H59">
        <f t="shared" si="1"/>
        <v>0</v>
      </c>
      <c r="I59" cm="1">
        <f t="array" ref="I59">_xlfn.SWITCH(C59, "Sun", 1, "Sat", 2,"Fri", 3, "Thur",4, "None")</f>
        <v>2</v>
      </c>
      <c r="J59">
        <f t="shared" si="2"/>
        <v>0</v>
      </c>
      <c r="K59">
        <v>1.5</v>
      </c>
      <c r="L59">
        <f t="shared" si="3"/>
        <v>3.5026995591700003</v>
      </c>
      <c r="M59">
        <f t="shared" si="4"/>
        <v>-2.0026995591700003</v>
      </c>
    </row>
    <row r="60" spans="1:22" ht="15" thickBot="1" x14ac:dyDescent="0.3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f t="shared" si="0"/>
        <v>1</v>
      </c>
      <c r="H60">
        <f t="shared" si="1"/>
        <v>1</v>
      </c>
      <c r="I60" cm="1">
        <f t="array" ref="I60">_xlfn.SWITCH(C60, "Sun", 1, "Sat", 2,"Fri", 3, "Thur",4, "None")</f>
        <v>2</v>
      </c>
      <c r="J60">
        <f t="shared" si="2"/>
        <v>0</v>
      </c>
      <c r="K60">
        <v>1.76</v>
      </c>
      <c r="L60">
        <f t="shared" si="3"/>
        <v>2.0962382368800001</v>
      </c>
      <c r="M60">
        <f t="shared" si="4"/>
        <v>-0.3362382368800001</v>
      </c>
    </row>
    <row r="61" spans="1:22" ht="16.2" thickTop="1" x14ac:dyDescent="0.3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f t="shared" si="0"/>
        <v>1</v>
      </c>
      <c r="H61">
        <f t="shared" si="1"/>
        <v>0</v>
      </c>
      <c r="I61" cm="1">
        <f t="array" ref="I61">_xlfn.SWITCH(C61, "Sun", 1, "Sat", 2,"Fri", 3, "Thur",4, "None")</f>
        <v>2</v>
      </c>
      <c r="J61">
        <f t="shared" si="2"/>
        <v>0</v>
      </c>
      <c r="K61">
        <v>6.73</v>
      </c>
      <c r="L61">
        <f t="shared" si="3"/>
        <v>5.9146086939900009</v>
      </c>
      <c r="M61">
        <f t="shared" si="4"/>
        <v>0.81539130600999954</v>
      </c>
      <c r="O61" s="3" t="s">
        <v>51</v>
      </c>
      <c r="P61" s="4">
        <v>6</v>
      </c>
    </row>
    <row r="62" spans="1:22" ht="15.6" x14ac:dyDescent="0.3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f t="shared" si="0"/>
        <v>1</v>
      </c>
      <c r="H62">
        <f t="shared" si="1"/>
        <v>1</v>
      </c>
      <c r="I62" cm="1">
        <f t="array" ref="I62">_xlfn.SWITCH(C62, "Sun", 1, "Sat", 2,"Fri", 3, "Thur",4, "None")</f>
        <v>2</v>
      </c>
      <c r="J62">
        <f t="shared" si="2"/>
        <v>0</v>
      </c>
      <c r="K62">
        <v>3.21</v>
      </c>
      <c r="L62">
        <f t="shared" si="3"/>
        <v>2.9352939367299999</v>
      </c>
      <c r="M62">
        <f t="shared" si="4"/>
        <v>0.27470606327000002</v>
      </c>
      <c r="O62" s="5" t="s">
        <v>52</v>
      </c>
      <c r="P62" s="6">
        <v>36.6</v>
      </c>
    </row>
    <row r="63" spans="1:22" ht="16.2" thickBot="1" x14ac:dyDescent="0.3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f t="shared" si="0"/>
        <v>1</v>
      </c>
      <c r="H63">
        <f t="shared" si="1"/>
        <v>1</v>
      </c>
      <c r="I63" cm="1">
        <f t="array" ref="I63">_xlfn.SWITCH(C63, "Sun", 1, "Sat", 2,"Fri", 3, "Thur",4, "None")</f>
        <v>2</v>
      </c>
      <c r="J63">
        <f t="shared" si="2"/>
        <v>0</v>
      </c>
      <c r="K63">
        <v>2</v>
      </c>
      <c r="L63">
        <f t="shared" si="3"/>
        <v>2.3345115129699998</v>
      </c>
      <c r="M63">
        <f t="shared" si="4"/>
        <v>-0.33451151296999981</v>
      </c>
      <c r="O63" s="7" t="s">
        <v>50</v>
      </c>
      <c r="P63" s="8">
        <f>P55+(P56*P61)+(P57*P62)</f>
        <v>5.217839635218291</v>
      </c>
    </row>
    <row r="64" spans="1:22" ht="15" thickTop="1" x14ac:dyDescent="0.3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f t="shared" si="0"/>
        <v>1</v>
      </c>
      <c r="H64">
        <f t="shared" si="1"/>
        <v>1</v>
      </c>
      <c r="I64" cm="1">
        <f t="array" ref="I64">_xlfn.SWITCH(C64, "Sun", 1, "Sat", 2,"Fri", 3, "Thur",4, "None")</f>
        <v>2</v>
      </c>
      <c r="J64">
        <f t="shared" si="2"/>
        <v>0</v>
      </c>
      <c r="K64">
        <v>1.98</v>
      </c>
      <c r="L64">
        <f t="shared" si="3"/>
        <v>2.0758413027399998</v>
      </c>
      <c r="M64">
        <f t="shared" si="4"/>
        <v>-9.5841302739999801E-2</v>
      </c>
    </row>
    <row r="65" spans="1:13" x14ac:dyDescent="0.3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f t="shared" si="0"/>
        <v>1</v>
      </c>
      <c r="H65">
        <f t="shared" si="1"/>
        <v>1</v>
      </c>
      <c r="I65" cm="1">
        <f t="array" ref="I65">_xlfn.SWITCH(C65, "Sun", 1, "Sat", 2,"Fri", 3, "Thur",4, "None")</f>
        <v>2</v>
      </c>
      <c r="J65">
        <f t="shared" si="2"/>
        <v>0</v>
      </c>
      <c r="K65">
        <v>3.76</v>
      </c>
      <c r="L65">
        <f t="shared" si="3"/>
        <v>3.1350628507299998</v>
      </c>
      <c r="M65">
        <f t="shared" si="4"/>
        <v>0.62493714926999999</v>
      </c>
    </row>
    <row r="66" spans="1:13" x14ac:dyDescent="0.3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f t="shared" ref="G66:G129" si="5">IF(A66="Female", 0,1)</f>
        <v>1</v>
      </c>
      <c r="H66">
        <f t="shared" ref="H66:H129" si="6">IF(B66 = "No", 0,1)</f>
        <v>0</v>
      </c>
      <c r="I66" cm="1">
        <f t="array" ref="I66">_xlfn.SWITCH(C66, "Sun", 1, "Sat", 2,"Fri", 3, "Thur",4, "None")</f>
        <v>2</v>
      </c>
      <c r="J66">
        <f t="shared" ref="J66:J129" si="7">IF(D66 = "Dinner", 0,1)</f>
        <v>0</v>
      </c>
      <c r="K66">
        <v>2.64</v>
      </c>
      <c r="L66">
        <f t="shared" si="3"/>
        <v>2.8775657208300003</v>
      </c>
      <c r="M66">
        <f t="shared" si="4"/>
        <v>-0.23756572083000016</v>
      </c>
    </row>
    <row r="67" spans="1:13" x14ac:dyDescent="0.3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f t="shared" si="5"/>
        <v>1</v>
      </c>
      <c r="H67">
        <f t="shared" si="6"/>
        <v>0</v>
      </c>
      <c r="I67" cm="1">
        <f t="array" ref="I67">_xlfn.SWITCH(C67, "Sun", 1, "Sat", 2,"Fri", 3, "Thur",4, "None")</f>
        <v>2</v>
      </c>
      <c r="J67">
        <f t="shared" si="7"/>
        <v>0</v>
      </c>
      <c r="K67">
        <v>3.15</v>
      </c>
      <c r="L67">
        <f t="shared" ref="L67:L130" si="8">0.668944741+(0.192597794*E67)+(0.092713337*F67)</f>
        <v>3.10842192996</v>
      </c>
      <c r="M67">
        <f t="shared" ref="M67:M130" si="9">(K67-L67)</f>
        <v>4.1578070039999915E-2</v>
      </c>
    </row>
    <row r="68" spans="1:13" x14ac:dyDescent="0.3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f t="shared" si="5"/>
        <v>0</v>
      </c>
      <c r="H68">
        <f t="shared" si="6"/>
        <v>0</v>
      </c>
      <c r="I68" cm="1">
        <f t="array" ref="I68">_xlfn.SWITCH(C68, "Sun", 1, "Sat", 2,"Fri", 3, "Thur",4, "None")</f>
        <v>2</v>
      </c>
      <c r="J68">
        <f t="shared" si="7"/>
        <v>0</v>
      </c>
      <c r="K68">
        <v>2.4700000000000002</v>
      </c>
      <c r="L68">
        <f t="shared" si="8"/>
        <v>2.5792747226500001</v>
      </c>
      <c r="M68">
        <f t="shared" si="9"/>
        <v>-0.10927472264999993</v>
      </c>
    </row>
    <row r="69" spans="1:13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f t="shared" si="5"/>
        <v>0</v>
      </c>
      <c r="H69">
        <f t="shared" si="6"/>
        <v>1</v>
      </c>
      <c r="I69" cm="1">
        <f t="array" ref="I69">_xlfn.SWITCH(C69, "Sun", 1, "Sat", 2,"Fri", 3, "Thur",4, "None")</f>
        <v>2</v>
      </c>
      <c r="J69">
        <f t="shared" si="7"/>
        <v>0</v>
      </c>
      <c r="K69">
        <v>1</v>
      </c>
      <c r="L69">
        <f t="shared" si="8"/>
        <v>1.1461724795900001</v>
      </c>
      <c r="M69">
        <f t="shared" si="9"/>
        <v>-0.14617247959000013</v>
      </c>
    </row>
    <row r="70" spans="1:13" x14ac:dyDescent="0.3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f t="shared" si="5"/>
        <v>1</v>
      </c>
      <c r="H70">
        <f t="shared" si="6"/>
        <v>0</v>
      </c>
      <c r="I70" cm="1">
        <f t="array" ref="I70">_xlfn.SWITCH(C70, "Sun", 1, "Sat", 2,"Fri", 3, "Thur",4, "None")</f>
        <v>2</v>
      </c>
      <c r="J70">
        <f t="shared" si="7"/>
        <v>0</v>
      </c>
      <c r="K70">
        <v>2.0099999999999998</v>
      </c>
      <c r="L70">
        <f t="shared" si="8"/>
        <v>2.9297311365100001</v>
      </c>
      <c r="M70">
        <f t="shared" si="9"/>
        <v>-0.91973113651000027</v>
      </c>
    </row>
    <row r="71" spans="1:13" x14ac:dyDescent="0.3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f t="shared" si="5"/>
        <v>1</v>
      </c>
      <c r="H71">
        <f t="shared" si="6"/>
        <v>1</v>
      </c>
      <c r="I71" cm="1">
        <f t="array" ref="I71">_xlfn.SWITCH(C71, "Sun", 1, "Sat", 2,"Fri", 3, "Thur",4, "None")</f>
        <v>2</v>
      </c>
      <c r="J71">
        <f t="shared" si="7"/>
        <v>0</v>
      </c>
      <c r="K71">
        <v>2.09</v>
      </c>
      <c r="L71">
        <f t="shared" si="8"/>
        <v>2.4457675173700002</v>
      </c>
      <c r="M71">
        <f t="shared" si="9"/>
        <v>-0.35576751737000034</v>
      </c>
    </row>
    <row r="72" spans="1:13" x14ac:dyDescent="0.3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f t="shared" si="5"/>
        <v>1</v>
      </c>
      <c r="H72">
        <f t="shared" si="6"/>
        <v>0</v>
      </c>
      <c r="I72" cm="1">
        <f t="array" ref="I72">_xlfn.SWITCH(C72, "Sun", 1, "Sat", 2,"Fri", 3, "Thur",4, "None")</f>
        <v>2</v>
      </c>
      <c r="J72">
        <f t="shared" si="7"/>
        <v>0</v>
      </c>
      <c r="K72">
        <v>1.97</v>
      </c>
      <c r="L72">
        <f t="shared" si="8"/>
        <v>2.16855463974</v>
      </c>
      <c r="M72">
        <f t="shared" si="9"/>
        <v>-0.19855463973999998</v>
      </c>
    </row>
    <row r="73" spans="1:13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f t="shared" si="5"/>
        <v>0</v>
      </c>
      <c r="H73">
        <f t="shared" si="6"/>
        <v>0</v>
      </c>
      <c r="I73" cm="1">
        <f t="array" ref="I73">_xlfn.SWITCH(C73, "Sun", 1, "Sat", 2,"Fri", 3, "Thur",4, "None")</f>
        <v>2</v>
      </c>
      <c r="J73">
        <f t="shared" si="7"/>
        <v>0</v>
      </c>
      <c r="K73">
        <v>3</v>
      </c>
      <c r="L73">
        <f t="shared" si="8"/>
        <v>2.8293547855900005</v>
      </c>
      <c r="M73">
        <f t="shared" si="9"/>
        <v>0.17064521440999947</v>
      </c>
    </row>
    <row r="74" spans="1:13" x14ac:dyDescent="0.3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f t="shared" si="5"/>
        <v>0</v>
      </c>
      <c r="H74">
        <f t="shared" si="6"/>
        <v>1</v>
      </c>
      <c r="I74" cm="1">
        <f t="array" ref="I74">_xlfn.SWITCH(C74, "Sun", 1, "Sat", 2,"Fri", 3, "Thur",4, "None")</f>
        <v>2</v>
      </c>
      <c r="J74">
        <f t="shared" si="7"/>
        <v>0</v>
      </c>
      <c r="K74">
        <v>3.14</v>
      </c>
      <c r="L74">
        <f t="shared" si="8"/>
        <v>3.5444205608199999</v>
      </c>
      <c r="M74">
        <f t="shared" si="9"/>
        <v>-0.40442056081999977</v>
      </c>
    </row>
    <row r="75" spans="1:13" x14ac:dyDescent="0.3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f t="shared" si="5"/>
        <v>0</v>
      </c>
      <c r="H75">
        <f t="shared" si="6"/>
        <v>1</v>
      </c>
      <c r="I75" cm="1">
        <f t="array" ref="I75">_xlfn.SWITCH(C75, "Sun", 1, "Sat", 2,"Fri", 3, "Thur",4, "None")</f>
        <v>2</v>
      </c>
      <c r="J75">
        <f t="shared" si="7"/>
        <v>0</v>
      </c>
      <c r="K75">
        <v>5</v>
      </c>
      <c r="L75">
        <f t="shared" si="8"/>
        <v>3.3979334883600001</v>
      </c>
      <c r="M75">
        <f t="shared" si="9"/>
        <v>1.6020665116399999</v>
      </c>
    </row>
    <row r="76" spans="1:13" x14ac:dyDescent="0.3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f t="shared" si="5"/>
        <v>0</v>
      </c>
      <c r="H76">
        <f t="shared" si="6"/>
        <v>0</v>
      </c>
      <c r="I76" cm="1">
        <f t="array" ref="I76">_xlfn.SWITCH(C76, "Sun", 1, "Sat", 2,"Fri", 3, "Thur",4, "None")</f>
        <v>2</v>
      </c>
      <c r="J76">
        <f t="shared" si="7"/>
        <v>0</v>
      </c>
      <c r="K76">
        <v>2.2000000000000002</v>
      </c>
      <c r="L76">
        <f t="shared" si="8"/>
        <v>2.4198077830100004</v>
      </c>
      <c r="M76">
        <f t="shared" si="9"/>
        <v>-0.21980778301000026</v>
      </c>
    </row>
    <row r="77" spans="1:13" x14ac:dyDescent="0.3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f t="shared" si="5"/>
        <v>1</v>
      </c>
      <c r="H77">
        <f t="shared" si="6"/>
        <v>0</v>
      </c>
      <c r="I77" cm="1">
        <f t="array" ref="I77">_xlfn.SWITCH(C77, "Sun", 1, "Sat", 2,"Fri", 3, "Thur",4, "None")</f>
        <v>2</v>
      </c>
      <c r="J77">
        <f t="shared" si="7"/>
        <v>0</v>
      </c>
      <c r="K77">
        <v>1.25</v>
      </c>
      <c r="L77">
        <f t="shared" si="8"/>
        <v>2.0285575008699999</v>
      </c>
      <c r="M77">
        <f t="shared" si="9"/>
        <v>-0.77855750086999986</v>
      </c>
    </row>
    <row r="78" spans="1:13" x14ac:dyDescent="0.3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f t="shared" si="5"/>
        <v>1</v>
      </c>
      <c r="H78">
        <f t="shared" si="6"/>
        <v>1</v>
      </c>
      <c r="I78" cm="1">
        <f t="array" ref="I78">_xlfn.SWITCH(C78, "Sun", 1, "Sat", 2,"Fri", 3, "Thur",4, "None")</f>
        <v>2</v>
      </c>
      <c r="J78">
        <f t="shared" si="7"/>
        <v>0</v>
      </c>
      <c r="K78">
        <v>3.08</v>
      </c>
      <c r="L78">
        <f t="shared" si="8"/>
        <v>2.71556332804</v>
      </c>
      <c r="M78">
        <f t="shared" si="9"/>
        <v>0.36443667196000007</v>
      </c>
    </row>
    <row r="79" spans="1:13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f t="shared" si="5"/>
        <v>1</v>
      </c>
      <c r="H79">
        <f t="shared" si="6"/>
        <v>0</v>
      </c>
      <c r="I79" cm="1">
        <f t="array" ref="I79">_xlfn.SWITCH(C79, "Sun", 1, "Sat", 2,"Fri", 3, "Thur",4, "None")</f>
        <v>4</v>
      </c>
      <c r="J79">
        <f t="shared" si="7"/>
        <v>1</v>
      </c>
      <c r="K79">
        <v>4</v>
      </c>
      <c r="L79">
        <f t="shared" si="8"/>
        <v>3.9611386833999997</v>
      </c>
      <c r="M79">
        <f t="shared" si="9"/>
        <v>3.8861316600000251E-2</v>
      </c>
    </row>
    <row r="80" spans="1:13" x14ac:dyDescent="0.3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f t="shared" si="5"/>
        <v>1</v>
      </c>
      <c r="H80">
        <f t="shared" si="6"/>
        <v>0</v>
      </c>
      <c r="I80" cm="1">
        <f t="array" ref="I80">_xlfn.SWITCH(C80, "Sun", 1, "Sat", 2,"Fri", 3, "Thur",4, "None")</f>
        <v>4</v>
      </c>
      <c r="J80">
        <f t="shared" si="7"/>
        <v>1</v>
      </c>
      <c r="K80">
        <v>3</v>
      </c>
      <c r="L80">
        <f t="shared" si="8"/>
        <v>3.1642958791200004</v>
      </c>
      <c r="M80">
        <f t="shared" si="9"/>
        <v>-0.16429587912000043</v>
      </c>
    </row>
    <row r="81" spans="1:16" x14ac:dyDescent="0.3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f t="shared" si="5"/>
        <v>1</v>
      </c>
      <c r="H81">
        <f t="shared" si="6"/>
        <v>0</v>
      </c>
      <c r="I81" cm="1">
        <f t="array" ref="I81">_xlfn.SWITCH(C81, "Sun", 1, "Sat", 2,"Fri", 3, "Thur",4, "None")</f>
        <v>4</v>
      </c>
      <c r="J81">
        <f t="shared" si="7"/>
        <v>1</v>
      </c>
      <c r="K81">
        <v>2.71</v>
      </c>
      <c r="L81">
        <f t="shared" si="8"/>
        <v>2.6571539257300003</v>
      </c>
      <c r="M81">
        <f t="shared" si="9"/>
        <v>5.2846074269999654E-2</v>
      </c>
    </row>
    <row r="82" spans="1:16" x14ac:dyDescent="0.3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f t="shared" si="5"/>
        <v>1</v>
      </c>
      <c r="H82">
        <f t="shared" si="6"/>
        <v>1</v>
      </c>
      <c r="I82" cm="1">
        <f t="array" ref="I82">_xlfn.SWITCH(C82, "Sun", 1, "Sat", 2,"Fri", 3, "Thur",4, "None")</f>
        <v>4</v>
      </c>
      <c r="J82">
        <f t="shared" si="7"/>
        <v>1</v>
      </c>
      <c r="K82">
        <v>3</v>
      </c>
      <c r="L82">
        <f t="shared" si="8"/>
        <v>2.8564876002800004</v>
      </c>
      <c r="M82">
        <f t="shared" si="9"/>
        <v>0.14351239971999963</v>
      </c>
    </row>
    <row r="83" spans="1:16" x14ac:dyDescent="0.3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f t="shared" si="5"/>
        <v>1</v>
      </c>
      <c r="H83">
        <f t="shared" si="6"/>
        <v>0</v>
      </c>
      <c r="I83" cm="1">
        <f t="array" ref="I83">_xlfn.SWITCH(C83, "Sun", 1, "Sat", 2,"Fri", 3, "Thur",4, "None")</f>
        <v>4</v>
      </c>
      <c r="J83">
        <f t="shared" si="7"/>
        <v>1</v>
      </c>
      <c r="K83">
        <v>3.4</v>
      </c>
      <c r="L83">
        <f t="shared" si="8"/>
        <v>2.5987445234200002</v>
      </c>
      <c r="M83">
        <f t="shared" si="9"/>
        <v>0.80125547657999974</v>
      </c>
    </row>
    <row r="84" spans="1:16" x14ac:dyDescent="0.3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f t="shared" si="5"/>
        <v>0</v>
      </c>
      <c r="H84">
        <f t="shared" si="6"/>
        <v>0</v>
      </c>
      <c r="I84" cm="1">
        <f t="array" ref="I84">_xlfn.SWITCH(C84, "Sun", 1, "Sat", 2,"Fri", 3, "Thur",4, "None")</f>
        <v>4</v>
      </c>
      <c r="J84">
        <f t="shared" si="7"/>
        <v>1</v>
      </c>
      <c r="K84">
        <v>1.83</v>
      </c>
      <c r="L84">
        <f t="shared" si="8"/>
        <v>1.79516583859</v>
      </c>
      <c r="M84">
        <f t="shared" si="9"/>
        <v>3.4834161410000064E-2</v>
      </c>
    </row>
    <row r="85" spans="1:16" x14ac:dyDescent="0.3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f t="shared" si="5"/>
        <v>1</v>
      </c>
      <c r="H85">
        <f t="shared" si="6"/>
        <v>1</v>
      </c>
      <c r="I85" cm="1">
        <f t="array" ref="I85">_xlfn.SWITCH(C85, "Sun", 1, "Sat", 2,"Fri", 3, "Thur",4, "None")</f>
        <v>4</v>
      </c>
      <c r="J85">
        <f t="shared" si="7"/>
        <v>1</v>
      </c>
      <c r="K85">
        <v>5</v>
      </c>
      <c r="L85">
        <f t="shared" si="8"/>
        <v>4.0840121821600004</v>
      </c>
      <c r="M85">
        <f t="shared" si="9"/>
        <v>0.91598781783999961</v>
      </c>
    </row>
    <row r="86" spans="1:16" x14ac:dyDescent="0.3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f t="shared" si="5"/>
        <v>1</v>
      </c>
      <c r="H86">
        <f t="shared" si="6"/>
        <v>0</v>
      </c>
      <c r="I86" cm="1">
        <f t="array" ref="I86">_xlfn.SWITCH(C86, "Sun", 1, "Sat", 2,"Fri", 3, "Thur",4, "None")</f>
        <v>4</v>
      </c>
      <c r="J86">
        <f t="shared" si="7"/>
        <v>1</v>
      </c>
      <c r="K86">
        <v>2.0299999999999998</v>
      </c>
      <c r="L86">
        <f t="shared" si="8"/>
        <v>2.5356994542600004</v>
      </c>
      <c r="M86">
        <f t="shared" si="9"/>
        <v>-0.50569945426000062</v>
      </c>
    </row>
    <row r="87" spans="1:16" x14ac:dyDescent="0.3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f t="shared" si="5"/>
        <v>0</v>
      </c>
      <c r="H87">
        <f t="shared" si="6"/>
        <v>0</v>
      </c>
      <c r="I87" cm="1">
        <f t="array" ref="I87">_xlfn.SWITCH(C87, "Sun", 1, "Sat", 2,"Fri", 3, "Thur",4, "None")</f>
        <v>4</v>
      </c>
      <c r="J87">
        <f t="shared" si="7"/>
        <v>1</v>
      </c>
      <c r="K87">
        <v>5.17</v>
      </c>
      <c r="L87">
        <f t="shared" si="8"/>
        <v>4.6685414447099998</v>
      </c>
      <c r="M87">
        <f t="shared" si="9"/>
        <v>0.50145855529000016</v>
      </c>
      <c r="O87" t="s">
        <v>61</v>
      </c>
    </row>
    <row r="88" spans="1:16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f t="shared" si="5"/>
        <v>1</v>
      </c>
      <c r="H88">
        <f t="shared" si="6"/>
        <v>0</v>
      </c>
      <c r="I88" cm="1">
        <f t="array" ref="I88">_xlfn.SWITCH(C88, "Sun", 1, "Sat", 2,"Fri", 3, "Thur",4, "None")</f>
        <v>4</v>
      </c>
      <c r="J88">
        <f t="shared" si="7"/>
        <v>1</v>
      </c>
      <c r="K88">
        <v>2</v>
      </c>
      <c r="L88">
        <f t="shared" si="8"/>
        <v>2.26219511011</v>
      </c>
      <c r="M88">
        <f t="shared" si="9"/>
        <v>-0.26219511010999996</v>
      </c>
      <c r="O88" t="s">
        <v>59</v>
      </c>
      <c r="P88">
        <f>SUMSQ(M2:M245)</f>
        <v>247.55383696884707</v>
      </c>
    </row>
    <row r="89" spans="1:16" x14ac:dyDescent="0.3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f t="shared" si="5"/>
        <v>1</v>
      </c>
      <c r="H89">
        <f t="shared" si="6"/>
        <v>0</v>
      </c>
      <c r="I89" cm="1">
        <f t="array" ref="I89">_xlfn.SWITCH(C89, "Sun", 1, "Sat", 2,"Fri", 3, "Thur",4, "None")</f>
        <v>4</v>
      </c>
      <c r="J89">
        <f t="shared" si="7"/>
        <v>1</v>
      </c>
      <c r="K89">
        <v>4</v>
      </c>
      <c r="L89">
        <f t="shared" si="8"/>
        <v>2.7489401293600002</v>
      </c>
      <c r="M89">
        <f t="shared" si="9"/>
        <v>1.2510598706399998</v>
      </c>
      <c r="O89" t="s">
        <v>60</v>
      </c>
      <c r="P89">
        <f xml:space="preserve"> COUNT(M2:M245)</f>
        <v>244</v>
      </c>
    </row>
    <row r="90" spans="1:16" x14ac:dyDescent="0.3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f t="shared" si="5"/>
        <v>1</v>
      </c>
      <c r="H90">
        <f t="shared" si="6"/>
        <v>0</v>
      </c>
      <c r="I90" cm="1">
        <f t="array" ref="I90">_xlfn.SWITCH(C90, "Sun", 1, "Sat", 2,"Fri", 3, "Thur",4, "None")</f>
        <v>4</v>
      </c>
      <c r="J90">
        <f t="shared" si="7"/>
        <v>1</v>
      </c>
      <c r="K90">
        <v>5.85</v>
      </c>
      <c r="L90">
        <f t="shared" si="8"/>
        <v>3.3450868862700003</v>
      </c>
      <c r="M90">
        <f t="shared" si="9"/>
        <v>2.5049131137299994</v>
      </c>
      <c r="O90" t="s">
        <v>61</v>
      </c>
      <c r="P90">
        <f>SQRT(P88/P89)</f>
        <v>1.0072561271146625</v>
      </c>
    </row>
    <row r="91" spans="1:16" x14ac:dyDescent="0.3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f t="shared" si="5"/>
        <v>1</v>
      </c>
      <c r="H91">
        <f t="shared" si="6"/>
        <v>0</v>
      </c>
      <c r="I91" cm="1">
        <f t="array" ref="I91">_xlfn.SWITCH(C91, "Sun", 1, "Sat", 2,"Fri", 3, "Thur",4, "None")</f>
        <v>4</v>
      </c>
      <c r="J91">
        <f t="shared" si="7"/>
        <v>1</v>
      </c>
      <c r="K91">
        <v>3</v>
      </c>
      <c r="L91">
        <f t="shared" si="8"/>
        <v>3.0159545399200001</v>
      </c>
      <c r="M91">
        <f t="shared" si="9"/>
        <v>-1.5954539920000066E-2</v>
      </c>
    </row>
    <row r="92" spans="1:16" x14ac:dyDescent="0.3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f t="shared" si="5"/>
        <v>1</v>
      </c>
      <c r="H92">
        <f t="shared" si="6"/>
        <v>1</v>
      </c>
      <c r="I92" cm="1">
        <f t="array" ref="I92">_xlfn.SWITCH(C92, "Sun", 1, "Sat", 2,"Fri", 3, "Thur",4, "None")</f>
        <v>3</v>
      </c>
      <c r="J92">
        <f t="shared" si="7"/>
        <v>0</v>
      </c>
      <c r="K92">
        <v>3</v>
      </c>
      <c r="L92">
        <f t="shared" si="8"/>
        <v>3.7400457018900002</v>
      </c>
      <c r="M92">
        <f t="shared" si="9"/>
        <v>-0.74004570189000018</v>
      </c>
    </row>
    <row r="93" spans="1:16" x14ac:dyDescent="0.3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f t="shared" si="5"/>
        <v>1</v>
      </c>
      <c r="H93">
        <f t="shared" si="6"/>
        <v>0</v>
      </c>
      <c r="I93" cm="1">
        <f t="array" ref="I93">_xlfn.SWITCH(C93, "Sun", 1, "Sat", 2,"Fri", 3, "Thur",4, "None")</f>
        <v>3</v>
      </c>
      <c r="J93">
        <f t="shared" si="7"/>
        <v>0</v>
      </c>
      <c r="K93">
        <v>3.5</v>
      </c>
      <c r="L93">
        <f t="shared" si="8"/>
        <v>3.1392632781300001</v>
      </c>
      <c r="M93">
        <f t="shared" si="9"/>
        <v>0.36073672186999994</v>
      </c>
    </row>
    <row r="94" spans="1:16" x14ac:dyDescent="0.3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f t="shared" si="5"/>
        <v>0</v>
      </c>
      <c r="H94">
        <f t="shared" si="6"/>
        <v>1</v>
      </c>
      <c r="I94" cm="1">
        <f t="array" ref="I94">_xlfn.SWITCH(C94, "Sun", 1, "Sat", 2,"Fri", 3, "Thur",4, "None")</f>
        <v>3</v>
      </c>
      <c r="J94">
        <f t="shared" si="7"/>
        <v>0</v>
      </c>
      <c r="K94">
        <v>1</v>
      </c>
      <c r="L94">
        <f t="shared" si="8"/>
        <v>1.5872420167499999</v>
      </c>
      <c r="M94">
        <f t="shared" si="9"/>
        <v>-0.58724201674999987</v>
      </c>
    </row>
    <row r="95" spans="1:16" x14ac:dyDescent="0.3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f t="shared" si="5"/>
        <v>0</v>
      </c>
      <c r="H95">
        <f t="shared" si="6"/>
        <v>1</v>
      </c>
      <c r="I95" cm="1">
        <f t="array" ref="I95">_xlfn.SWITCH(C95, "Sun", 1, "Sat", 2,"Fri", 3, "Thur",4, "None")</f>
        <v>3</v>
      </c>
      <c r="J95">
        <f t="shared" si="7"/>
        <v>0</v>
      </c>
      <c r="K95">
        <v>4.3</v>
      </c>
      <c r="L95">
        <f t="shared" si="8"/>
        <v>2.5672219888400001</v>
      </c>
      <c r="M95">
        <f t="shared" si="9"/>
        <v>1.7327780111599997</v>
      </c>
    </row>
    <row r="96" spans="1:16" x14ac:dyDescent="0.3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f t="shared" si="5"/>
        <v>0</v>
      </c>
      <c r="H96">
        <f t="shared" si="6"/>
        <v>0</v>
      </c>
      <c r="I96" cm="1">
        <f t="array" ref="I96">_xlfn.SWITCH(C96, "Sun", 1, "Sat", 2,"Fri", 3, "Thur",4, "None")</f>
        <v>3</v>
      </c>
      <c r="J96">
        <f t="shared" si="7"/>
        <v>0</v>
      </c>
      <c r="K96">
        <v>3.25</v>
      </c>
      <c r="L96">
        <f t="shared" si="8"/>
        <v>3.1633687457500002</v>
      </c>
      <c r="M96">
        <f t="shared" si="9"/>
        <v>8.6631254249999845E-2</v>
      </c>
    </row>
    <row r="97" spans="1:13" x14ac:dyDescent="0.3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f t="shared" si="5"/>
        <v>1</v>
      </c>
      <c r="H97">
        <f t="shared" si="6"/>
        <v>1</v>
      </c>
      <c r="I97" cm="1">
        <f t="array" ref="I97">_xlfn.SWITCH(C97, "Sun", 1, "Sat", 2,"Fri", 3, "Thur",4, "None")</f>
        <v>3</v>
      </c>
      <c r="J97">
        <f t="shared" si="7"/>
        <v>0</v>
      </c>
      <c r="K97">
        <v>4.7300000000000004</v>
      </c>
      <c r="L97">
        <f t="shared" si="8"/>
        <v>5.1636306642900003</v>
      </c>
      <c r="M97">
        <f t="shared" si="9"/>
        <v>-0.43363066428999986</v>
      </c>
    </row>
    <row r="98" spans="1:13" x14ac:dyDescent="0.3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f t="shared" si="5"/>
        <v>1</v>
      </c>
      <c r="H98">
        <f t="shared" si="6"/>
        <v>1</v>
      </c>
      <c r="I98" cm="1">
        <f t="array" ref="I98">_xlfn.SWITCH(C98, "Sun", 1, "Sat", 2,"Fri", 3, "Thur",4, "None")</f>
        <v>3</v>
      </c>
      <c r="J98">
        <f t="shared" si="7"/>
        <v>0</v>
      </c>
      <c r="K98">
        <v>4</v>
      </c>
      <c r="L98">
        <f t="shared" si="8"/>
        <v>3.5833601623600004</v>
      </c>
      <c r="M98">
        <f t="shared" si="9"/>
        <v>0.41663983763999957</v>
      </c>
    </row>
    <row r="99" spans="1:13" x14ac:dyDescent="0.3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f t="shared" si="5"/>
        <v>1</v>
      </c>
      <c r="H99">
        <f t="shared" si="6"/>
        <v>1</v>
      </c>
      <c r="I99" cm="1">
        <f t="array" ref="I99">_xlfn.SWITCH(C99, "Sun", 1, "Sat", 2,"Fri", 3, "Thur",4, "None")</f>
        <v>3</v>
      </c>
      <c r="J99">
        <f t="shared" si="7"/>
        <v>0</v>
      </c>
      <c r="K99">
        <v>1.5</v>
      </c>
      <c r="L99">
        <f t="shared" si="8"/>
        <v>2.1694817731100002</v>
      </c>
      <c r="M99">
        <f t="shared" si="9"/>
        <v>-0.66948177311000023</v>
      </c>
    </row>
    <row r="100" spans="1:13" x14ac:dyDescent="0.3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f t="shared" si="5"/>
        <v>1</v>
      </c>
      <c r="H100">
        <f t="shared" si="6"/>
        <v>1</v>
      </c>
      <c r="I100" cm="1">
        <f t="array" ref="I100">_xlfn.SWITCH(C100, "Sun", 1, "Sat", 2,"Fri", 3, "Thur",4, "None")</f>
        <v>3</v>
      </c>
      <c r="J100">
        <f t="shared" si="7"/>
        <v>0</v>
      </c>
      <c r="K100">
        <v>3</v>
      </c>
      <c r="L100">
        <f t="shared" si="8"/>
        <v>3.0020475393700004</v>
      </c>
      <c r="M100">
        <f t="shared" si="9"/>
        <v>-2.0475393700003508E-3</v>
      </c>
    </row>
    <row r="101" spans="1:13" x14ac:dyDescent="0.3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f t="shared" si="5"/>
        <v>1</v>
      </c>
      <c r="H101">
        <f t="shared" si="6"/>
        <v>0</v>
      </c>
      <c r="I101" cm="1">
        <f t="array" ref="I101">_xlfn.SWITCH(C101, "Sun", 1, "Sat", 2,"Fri", 3, "Thur",4, "None")</f>
        <v>3</v>
      </c>
      <c r="J101">
        <f t="shared" si="7"/>
        <v>0</v>
      </c>
      <c r="K101">
        <v>1.5</v>
      </c>
      <c r="L101">
        <f t="shared" si="8"/>
        <v>2.2093485080200002</v>
      </c>
      <c r="M101">
        <f t="shared" si="9"/>
        <v>-0.70934850802000016</v>
      </c>
    </row>
    <row r="102" spans="1:13" x14ac:dyDescent="0.3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f t="shared" si="5"/>
        <v>0</v>
      </c>
      <c r="H102">
        <f t="shared" si="6"/>
        <v>1</v>
      </c>
      <c r="I102" cm="1">
        <f t="array" ref="I102">_xlfn.SWITCH(C102, "Sun", 1, "Sat", 2,"Fri", 3, "Thur",4, "None")</f>
        <v>3</v>
      </c>
      <c r="J102">
        <f t="shared" si="7"/>
        <v>0</v>
      </c>
      <c r="K102">
        <v>2.5</v>
      </c>
      <c r="L102">
        <f t="shared" si="8"/>
        <v>2.10643670395</v>
      </c>
      <c r="M102">
        <f t="shared" si="9"/>
        <v>0.39356329604999996</v>
      </c>
    </row>
    <row r="103" spans="1:13" x14ac:dyDescent="0.3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f t="shared" si="5"/>
        <v>0</v>
      </c>
      <c r="H103">
        <f t="shared" si="6"/>
        <v>1</v>
      </c>
      <c r="I103" cm="1">
        <f t="array" ref="I103">_xlfn.SWITCH(C103, "Sun", 1, "Sat", 2,"Fri", 3, "Thur",4, "None")</f>
        <v>3</v>
      </c>
      <c r="J103">
        <f t="shared" si="7"/>
        <v>0</v>
      </c>
      <c r="K103">
        <v>3</v>
      </c>
      <c r="L103">
        <f t="shared" si="8"/>
        <v>2.4800714520600002</v>
      </c>
      <c r="M103">
        <f t="shared" si="9"/>
        <v>0.51992854793999976</v>
      </c>
    </row>
    <row r="104" spans="1:13" x14ac:dyDescent="0.3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f t="shared" si="5"/>
        <v>0</v>
      </c>
      <c r="H104">
        <f t="shared" si="6"/>
        <v>1</v>
      </c>
      <c r="I104" cm="1">
        <f t="array" ref="I104">_xlfn.SWITCH(C104, "Sun", 1, "Sat", 2,"Fri", 3, "Thur",4, "None")</f>
        <v>2</v>
      </c>
      <c r="J104">
        <f t="shared" si="7"/>
        <v>0</v>
      </c>
      <c r="K104">
        <v>2.5</v>
      </c>
      <c r="L104">
        <f t="shared" si="8"/>
        <v>5.3539389521</v>
      </c>
      <c r="M104">
        <f t="shared" si="9"/>
        <v>-2.8539389521</v>
      </c>
    </row>
    <row r="105" spans="1:13" x14ac:dyDescent="0.3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f t="shared" si="5"/>
        <v>0</v>
      </c>
      <c r="H105">
        <f t="shared" si="6"/>
        <v>1</v>
      </c>
      <c r="I105" cm="1">
        <f t="array" ref="I105">_xlfn.SWITCH(C105, "Sun", 1, "Sat", 2,"Fri", 3, "Thur",4, "None")</f>
        <v>2</v>
      </c>
      <c r="J105">
        <f t="shared" si="7"/>
        <v>0</v>
      </c>
      <c r="K105">
        <v>3.48</v>
      </c>
      <c r="L105">
        <f t="shared" si="8"/>
        <v>3.1327733445400003</v>
      </c>
      <c r="M105">
        <f t="shared" si="9"/>
        <v>0.34722665545999964</v>
      </c>
    </row>
    <row r="106" spans="1:13" x14ac:dyDescent="0.3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f t="shared" si="5"/>
        <v>0</v>
      </c>
      <c r="H106">
        <f t="shared" si="6"/>
        <v>0</v>
      </c>
      <c r="I106" cm="1">
        <f t="array" ref="I106">_xlfn.SWITCH(C106, "Sun", 1, "Sat", 2,"Fri", 3, "Thur",4, "None")</f>
        <v>2</v>
      </c>
      <c r="J106">
        <f t="shared" si="7"/>
        <v>0</v>
      </c>
      <c r="K106">
        <v>4.08</v>
      </c>
      <c r="L106">
        <f t="shared" si="8"/>
        <v>2.9937033390400005</v>
      </c>
      <c r="M106">
        <f t="shared" si="9"/>
        <v>1.0862966609599995</v>
      </c>
    </row>
    <row r="107" spans="1:13" x14ac:dyDescent="0.3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f t="shared" si="5"/>
        <v>1</v>
      </c>
      <c r="H107">
        <f t="shared" si="6"/>
        <v>1</v>
      </c>
      <c r="I107" cm="1">
        <f t="array" ref="I107">_xlfn.SWITCH(C107, "Sun", 1, "Sat", 2,"Fri", 3, "Thur",4, "None")</f>
        <v>2</v>
      </c>
      <c r="J107">
        <f t="shared" si="7"/>
        <v>0</v>
      </c>
      <c r="K107">
        <v>1.64</v>
      </c>
      <c r="L107">
        <f t="shared" si="8"/>
        <v>2.4782171853200001</v>
      </c>
      <c r="M107">
        <f t="shared" si="9"/>
        <v>-0.83821718532000022</v>
      </c>
    </row>
    <row r="108" spans="1:13" x14ac:dyDescent="0.3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f t="shared" si="5"/>
        <v>1</v>
      </c>
      <c r="H108">
        <f t="shared" si="6"/>
        <v>1</v>
      </c>
      <c r="I108" cm="1">
        <f t="array" ref="I108">_xlfn.SWITCH(C108, "Sun", 1, "Sat", 2,"Fri", 3, "Thur",4, "None")</f>
        <v>2</v>
      </c>
      <c r="J108">
        <f t="shared" si="7"/>
        <v>0</v>
      </c>
      <c r="K108">
        <v>4.0599999999999996</v>
      </c>
      <c r="L108">
        <f t="shared" si="8"/>
        <v>2.9538366041300002</v>
      </c>
      <c r="M108">
        <f t="shared" si="9"/>
        <v>1.1061633958699995</v>
      </c>
    </row>
    <row r="109" spans="1:13" x14ac:dyDescent="0.3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f t="shared" si="5"/>
        <v>1</v>
      </c>
      <c r="H109">
        <f t="shared" si="6"/>
        <v>1</v>
      </c>
      <c r="I109" cm="1">
        <f t="array" ref="I109">_xlfn.SWITCH(C109, "Sun", 1, "Sat", 2,"Fri", 3, "Thur",4, "None")</f>
        <v>2</v>
      </c>
      <c r="J109">
        <f t="shared" si="7"/>
        <v>0</v>
      </c>
      <c r="K109">
        <v>4.29</v>
      </c>
      <c r="L109">
        <f t="shared" si="8"/>
        <v>3.3914435547700004</v>
      </c>
      <c r="M109">
        <f t="shared" si="9"/>
        <v>0.89855644522999967</v>
      </c>
    </row>
    <row r="110" spans="1:13" x14ac:dyDescent="0.3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f t="shared" si="5"/>
        <v>1</v>
      </c>
      <c r="H110">
        <f t="shared" si="6"/>
        <v>0</v>
      </c>
      <c r="I110" cm="1">
        <f t="array" ref="I110">_xlfn.SWITCH(C110, "Sun", 1, "Sat", 2,"Fri", 3, "Thur",4, "None")</f>
        <v>2</v>
      </c>
      <c r="J110">
        <f t="shared" si="7"/>
        <v>0</v>
      </c>
      <c r="K110">
        <v>3.76</v>
      </c>
      <c r="L110">
        <f t="shared" si="8"/>
        <v>2.74523159588</v>
      </c>
      <c r="M110">
        <f t="shared" si="9"/>
        <v>1.0147684041199998</v>
      </c>
    </row>
    <row r="111" spans="1:13" x14ac:dyDescent="0.3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f t="shared" si="5"/>
        <v>0</v>
      </c>
      <c r="H111">
        <f t="shared" si="6"/>
        <v>1</v>
      </c>
      <c r="I111" cm="1">
        <f t="array" ref="I111">_xlfn.SWITCH(C111, "Sun", 1, "Sat", 2,"Fri", 3, "Thur",4, "None")</f>
        <v>2</v>
      </c>
      <c r="J111">
        <f t="shared" si="7"/>
        <v>0</v>
      </c>
      <c r="K111">
        <v>4</v>
      </c>
      <c r="L111">
        <f t="shared" si="8"/>
        <v>2.3808681814700003</v>
      </c>
      <c r="M111">
        <f t="shared" si="9"/>
        <v>1.6191318185299997</v>
      </c>
    </row>
    <row r="112" spans="1:13" x14ac:dyDescent="0.3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f t="shared" si="5"/>
        <v>1</v>
      </c>
      <c r="H112">
        <f t="shared" si="6"/>
        <v>0</v>
      </c>
      <c r="I112" cm="1">
        <f t="array" ref="I112">_xlfn.SWITCH(C112, "Sun", 1, "Sat", 2,"Fri", 3, "Thur",4, "None")</f>
        <v>2</v>
      </c>
      <c r="J112">
        <f t="shared" si="7"/>
        <v>0</v>
      </c>
      <c r="K112">
        <v>3</v>
      </c>
      <c r="L112">
        <f t="shared" si="8"/>
        <v>2.3521270470000002</v>
      </c>
      <c r="M112">
        <f t="shared" si="9"/>
        <v>0.64787295299999981</v>
      </c>
    </row>
    <row r="113" spans="1:13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f t="shared" si="5"/>
        <v>0</v>
      </c>
      <c r="H113">
        <f t="shared" si="6"/>
        <v>0</v>
      </c>
      <c r="I113" cm="1">
        <f t="array" ref="I113">_xlfn.SWITCH(C113, "Sun", 1, "Sat", 2,"Fri", 3, "Thur",4, "None")</f>
        <v>2</v>
      </c>
      <c r="J113">
        <f t="shared" si="7"/>
        <v>0</v>
      </c>
      <c r="K113">
        <v>1</v>
      </c>
      <c r="L113">
        <f t="shared" si="8"/>
        <v>1.53371422825</v>
      </c>
      <c r="M113">
        <f t="shared" si="9"/>
        <v>-0.53371422825000003</v>
      </c>
    </row>
    <row r="114" spans="1:13" x14ac:dyDescent="0.3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f t="shared" si="5"/>
        <v>1</v>
      </c>
      <c r="H114">
        <f t="shared" si="6"/>
        <v>0</v>
      </c>
      <c r="I114" cm="1">
        <f t="array" ref="I114">_xlfn.SWITCH(C114, "Sun", 1, "Sat", 2,"Fri", 3, "Thur",4, "None")</f>
        <v>1</v>
      </c>
      <c r="J114">
        <f t="shared" si="7"/>
        <v>0</v>
      </c>
      <c r="K114">
        <v>4</v>
      </c>
      <c r="L114">
        <f t="shared" si="8"/>
        <v>4.7763348625899997</v>
      </c>
      <c r="M114">
        <f t="shared" si="9"/>
        <v>-0.77633486258999973</v>
      </c>
    </row>
    <row r="115" spans="1:13" x14ac:dyDescent="0.3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f t="shared" si="5"/>
        <v>1</v>
      </c>
      <c r="H115">
        <f t="shared" si="6"/>
        <v>0</v>
      </c>
      <c r="I115" cm="1">
        <f t="array" ref="I115">_xlfn.SWITCH(C115, "Sun", 1, "Sat", 2,"Fri", 3, "Thur",4, "None")</f>
        <v>1</v>
      </c>
      <c r="J115">
        <f t="shared" si="7"/>
        <v>0</v>
      </c>
      <c r="K115">
        <v>2.5499999999999998</v>
      </c>
      <c r="L115">
        <f t="shared" si="8"/>
        <v>3.2746247501500001</v>
      </c>
      <c r="M115">
        <f t="shared" si="9"/>
        <v>-0.72462475015000027</v>
      </c>
    </row>
    <row r="116" spans="1:13" x14ac:dyDescent="0.3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f t="shared" si="5"/>
        <v>0</v>
      </c>
      <c r="H116">
        <f t="shared" si="6"/>
        <v>0</v>
      </c>
      <c r="I116" cm="1">
        <f t="array" ref="I116">_xlfn.SWITCH(C116, "Sun", 1, "Sat", 2,"Fri", 3, "Thur",4, "None")</f>
        <v>1</v>
      </c>
      <c r="J116">
        <f t="shared" si="7"/>
        <v>0</v>
      </c>
      <c r="K116">
        <v>4</v>
      </c>
      <c r="L116">
        <f t="shared" si="8"/>
        <v>3.6303980172700006</v>
      </c>
      <c r="M116">
        <f t="shared" si="9"/>
        <v>0.36960198272999945</v>
      </c>
    </row>
    <row r="117" spans="1:13" x14ac:dyDescent="0.3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f t="shared" si="5"/>
        <v>0</v>
      </c>
      <c r="H117">
        <f t="shared" si="6"/>
        <v>0</v>
      </c>
      <c r="I117" cm="1">
        <f t="array" ref="I117">_xlfn.SWITCH(C117, "Sun", 1, "Sat", 2,"Fri", 3, "Thur",4, "None")</f>
        <v>1</v>
      </c>
      <c r="J117">
        <f t="shared" si="7"/>
        <v>0</v>
      </c>
      <c r="K117">
        <v>3.5</v>
      </c>
      <c r="L117">
        <f t="shared" si="8"/>
        <v>2.65900819247</v>
      </c>
      <c r="M117">
        <f t="shared" si="9"/>
        <v>0.84099180753000002</v>
      </c>
    </row>
    <row r="118" spans="1:13" x14ac:dyDescent="0.3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f t="shared" si="5"/>
        <v>1</v>
      </c>
      <c r="H118">
        <f t="shared" si="6"/>
        <v>0</v>
      </c>
      <c r="I118" cm="1">
        <f t="array" ref="I118">_xlfn.SWITCH(C118, "Sun", 1, "Sat", 2,"Fri", 3, "Thur",4, "None")</f>
        <v>1</v>
      </c>
      <c r="J118">
        <f t="shared" si="7"/>
        <v>0</v>
      </c>
      <c r="K118">
        <v>5.07</v>
      </c>
      <c r="L118">
        <f t="shared" si="8"/>
        <v>4.2142460934099999</v>
      </c>
      <c r="M118">
        <f t="shared" si="9"/>
        <v>0.85575390659000039</v>
      </c>
    </row>
    <row r="119" spans="1:13" x14ac:dyDescent="0.3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f t="shared" si="5"/>
        <v>0</v>
      </c>
      <c r="H119">
        <f t="shared" si="6"/>
        <v>0</v>
      </c>
      <c r="I119" cm="1">
        <f t="array" ref="I119">_xlfn.SWITCH(C119, "Sun", 1, "Sat", 2,"Fri", 3, "Thur",4, "None")</f>
        <v>4</v>
      </c>
      <c r="J119">
        <f t="shared" si="7"/>
        <v>1</v>
      </c>
      <c r="K119">
        <v>1.5</v>
      </c>
      <c r="L119">
        <f t="shared" si="8"/>
        <v>2.0415373680500002</v>
      </c>
      <c r="M119">
        <f t="shared" si="9"/>
        <v>-0.54153736805000019</v>
      </c>
    </row>
    <row r="120" spans="1:13" x14ac:dyDescent="0.3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f t="shared" si="5"/>
        <v>0</v>
      </c>
      <c r="H120">
        <f t="shared" si="6"/>
        <v>0</v>
      </c>
      <c r="I120" cm="1">
        <f t="array" ref="I120">_xlfn.SWITCH(C120, "Sun", 1, "Sat", 2,"Fri", 3, "Thur",4, "None")</f>
        <v>4</v>
      </c>
      <c r="J120">
        <f t="shared" si="7"/>
        <v>1</v>
      </c>
      <c r="K120">
        <v>1.8</v>
      </c>
      <c r="L120">
        <f t="shared" si="8"/>
        <v>2.2065671079099998</v>
      </c>
      <c r="M120">
        <f t="shared" si="9"/>
        <v>-0.40656710790999973</v>
      </c>
    </row>
    <row r="121" spans="1:13" x14ac:dyDescent="0.3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f t="shared" si="5"/>
        <v>0</v>
      </c>
      <c r="H121">
        <f t="shared" si="6"/>
        <v>0</v>
      </c>
      <c r="I121" cm="1">
        <f t="array" ref="I121">_xlfn.SWITCH(C121, "Sun", 1, "Sat", 2,"Fri", 3, "Thur",4, "None")</f>
        <v>4</v>
      </c>
      <c r="J121">
        <f t="shared" si="7"/>
        <v>1</v>
      </c>
      <c r="K121">
        <v>2.92</v>
      </c>
      <c r="L121">
        <f t="shared" si="8"/>
        <v>3.6718730719600003</v>
      </c>
      <c r="M121">
        <f t="shared" si="9"/>
        <v>-0.75187307196000042</v>
      </c>
    </row>
    <row r="122" spans="1:13" x14ac:dyDescent="0.3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f t="shared" si="5"/>
        <v>1</v>
      </c>
      <c r="H122">
        <f t="shared" si="6"/>
        <v>0</v>
      </c>
      <c r="I122" cm="1">
        <f t="array" ref="I122">_xlfn.SWITCH(C122, "Sun", 1, "Sat", 2,"Fri", 3, "Thur",4, "None")</f>
        <v>4</v>
      </c>
      <c r="J122">
        <f t="shared" si="7"/>
        <v>1</v>
      </c>
      <c r="K122">
        <v>2.31</v>
      </c>
      <c r="L122">
        <f t="shared" si="8"/>
        <v>2.1379592385299997</v>
      </c>
      <c r="M122">
        <f t="shared" si="9"/>
        <v>0.17204076147000036</v>
      </c>
    </row>
    <row r="123" spans="1:13" x14ac:dyDescent="0.3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f t="shared" si="5"/>
        <v>0</v>
      </c>
      <c r="H123">
        <f t="shared" si="6"/>
        <v>0</v>
      </c>
      <c r="I123" cm="1">
        <f t="array" ref="I123">_xlfn.SWITCH(C123, "Sun", 1, "Sat", 2,"Fri", 3, "Thur",4, "None")</f>
        <v>4</v>
      </c>
      <c r="J123">
        <f t="shared" si="7"/>
        <v>1</v>
      </c>
      <c r="K123">
        <v>1.68</v>
      </c>
      <c r="L123">
        <f t="shared" si="8"/>
        <v>2.2983533115400001</v>
      </c>
      <c r="M123">
        <f t="shared" si="9"/>
        <v>-0.61835331154000017</v>
      </c>
    </row>
    <row r="124" spans="1:13" x14ac:dyDescent="0.3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f t="shared" si="5"/>
        <v>1</v>
      </c>
      <c r="H124">
        <f t="shared" si="6"/>
        <v>0</v>
      </c>
      <c r="I124" cm="1">
        <f t="array" ref="I124">_xlfn.SWITCH(C124, "Sun", 1, "Sat", 2,"Fri", 3, "Thur",4, "None")</f>
        <v>4</v>
      </c>
      <c r="J124">
        <f t="shared" si="7"/>
        <v>1</v>
      </c>
      <c r="K124">
        <v>2.5</v>
      </c>
      <c r="L124">
        <f t="shared" si="8"/>
        <v>2.3762325146199998</v>
      </c>
      <c r="M124">
        <f t="shared" si="9"/>
        <v>0.12376748538000015</v>
      </c>
    </row>
    <row r="125" spans="1:13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f t="shared" si="5"/>
        <v>1</v>
      </c>
      <c r="H125">
        <f t="shared" si="6"/>
        <v>0</v>
      </c>
      <c r="I125" cm="1">
        <f t="array" ref="I125">_xlfn.SWITCH(C125, "Sun", 1, "Sat", 2,"Fri", 3, "Thur",4, "None")</f>
        <v>4</v>
      </c>
      <c r="J125">
        <f t="shared" si="7"/>
        <v>1</v>
      </c>
      <c r="K125">
        <v>2</v>
      </c>
      <c r="L125">
        <f t="shared" si="8"/>
        <v>2.53291805415</v>
      </c>
      <c r="M125">
        <f t="shared" si="9"/>
        <v>-0.53291805415000004</v>
      </c>
    </row>
    <row r="126" spans="1:13" x14ac:dyDescent="0.3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f t="shared" si="5"/>
        <v>0</v>
      </c>
      <c r="H126">
        <f t="shared" si="6"/>
        <v>0</v>
      </c>
      <c r="I126" cm="1">
        <f t="array" ref="I126">_xlfn.SWITCH(C126, "Sun", 1, "Sat", 2,"Fri", 3, "Thur",4, "None")</f>
        <v>4</v>
      </c>
      <c r="J126">
        <f t="shared" si="7"/>
        <v>1</v>
      </c>
      <c r="K126">
        <v>2.52</v>
      </c>
      <c r="L126">
        <f t="shared" si="8"/>
        <v>2.2112027747600003</v>
      </c>
      <c r="M126">
        <f t="shared" si="9"/>
        <v>0.30879722523999975</v>
      </c>
    </row>
    <row r="127" spans="1:13" x14ac:dyDescent="0.3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f t="shared" si="5"/>
        <v>0</v>
      </c>
      <c r="H127">
        <f t="shared" si="6"/>
        <v>0</v>
      </c>
      <c r="I127" cm="1">
        <f t="array" ref="I127">_xlfn.SWITCH(C127, "Sun", 1, "Sat", 2,"Fri", 3, "Thur",4, "None")</f>
        <v>4</v>
      </c>
      <c r="J127">
        <f t="shared" si="7"/>
        <v>1</v>
      </c>
      <c r="K127">
        <v>4.2</v>
      </c>
      <c r="L127">
        <f t="shared" si="8"/>
        <v>4.5873889476</v>
      </c>
      <c r="M127">
        <f t="shared" si="9"/>
        <v>-0.38738894759999987</v>
      </c>
    </row>
    <row r="128" spans="1:13" x14ac:dyDescent="0.3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f t="shared" si="5"/>
        <v>1</v>
      </c>
      <c r="H128">
        <f t="shared" si="6"/>
        <v>0</v>
      </c>
      <c r="I128" cm="1">
        <f t="array" ref="I128">_xlfn.SWITCH(C128, "Sun", 1, "Sat", 2,"Fri", 3, "Thur",4, "None")</f>
        <v>4</v>
      </c>
      <c r="J128">
        <f t="shared" si="7"/>
        <v>1</v>
      </c>
      <c r="K128">
        <v>1.48</v>
      </c>
      <c r="L128">
        <f t="shared" si="8"/>
        <v>1.84405796024</v>
      </c>
      <c r="M128">
        <f t="shared" si="9"/>
        <v>-0.36405796024000003</v>
      </c>
    </row>
    <row r="129" spans="1:13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f t="shared" si="5"/>
        <v>0</v>
      </c>
      <c r="H129">
        <f t="shared" si="6"/>
        <v>0</v>
      </c>
      <c r="I129" cm="1">
        <f t="array" ref="I129">_xlfn.SWITCH(C129, "Sun", 1, "Sat", 2,"Fri", 3, "Thur",4, "None")</f>
        <v>4</v>
      </c>
      <c r="J129">
        <f t="shared" si="7"/>
        <v>1</v>
      </c>
      <c r="K129">
        <v>2</v>
      </c>
      <c r="L129">
        <f t="shared" si="8"/>
        <v>2.4003379822399999</v>
      </c>
      <c r="M129">
        <f t="shared" si="9"/>
        <v>-0.40033798223999995</v>
      </c>
    </row>
    <row r="130" spans="1:13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f t="shared" ref="G130:G193" si="10">IF(A130="Female", 0,1)</f>
        <v>0</v>
      </c>
      <c r="H130">
        <f t="shared" ref="H130:H193" si="11">IF(B130 = "No", 0,1)</f>
        <v>0</v>
      </c>
      <c r="I130" cm="1">
        <f t="array" ref="I130">_xlfn.SWITCH(C130, "Sun", 1, "Sat", 2,"Fri", 3, "Thur",4, "None")</f>
        <v>4</v>
      </c>
      <c r="J130">
        <f t="shared" ref="J130:J193" si="12">IF(D130 = "Dinner", 0,1)</f>
        <v>1</v>
      </c>
      <c r="K130">
        <v>2</v>
      </c>
      <c r="L130">
        <f t="shared" si="8"/>
        <v>2.10921810406</v>
      </c>
      <c r="M130">
        <f t="shared" si="9"/>
        <v>-0.10921810405999999</v>
      </c>
    </row>
    <row r="131" spans="1:13" x14ac:dyDescent="0.3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f t="shared" si="10"/>
        <v>1</v>
      </c>
      <c r="H131">
        <f t="shared" si="11"/>
        <v>0</v>
      </c>
      <c r="I131" cm="1">
        <f t="array" ref="I131">_xlfn.SWITCH(C131, "Sun", 1, "Sat", 2,"Fri", 3, "Thur",4, "None")</f>
        <v>4</v>
      </c>
      <c r="J131">
        <f t="shared" si="12"/>
        <v>1</v>
      </c>
      <c r="K131">
        <v>2.1800000000000002</v>
      </c>
      <c r="L131">
        <f t="shared" ref="L131:L194" si="13">0.668944741+(0.192597794*E131)+(0.092713337*F131)</f>
        <v>3.3624564733400004</v>
      </c>
      <c r="M131">
        <f t="shared" ref="M131:M194" si="14">(K131-L131)</f>
        <v>-1.1824564733400003</v>
      </c>
    </row>
    <row r="132" spans="1:13" x14ac:dyDescent="0.3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f t="shared" si="10"/>
        <v>1</v>
      </c>
      <c r="H132">
        <f t="shared" si="11"/>
        <v>0</v>
      </c>
      <c r="I132" cm="1">
        <f t="array" ref="I132">_xlfn.SWITCH(C132, "Sun", 1, "Sat", 2,"Fri", 3, "Thur",4, "None")</f>
        <v>4</v>
      </c>
      <c r="J132">
        <f t="shared" si="12"/>
        <v>1</v>
      </c>
      <c r="K132">
        <v>1.5</v>
      </c>
      <c r="L132">
        <f t="shared" si="13"/>
        <v>2.8231107989600002</v>
      </c>
      <c r="M132">
        <f t="shared" si="14"/>
        <v>-1.3231107989600002</v>
      </c>
    </row>
    <row r="133" spans="1:13" x14ac:dyDescent="0.3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f t="shared" si="10"/>
        <v>0</v>
      </c>
      <c r="H133">
        <f t="shared" si="11"/>
        <v>0</v>
      </c>
      <c r="I133" cm="1">
        <f t="array" ref="I133">_xlfn.SWITCH(C133, "Sun", 1, "Sat", 2,"Fri", 3, "Thur",4, "None")</f>
        <v>4</v>
      </c>
      <c r="J133">
        <f t="shared" si="12"/>
        <v>1</v>
      </c>
      <c r="K133">
        <v>2.83</v>
      </c>
      <c r="L133">
        <f t="shared" si="13"/>
        <v>2.9334396699900003</v>
      </c>
      <c r="M133">
        <f t="shared" si="14"/>
        <v>-0.1034396699900002</v>
      </c>
    </row>
    <row r="134" spans="1:13" x14ac:dyDescent="0.3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f t="shared" si="10"/>
        <v>0</v>
      </c>
      <c r="H134">
        <f t="shared" si="11"/>
        <v>0</v>
      </c>
      <c r="I134" cm="1">
        <f t="array" ref="I134">_xlfn.SWITCH(C134, "Sun", 1, "Sat", 2,"Fri", 3, "Thur",4, "None")</f>
        <v>4</v>
      </c>
      <c r="J134">
        <f t="shared" si="12"/>
        <v>1</v>
      </c>
      <c r="K134">
        <v>1.5</v>
      </c>
      <c r="L134">
        <f t="shared" si="13"/>
        <v>2.0897483032900004</v>
      </c>
      <c r="M134">
        <f t="shared" si="14"/>
        <v>-0.58974830329000039</v>
      </c>
    </row>
    <row r="135" spans="1:13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f t="shared" si="10"/>
        <v>0</v>
      </c>
      <c r="H135">
        <f t="shared" si="11"/>
        <v>0</v>
      </c>
      <c r="I135" cm="1">
        <f t="array" ref="I135">_xlfn.SWITCH(C135, "Sun", 1, "Sat", 2,"Fri", 3, "Thur",4, "None")</f>
        <v>4</v>
      </c>
      <c r="J135">
        <f t="shared" si="12"/>
        <v>1</v>
      </c>
      <c r="K135">
        <v>2</v>
      </c>
      <c r="L135">
        <f t="shared" si="13"/>
        <v>2.1908058406199999</v>
      </c>
      <c r="M135">
        <f t="shared" si="14"/>
        <v>-0.19080584061999994</v>
      </c>
    </row>
    <row r="136" spans="1:13" x14ac:dyDescent="0.3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f t="shared" si="10"/>
        <v>0</v>
      </c>
      <c r="H136">
        <f t="shared" si="11"/>
        <v>0</v>
      </c>
      <c r="I136" cm="1">
        <f t="array" ref="I136">_xlfn.SWITCH(C136, "Sun", 1, "Sat", 2,"Fri", 3, "Thur",4, "None")</f>
        <v>4</v>
      </c>
      <c r="J136">
        <f t="shared" si="12"/>
        <v>1</v>
      </c>
      <c r="K136">
        <v>3.25</v>
      </c>
      <c r="L136">
        <f t="shared" si="13"/>
        <v>2.7470858626200005</v>
      </c>
      <c r="M136">
        <f t="shared" si="14"/>
        <v>0.50291413737999946</v>
      </c>
    </row>
    <row r="137" spans="1:13" x14ac:dyDescent="0.3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f t="shared" si="10"/>
        <v>0</v>
      </c>
      <c r="H137">
        <f t="shared" si="11"/>
        <v>0</v>
      </c>
      <c r="I137" cm="1">
        <f t="array" ref="I137">_xlfn.SWITCH(C137, "Sun", 1, "Sat", 2,"Fri", 3, "Thur",4, "None")</f>
        <v>4</v>
      </c>
      <c r="J137">
        <f t="shared" si="12"/>
        <v>1</v>
      </c>
      <c r="K137">
        <v>1.25</v>
      </c>
      <c r="L137">
        <f t="shared" si="13"/>
        <v>1.84313082687</v>
      </c>
      <c r="M137">
        <f t="shared" si="14"/>
        <v>-0.59313082686999996</v>
      </c>
    </row>
    <row r="138" spans="1:13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f t="shared" si="10"/>
        <v>0</v>
      </c>
      <c r="H138">
        <f t="shared" si="11"/>
        <v>0</v>
      </c>
      <c r="I138" cm="1">
        <f t="array" ref="I138">_xlfn.SWITCH(C138, "Sun", 1, "Sat", 2,"Fri", 3, "Thur",4, "None")</f>
        <v>4</v>
      </c>
      <c r="J138">
        <f t="shared" si="12"/>
        <v>1</v>
      </c>
      <c r="K138">
        <v>2</v>
      </c>
      <c r="L138">
        <f t="shared" si="13"/>
        <v>2.0118691002100002</v>
      </c>
      <c r="M138">
        <f t="shared" si="14"/>
        <v>-1.1869100210000205E-2</v>
      </c>
    </row>
    <row r="139" spans="1:13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f t="shared" si="10"/>
        <v>0</v>
      </c>
      <c r="H139">
        <f t="shared" si="11"/>
        <v>0</v>
      </c>
      <c r="I139" cm="1">
        <f t="array" ref="I139">_xlfn.SWITCH(C139, "Sun", 1, "Sat", 2,"Fri", 3, "Thur",4, "None")</f>
        <v>4</v>
      </c>
      <c r="J139">
        <f t="shared" si="12"/>
        <v>1</v>
      </c>
      <c r="K139">
        <v>2</v>
      </c>
      <c r="L139">
        <f t="shared" si="13"/>
        <v>2.3660340475500004</v>
      </c>
      <c r="M139">
        <f t="shared" si="14"/>
        <v>-0.36603404755000035</v>
      </c>
    </row>
    <row r="140" spans="1:13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f t="shared" si="10"/>
        <v>1</v>
      </c>
      <c r="H140">
        <f t="shared" si="11"/>
        <v>1</v>
      </c>
      <c r="I140" cm="1">
        <f t="array" ref="I140">_xlfn.SWITCH(C140, "Sun", 1, "Sat", 2,"Fri", 3, "Thur",4, "None")</f>
        <v>4</v>
      </c>
      <c r="J140">
        <f t="shared" si="12"/>
        <v>1</v>
      </c>
      <c r="K140">
        <v>2</v>
      </c>
      <c r="L140">
        <f t="shared" si="13"/>
        <v>2.5375537210000001</v>
      </c>
      <c r="M140">
        <f t="shared" si="14"/>
        <v>-0.5375537210000001</v>
      </c>
    </row>
    <row r="141" spans="1:13" x14ac:dyDescent="0.3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f t="shared" si="10"/>
        <v>0</v>
      </c>
      <c r="H141">
        <f t="shared" si="11"/>
        <v>0</v>
      </c>
      <c r="I141" cm="1">
        <f t="array" ref="I141">_xlfn.SWITCH(C141, "Sun", 1, "Sat", 2,"Fri", 3, "Thur",4, "None")</f>
        <v>4</v>
      </c>
      <c r="J141">
        <f t="shared" si="12"/>
        <v>1</v>
      </c>
      <c r="K141">
        <v>2.75</v>
      </c>
      <c r="L141">
        <f t="shared" si="13"/>
        <v>2.27424784392</v>
      </c>
      <c r="M141">
        <f t="shared" si="14"/>
        <v>0.47575215607999999</v>
      </c>
    </row>
    <row r="142" spans="1:13" x14ac:dyDescent="0.3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f t="shared" si="10"/>
        <v>0</v>
      </c>
      <c r="H142">
        <f t="shared" si="11"/>
        <v>0</v>
      </c>
      <c r="I142" cm="1">
        <f t="array" ref="I142">_xlfn.SWITCH(C142, "Sun", 1, "Sat", 2,"Fri", 3, "Thur",4, "None")</f>
        <v>4</v>
      </c>
      <c r="J142">
        <f t="shared" si="12"/>
        <v>1</v>
      </c>
      <c r="K142">
        <v>3.5</v>
      </c>
      <c r="L142">
        <f t="shared" si="13"/>
        <v>2.67384232639</v>
      </c>
      <c r="M142">
        <f t="shared" si="14"/>
        <v>0.82615767361000003</v>
      </c>
    </row>
    <row r="143" spans="1:13" x14ac:dyDescent="0.3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f t="shared" si="10"/>
        <v>1</v>
      </c>
      <c r="H143">
        <f t="shared" si="11"/>
        <v>0</v>
      </c>
      <c r="I143" cm="1">
        <f t="array" ref="I143">_xlfn.SWITCH(C143, "Sun", 1, "Sat", 2,"Fri", 3, "Thur",4, "None")</f>
        <v>4</v>
      </c>
      <c r="J143">
        <f t="shared" si="12"/>
        <v>1</v>
      </c>
      <c r="K143">
        <v>6.7</v>
      </c>
      <c r="L143">
        <f t="shared" si="13"/>
        <v>5.0045989640999995</v>
      </c>
      <c r="M143">
        <f t="shared" si="14"/>
        <v>1.6954010359000007</v>
      </c>
    </row>
    <row r="144" spans="1:13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f t="shared" si="10"/>
        <v>1</v>
      </c>
      <c r="H144">
        <f t="shared" si="11"/>
        <v>0</v>
      </c>
      <c r="I144" cm="1">
        <f t="array" ref="I144">_xlfn.SWITCH(C144, "Sun", 1, "Sat", 2,"Fri", 3, "Thur",4, "None")</f>
        <v>4</v>
      </c>
      <c r="J144">
        <f t="shared" si="12"/>
        <v>1</v>
      </c>
      <c r="K144">
        <v>5</v>
      </c>
      <c r="L144">
        <f t="shared" si="13"/>
        <v>5.4507960620299993</v>
      </c>
      <c r="M144">
        <f t="shared" si="14"/>
        <v>-0.45079606202999933</v>
      </c>
    </row>
    <row r="145" spans="1:13" x14ac:dyDescent="0.3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f t="shared" si="10"/>
        <v>0</v>
      </c>
      <c r="H145">
        <f t="shared" si="11"/>
        <v>0</v>
      </c>
      <c r="I145" cm="1">
        <f t="array" ref="I145">_xlfn.SWITCH(C145, "Sun", 1, "Sat", 2,"Fri", 3, "Thur",4, "None")</f>
        <v>4</v>
      </c>
      <c r="J145">
        <f t="shared" si="12"/>
        <v>1</v>
      </c>
      <c r="K145">
        <v>5</v>
      </c>
      <c r="L145">
        <f t="shared" si="13"/>
        <v>4.3324272708500002</v>
      </c>
      <c r="M145">
        <f t="shared" si="14"/>
        <v>0.66757272914999977</v>
      </c>
    </row>
    <row r="146" spans="1:13" x14ac:dyDescent="0.3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f t="shared" si="10"/>
        <v>0</v>
      </c>
      <c r="H146">
        <f t="shared" si="11"/>
        <v>0</v>
      </c>
      <c r="I146" cm="1">
        <f t="array" ref="I146">_xlfn.SWITCH(C146, "Sun", 1, "Sat", 2,"Fri", 3, "Thur",4, "None")</f>
        <v>4</v>
      </c>
      <c r="J146">
        <f t="shared" si="12"/>
        <v>1</v>
      </c>
      <c r="K146">
        <v>2.2999999999999998</v>
      </c>
      <c r="L146">
        <f t="shared" si="13"/>
        <v>2.57742045591</v>
      </c>
      <c r="M146">
        <f t="shared" si="14"/>
        <v>-0.2774204559100002</v>
      </c>
    </row>
    <row r="147" spans="1:13" x14ac:dyDescent="0.3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f t="shared" si="10"/>
        <v>0</v>
      </c>
      <c r="H147">
        <f t="shared" si="11"/>
        <v>0</v>
      </c>
      <c r="I147" cm="1">
        <f t="array" ref="I147">_xlfn.SWITCH(C147, "Sun", 1, "Sat", 2,"Fri", 3, "Thur",4, "None")</f>
        <v>4</v>
      </c>
      <c r="J147">
        <f t="shared" si="12"/>
        <v>1</v>
      </c>
      <c r="K147">
        <v>1.5</v>
      </c>
      <c r="L147">
        <f t="shared" si="13"/>
        <v>1.82829669295</v>
      </c>
      <c r="M147">
        <f t="shared" si="14"/>
        <v>-0.32829669294999997</v>
      </c>
    </row>
    <row r="148" spans="1:13" x14ac:dyDescent="0.3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f t="shared" si="10"/>
        <v>0</v>
      </c>
      <c r="H148">
        <f t="shared" si="11"/>
        <v>0</v>
      </c>
      <c r="I148" cm="1">
        <f t="array" ref="I148">_xlfn.SWITCH(C148, "Sun", 1, "Sat", 2,"Fri", 3, "Thur",4, "None")</f>
        <v>4</v>
      </c>
      <c r="J148">
        <f t="shared" si="12"/>
        <v>1</v>
      </c>
      <c r="K148">
        <v>1.36</v>
      </c>
      <c r="L148">
        <f t="shared" si="13"/>
        <v>2.9749147246800005</v>
      </c>
      <c r="M148">
        <f t="shared" si="14"/>
        <v>-1.6149147246800004</v>
      </c>
    </row>
    <row r="149" spans="1:13" x14ac:dyDescent="0.3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f t="shared" si="10"/>
        <v>0</v>
      </c>
      <c r="H149">
        <f t="shared" si="11"/>
        <v>0</v>
      </c>
      <c r="I149" cm="1">
        <f t="array" ref="I149">_xlfn.SWITCH(C149, "Sun", 1, "Sat", 2,"Fri", 3, "Thur",4, "None")</f>
        <v>4</v>
      </c>
      <c r="J149">
        <f t="shared" si="12"/>
        <v>1</v>
      </c>
      <c r="K149">
        <v>1.63</v>
      </c>
      <c r="L149">
        <f t="shared" si="13"/>
        <v>2.1546476391900002</v>
      </c>
      <c r="M149">
        <f t="shared" si="14"/>
        <v>-0.52464763919000035</v>
      </c>
    </row>
    <row r="150" spans="1:13" x14ac:dyDescent="0.3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f t="shared" si="10"/>
        <v>1</v>
      </c>
      <c r="H150">
        <f t="shared" si="11"/>
        <v>0</v>
      </c>
      <c r="I150" cm="1">
        <f t="array" ref="I150">_xlfn.SWITCH(C150, "Sun", 1, "Sat", 2,"Fri", 3, "Thur",4, "None")</f>
        <v>4</v>
      </c>
      <c r="J150">
        <f t="shared" si="12"/>
        <v>1</v>
      </c>
      <c r="K150">
        <v>1.73</v>
      </c>
      <c r="L150">
        <f t="shared" si="13"/>
        <v>1.9608767648600001</v>
      </c>
      <c r="M150">
        <f t="shared" si="14"/>
        <v>-0.23087676486000008</v>
      </c>
    </row>
    <row r="151" spans="1:13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f t="shared" si="10"/>
        <v>1</v>
      </c>
      <c r="H151">
        <f t="shared" si="11"/>
        <v>0</v>
      </c>
      <c r="I151" cm="1">
        <f t="array" ref="I151">_xlfn.SWITCH(C151, "Sun", 1, "Sat", 2,"Fri", 3, "Thur",4, "None")</f>
        <v>4</v>
      </c>
      <c r="J151">
        <f t="shared" si="12"/>
        <v>1</v>
      </c>
      <c r="K151">
        <v>2</v>
      </c>
      <c r="L151">
        <f t="shared" si="13"/>
        <v>1.75041748987</v>
      </c>
      <c r="M151">
        <f t="shared" si="14"/>
        <v>0.24958251012999999</v>
      </c>
    </row>
    <row r="152" spans="1:13" x14ac:dyDescent="0.3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f t="shared" si="10"/>
        <v>1</v>
      </c>
      <c r="H152">
        <f t="shared" si="11"/>
        <v>0</v>
      </c>
      <c r="I152" cm="1">
        <f t="array" ref="I152">_xlfn.SWITCH(C152, "Sun", 1, "Sat", 2,"Fri", 3, "Thur",4, "None")</f>
        <v>1</v>
      </c>
      <c r="J152">
        <f t="shared" si="12"/>
        <v>0</v>
      </c>
      <c r="K152">
        <v>2.5</v>
      </c>
      <c r="L152">
        <f t="shared" si="13"/>
        <v>2.3586169805899999</v>
      </c>
      <c r="M152">
        <f t="shared" si="14"/>
        <v>0.14138301941000009</v>
      </c>
    </row>
    <row r="153" spans="1:13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f t="shared" si="10"/>
        <v>1</v>
      </c>
      <c r="H153">
        <f t="shared" si="11"/>
        <v>0</v>
      </c>
      <c r="I153" cm="1">
        <f t="array" ref="I153">_xlfn.SWITCH(C153, "Sun", 1, "Sat", 2,"Fri", 3, "Thur",4, "None")</f>
        <v>1</v>
      </c>
      <c r="J153">
        <f t="shared" si="12"/>
        <v>0</v>
      </c>
      <c r="K153">
        <v>2</v>
      </c>
      <c r="L153">
        <f t="shared" si="13"/>
        <v>2.2714664438100001</v>
      </c>
      <c r="M153">
        <f t="shared" si="14"/>
        <v>-0.27146644381000007</v>
      </c>
    </row>
    <row r="154" spans="1:13" x14ac:dyDescent="0.3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f t="shared" si="10"/>
        <v>1</v>
      </c>
      <c r="H154">
        <f t="shared" si="11"/>
        <v>0</v>
      </c>
      <c r="I154" cm="1">
        <f t="array" ref="I154">_xlfn.SWITCH(C154, "Sun", 1, "Sat", 2,"Fri", 3, "Thur",4, "None")</f>
        <v>1</v>
      </c>
      <c r="J154">
        <f t="shared" si="12"/>
        <v>0</v>
      </c>
      <c r="K154">
        <v>2.74</v>
      </c>
      <c r="L154">
        <f t="shared" si="13"/>
        <v>2.8469703196200005</v>
      </c>
      <c r="M154">
        <f t="shared" si="14"/>
        <v>-0.10697031962000025</v>
      </c>
    </row>
    <row r="155" spans="1:13" x14ac:dyDescent="0.3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f t="shared" si="10"/>
        <v>1</v>
      </c>
      <c r="H155">
        <f t="shared" si="11"/>
        <v>0</v>
      </c>
      <c r="I155" cm="1">
        <f t="array" ref="I155">_xlfn.SWITCH(C155, "Sun", 1, "Sat", 2,"Fri", 3, "Thur",4, "None")</f>
        <v>1</v>
      </c>
      <c r="J155">
        <f t="shared" si="12"/>
        <v>0</v>
      </c>
      <c r="K155">
        <v>2</v>
      </c>
      <c r="L155">
        <f t="shared" si="13"/>
        <v>3.71544834035</v>
      </c>
      <c r="M155">
        <f t="shared" si="14"/>
        <v>-1.71544834035</v>
      </c>
    </row>
    <row r="156" spans="1:13" x14ac:dyDescent="0.3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f t="shared" si="10"/>
        <v>1</v>
      </c>
      <c r="H156">
        <f t="shared" si="11"/>
        <v>0</v>
      </c>
      <c r="I156" cm="1">
        <f t="array" ref="I156">_xlfn.SWITCH(C156, "Sun", 1, "Sat", 2,"Fri", 3, "Thur",4, "None")</f>
        <v>1</v>
      </c>
      <c r="J156">
        <f t="shared" si="12"/>
        <v>0</v>
      </c>
      <c r="K156">
        <v>2</v>
      </c>
      <c r="L156">
        <f t="shared" si="13"/>
        <v>3.2722785894899999</v>
      </c>
      <c r="M156">
        <f t="shared" si="14"/>
        <v>-1.2722785894899999</v>
      </c>
    </row>
    <row r="157" spans="1:13" x14ac:dyDescent="0.3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f t="shared" si="10"/>
        <v>0</v>
      </c>
      <c r="H157">
        <f t="shared" si="11"/>
        <v>0</v>
      </c>
      <c r="I157" cm="1">
        <f t="array" ref="I157">_xlfn.SWITCH(C157, "Sun", 1, "Sat", 2,"Fri", 3, "Thur",4, "None")</f>
        <v>1</v>
      </c>
      <c r="J157">
        <f t="shared" si="12"/>
        <v>0</v>
      </c>
      <c r="K157">
        <v>5.14</v>
      </c>
      <c r="L157">
        <f t="shared" si="13"/>
        <v>4.3994268204499996</v>
      </c>
      <c r="M157">
        <f t="shared" si="14"/>
        <v>0.74057317955000013</v>
      </c>
    </row>
    <row r="158" spans="1:13" x14ac:dyDescent="0.3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f t="shared" si="10"/>
        <v>1</v>
      </c>
      <c r="H158">
        <f t="shared" si="11"/>
        <v>0</v>
      </c>
      <c r="I158" cm="1">
        <f t="array" ref="I158">_xlfn.SWITCH(C158, "Sun", 1, "Sat", 2,"Fri", 3, "Thur",4, "None")</f>
        <v>1</v>
      </c>
      <c r="J158">
        <f t="shared" si="12"/>
        <v>0</v>
      </c>
      <c r="K158">
        <v>5</v>
      </c>
      <c r="L158">
        <f t="shared" si="13"/>
        <v>6.2905329482900001</v>
      </c>
      <c r="M158">
        <f t="shared" si="14"/>
        <v>-1.2905329482900001</v>
      </c>
    </row>
    <row r="159" spans="1:13" x14ac:dyDescent="0.3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f t="shared" si="10"/>
        <v>0</v>
      </c>
      <c r="H159">
        <f t="shared" si="11"/>
        <v>0</v>
      </c>
      <c r="I159" cm="1">
        <f t="array" ref="I159">_xlfn.SWITCH(C159, "Sun", 1, "Sat", 2,"Fri", 3, "Thur",4, "None")</f>
        <v>1</v>
      </c>
      <c r="J159">
        <f t="shared" si="12"/>
        <v>0</v>
      </c>
      <c r="K159">
        <v>3.75</v>
      </c>
      <c r="L159">
        <f t="shared" si="13"/>
        <v>3.7571693420000001</v>
      </c>
      <c r="M159">
        <f t="shared" si="14"/>
        <v>-7.1693420000000785E-3</v>
      </c>
    </row>
    <row r="160" spans="1:13" x14ac:dyDescent="0.3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f t="shared" si="10"/>
        <v>0</v>
      </c>
      <c r="H160">
        <f t="shared" si="11"/>
        <v>0</v>
      </c>
      <c r="I160" cm="1">
        <f t="array" ref="I160">_xlfn.SWITCH(C160, "Sun", 1, "Sat", 2,"Fri", 3, "Thur",4, "None")</f>
        <v>1</v>
      </c>
      <c r="J160">
        <f t="shared" si="12"/>
        <v>0</v>
      </c>
      <c r="K160">
        <v>2.61</v>
      </c>
      <c r="L160">
        <f t="shared" si="13"/>
        <v>2.2955719114300002</v>
      </c>
      <c r="M160">
        <f t="shared" si="14"/>
        <v>0.31442808856999971</v>
      </c>
    </row>
    <row r="161" spans="1:13" x14ac:dyDescent="0.3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f t="shared" si="10"/>
        <v>1</v>
      </c>
      <c r="H161">
        <f t="shared" si="11"/>
        <v>0</v>
      </c>
      <c r="I161" cm="1">
        <f t="array" ref="I161">_xlfn.SWITCH(C161, "Sun", 1, "Sat", 2,"Fri", 3, "Thur",4, "None")</f>
        <v>1</v>
      </c>
      <c r="J161">
        <f t="shared" si="12"/>
        <v>0</v>
      </c>
      <c r="K161">
        <v>2</v>
      </c>
      <c r="L161">
        <f t="shared" si="13"/>
        <v>2.9681788441299997</v>
      </c>
      <c r="M161">
        <f t="shared" si="14"/>
        <v>-0.96817884412999966</v>
      </c>
    </row>
    <row r="162" spans="1:13" x14ac:dyDescent="0.3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f t="shared" si="10"/>
        <v>1</v>
      </c>
      <c r="H162">
        <f t="shared" si="11"/>
        <v>0</v>
      </c>
      <c r="I162" cm="1">
        <f t="array" ref="I162">_xlfn.SWITCH(C162, "Sun", 1, "Sat", 2,"Fri", 3, "Thur",4, "None")</f>
        <v>1</v>
      </c>
      <c r="J162">
        <f t="shared" si="12"/>
        <v>0</v>
      </c>
      <c r="K162">
        <v>3.5</v>
      </c>
      <c r="L162">
        <f t="shared" si="13"/>
        <v>3.4326726624999999</v>
      </c>
      <c r="M162">
        <f t="shared" si="14"/>
        <v>6.7327337500000084E-2</v>
      </c>
    </row>
    <row r="163" spans="1:13" x14ac:dyDescent="0.3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f t="shared" si="10"/>
        <v>1</v>
      </c>
      <c r="H163">
        <f t="shared" si="11"/>
        <v>0</v>
      </c>
      <c r="I163" cm="1">
        <f t="array" ref="I163">_xlfn.SWITCH(C163, "Sun", 1, "Sat", 2,"Fri", 3, "Thur",4, "None")</f>
        <v>1</v>
      </c>
      <c r="J163">
        <f t="shared" si="12"/>
        <v>0</v>
      </c>
      <c r="K163">
        <v>2.5</v>
      </c>
      <c r="L163">
        <f t="shared" si="13"/>
        <v>2.2278911754199999</v>
      </c>
      <c r="M163">
        <f t="shared" si="14"/>
        <v>0.27210882458000007</v>
      </c>
    </row>
    <row r="164" spans="1:13" x14ac:dyDescent="0.3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f t="shared" si="10"/>
        <v>0</v>
      </c>
      <c r="H164">
        <f t="shared" si="11"/>
        <v>0</v>
      </c>
      <c r="I164" cm="1">
        <f t="array" ref="I164">_xlfn.SWITCH(C164, "Sun", 1, "Sat", 2,"Fri", 3, "Thur",4, "None")</f>
        <v>1</v>
      </c>
      <c r="J164">
        <f t="shared" si="12"/>
        <v>0</v>
      </c>
      <c r="K164">
        <v>2</v>
      </c>
      <c r="L164">
        <f t="shared" si="13"/>
        <v>2.7496213157700002</v>
      </c>
      <c r="M164">
        <f t="shared" si="14"/>
        <v>-0.74962131577000024</v>
      </c>
    </row>
    <row r="165" spans="1:13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f t="shared" si="10"/>
        <v>1</v>
      </c>
      <c r="H165">
        <f t="shared" si="11"/>
        <v>0</v>
      </c>
      <c r="I165" cm="1">
        <f t="array" ref="I165">_xlfn.SWITCH(C165, "Sun", 1, "Sat", 2,"Fri", 3, "Thur",4, "None")</f>
        <v>1</v>
      </c>
      <c r="J165">
        <f t="shared" si="12"/>
        <v>0</v>
      </c>
      <c r="K165">
        <v>2</v>
      </c>
      <c r="L165">
        <f t="shared" si="13"/>
        <v>2.3345115129699998</v>
      </c>
      <c r="M165">
        <f t="shared" si="14"/>
        <v>-0.33451151296999981</v>
      </c>
    </row>
    <row r="166" spans="1:13" x14ac:dyDescent="0.3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f t="shared" si="10"/>
        <v>0</v>
      </c>
      <c r="H166">
        <f t="shared" si="11"/>
        <v>1</v>
      </c>
      <c r="I166" cm="1">
        <f t="array" ref="I166">_xlfn.SWITCH(C166, "Sun", 1, "Sat", 2,"Fri", 3, "Thur",4, "None")</f>
        <v>1</v>
      </c>
      <c r="J166">
        <f t="shared" si="12"/>
        <v>0</v>
      </c>
      <c r="K166">
        <v>3</v>
      </c>
      <c r="L166">
        <f t="shared" si="13"/>
        <v>2.6775508598700002</v>
      </c>
      <c r="M166">
        <f t="shared" si="14"/>
        <v>0.32244914012999981</v>
      </c>
    </row>
    <row r="167" spans="1:13" x14ac:dyDescent="0.3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f t="shared" si="10"/>
        <v>1</v>
      </c>
      <c r="H167">
        <f t="shared" si="11"/>
        <v>0</v>
      </c>
      <c r="I167" cm="1">
        <f t="array" ref="I167">_xlfn.SWITCH(C167, "Sun", 1, "Sat", 2,"Fri", 3, "Thur",4, "None")</f>
        <v>1</v>
      </c>
      <c r="J167">
        <f t="shared" si="12"/>
        <v>0</v>
      </c>
      <c r="K167">
        <v>3.48</v>
      </c>
      <c r="L167">
        <f t="shared" si="13"/>
        <v>3.52006914624</v>
      </c>
      <c r="M167">
        <f t="shared" si="14"/>
        <v>-4.006914624000002E-2</v>
      </c>
    </row>
    <row r="168" spans="1:13" x14ac:dyDescent="0.3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f t="shared" si="10"/>
        <v>1</v>
      </c>
      <c r="H168">
        <f t="shared" si="11"/>
        <v>0</v>
      </c>
      <c r="I168" cm="1">
        <f t="array" ref="I168">_xlfn.SWITCH(C168, "Sun", 1, "Sat", 2,"Fri", 3, "Thur",4, "None")</f>
        <v>1</v>
      </c>
      <c r="J168">
        <f t="shared" si="12"/>
        <v>0</v>
      </c>
      <c r="K168">
        <v>2.2400000000000002</v>
      </c>
      <c r="L168">
        <f t="shared" si="13"/>
        <v>2.9788692051200005</v>
      </c>
      <c r="M168">
        <f t="shared" si="14"/>
        <v>-0.73886920512000032</v>
      </c>
    </row>
    <row r="169" spans="1:13" x14ac:dyDescent="0.3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f t="shared" si="10"/>
        <v>1</v>
      </c>
      <c r="H169">
        <f t="shared" si="11"/>
        <v>0</v>
      </c>
      <c r="I169" cm="1">
        <f t="array" ref="I169">_xlfn.SWITCH(C169, "Sun", 1, "Sat", 2,"Fri", 3, "Thur",4, "None")</f>
        <v>1</v>
      </c>
      <c r="J169">
        <f t="shared" si="12"/>
        <v>0</v>
      </c>
      <c r="K169">
        <v>4.5</v>
      </c>
      <c r="L169">
        <f t="shared" si="13"/>
        <v>4.3792758332700004</v>
      </c>
      <c r="M169">
        <f t="shared" si="14"/>
        <v>0.12072416672999964</v>
      </c>
    </row>
    <row r="170" spans="1:13" x14ac:dyDescent="0.3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f t="shared" si="10"/>
        <v>0</v>
      </c>
      <c r="H170">
        <f t="shared" si="11"/>
        <v>1</v>
      </c>
      <c r="I170" cm="1">
        <f t="array" ref="I170">_xlfn.SWITCH(C170, "Sun", 1, "Sat", 2,"Fri", 3, "Thur",4, "None")</f>
        <v>2</v>
      </c>
      <c r="J170">
        <f t="shared" si="12"/>
        <v>0</v>
      </c>
      <c r="K170">
        <v>1.61</v>
      </c>
      <c r="L170">
        <f t="shared" si="13"/>
        <v>2.0359745678300003</v>
      </c>
      <c r="M170">
        <f t="shared" si="14"/>
        <v>-0.42597456783000021</v>
      </c>
    </row>
    <row r="171" spans="1:13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f t="shared" si="10"/>
        <v>0</v>
      </c>
      <c r="H171">
        <f t="shared" si="11"/>
        <v>1</v>
      </c>
      <c r="I171" cm="1">
        <f t="array" ref="I171">_xlfn.SWITCH(C171, "Sun", 1, "Sat", 2,"Fri", 3, "Thur",4, "None")</f>
        <v>2</v>
      </c>
      <c r="J171">
        <f t="shared" si="12"/>
        <v>0</v>
      </c>
      <c r="K171">
        <v>2</v>
      </c>
      <c r="L171">
        <f t="shared" si="13"/>
        <v>2.0396831013100001</v>
      </c>
      <c r="M171">
        <f t="shared" si="14"/>
        <v>-3.968310131000008E-2</v>
      </c>
    </row>
    <row r="172" spans="1:13" x14ac:dyDescent="0.3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f t="shared" si="10"/>
        <v>1</v>
      </c>
      <c r="H172">
        <f t="shared" si="11"/>
        <v>1</v>
      </c>
      <c r="I172" cm="1">
        <f t="array" ref="I172">_xlfn.SWITCH(C172, "Sun", 1, "Sat", 2,"Fri", 3, "Thur",4, "None")</f>
        <v>2</v>
      </c>
      <c r="J172">
        <f t="shared" si="12"/>
        <v>0</v>
      </c>
      <c r="K172">
        <v>10</v>
      </c>
      <c r="L172">
        <f t="shared" si="13"/>
        <v>5.957502775970001</v>
      </c>
      <c r="M172">
        <f t="shared" si="14"/>
        <v>4.042497224029999</v>
      </c>
    </row>
    <row r="173" spans="1:13" x14ac:dyDescent="0.3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f t="shared" si="10"/>
        <v>1</v>
      </c>
      <c r="H173">
        <f t="shared" si="11"/>
        <v>1</v>
      </c>
      <c r="I173" cm="1">
        <f t="array" ref="I173">_xlfn.SWITCH(C173, "Sun", 1, "Sat", 2,"Fri", 3, "Thur",4, "None")</f>
        <v>2</v>
      </c>
      <c r="J173">
        <f t="shared" si="12"/>
        <v>0</v>
      </c>
      <c r="K173">
        <v>3.16</v>
      </c>
      <c r="L173">
        <f t="shared" si="13"/>
        <v>2.5199381869700002</v>
      </c>
      <c r="M173">
        <f t="shared" si="14"/>
        <v>0.64006181302999998</v>
      </c>
    </row>
    <row r="174" spans="1:13" x14ac:dyDescent="0.3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f t="shared" si="10"/>
        <v>1</v>
      </c>
      <c r="H174">
        <f t="shared" si="11"/>
        <v>1</v>
      </c>
      <c r="I174" cm="1">
        <f t="array" ref="I174">_xlfn.SWITCH(C174, "Sun", 1, "Sat", 2,"Fri", 3, "Thur",4, "None")</f>
        <v>1</v>
      </c>
      <c r="J174">
        <f t="shared" si="12"/>
        <v>0</v>
      </c>
      <c r="K174">
        <v>5.15</v>
      </c>
      <c r="L174">
        <f t="shared" si="13"/>
        <v>1.7263120222500001</v>
      </c>
      <c r="M174">
        <f t="shared" si="14"/>
        <v>3.4236879777500002</v>
      </c>
    </row>
    <row r="175" spans="1:13" x14ac:dyDescent="0.3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f t="shared" si="10"/>
        <v>1</v>
      </c>
      <c r="H175">
        <f t="shared" si="11"/>
        <v>1</v>
      </c>
      <c r="I175" cm="1">
        <f t="array" ref="I175">_xlfn.SWITCH(C175, "Sun", 1, "Sat", 2,"Fri", 3, "Thur",4, "None")</f>
        <v>1</v>
      </c>
      <c r="J175">
        <f t="shared" si="12"/>
        <v>0</v>
      </c>
      <c r="K175">
        <v>3.18</v>
      </c>
      <c r="L175">
        <f t="shared" si="13"/>
        <v>4.0070601124500005</v>
      </c>
      <c r="M175">
        <f t="shared" si="14"/>
        <v>-0.82706011245000033</v>
      </c>
    </row>
    <row r="176" spans="1:13" x14ac:dyDescent="0.3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f t="shared" si="10"/>
        <v>1</v>
      </c>
      <c r="H176">
        <f t="shared" si="11"/>
        <v>1</v>
      </c>
      <c r="I176" cm="1">
        <f t="array" ref="I176">_xlfn.SWITCH(C176, "Sun", 1, "Sat", 2,"Fri", 3, "Thur",4, "None")</f>
        <v>1</v>
      </c>
      <c r="J176">
        <f t="shared" si="12"/>
        <v>0</v>
      </c>
      <c r="K176">
        <v>4</v>
      </c>
      <c r="L176">
        <f t="shared" si="13"/>
        <v>2.6135786573400002</v>
      </c>
      <c r="M176">
        <f t="shared" si="14"/>
        <v>1.3864213426599998</v>
      </c>
    </row>
    <row r="177" spans="1:13" x14ac:dyDescent="0.3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f t="shared" si="10"/>
        <v>1</v>
      </c>
      <c r="H177">
        <f t="shared" si="11"/>
        <v>1</v>
      </c>
      <c r="I177" cm="1">
        <f t="array" ref="I177">_xlfn.SWITCH(C177, "Sun", 1, "Sat", 2,"Fri", 3, "Thur",4, "None")</f>
        <v>1</v>
      </c>
      <c r="J177">
        <f t="shared" si="12"/>
        <v>0</v>
      </c>
      <c r="K177">
        <v>3.11</v>
      </c>
      <c r="L177">
        <f t="shared" si="13"/>
        <v>4.1044091163000003</v>
      </c>
      <c r="M177">
        <f t="shared" si="14"/>
        <v>-0.9944091163000004</v>
      </c>
    </row>
    <row r="178" spans="1:13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f t="shared" si="10"/>
        <v>1</v>
      </c>
      <c r="H178">
        <f t="shared" si="11"/>
        <v>1</v>
      </c>
      <c r="I178" cm="1">
        <f t="array" ref="I178">_xlfn.SWITCH(C178, "Sun", 1, "Sat", 2,"Fri", 3, "Thur",4, "None")</f>
        <v>1</v>
      </c>
      <c r="J178">
        <f t="shared" si="12"/>
        <v>0</v>
      </c>
      <c r="K178">
        <v>2</v>
      </c>
      <c r="L178">
        <f t="shared" si="13"/>
        <v>2.7127819279300001</v>
      </c>
      <c r="M178">
        <f t="shared" si="14"/>
        <v>-0.71278192793000006</v>
      </c>
    </row>
    <row r="179" spans="1:13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f t="shared" si="10"/>
        <v>1</v>
      </c>
      <c r="H179">
        <f t="shared" si="11"/>
        <v>1</v>
      </c>
      <c r="I179" cm="1">
        <f t="array" ref="I179">_xlfn.SWITCH(C179, "Sun", 1, "Sat", 2,"Fri", 3, "Thur",4, "None")</f>
        <v>1</v>
      </c>
      <c r="J179">
        <f t="shared" si="12"/>
        <v>0</v>
      </c>
      <c r="K179">
        <v>2</v>
      </c>
      <c r="L179">
        <f t="shared" si="13"/>
        <v>2.3966294487600002</v>
      </c>
      <c r="M179">
        <f t="shared" si="14"/>
        <v>-0.39662944876000017</v>
      </c>
    </row>
    <row r="180" spans="1:13" x14ac:dyDescent="0.3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f t="shared" si="10"/>
        <v>0</v>
      </c>
      <c r="H180">
        <f t="shared" si="11"/>
        <v>1</v>
      </c>
      <c r="I180" cm="1">
        <f t="array" ref="I180">_xlfn.SWITCH(C180, "Sun", 1, "Sat", 2,"Fri", 3, "Thur",4, "None")</f>
        <v>1</v>
      </c>
      <c r="J180">
        <f t="shared" si="12"/>
        <v>0</v>
      </c>
      <c r="K180">
        <v>4</v>
      </c>
      <c r="L180">
        <f t="shared" si="13"/>
        <v>1.9441883642</v>
      </c>
      <c r="M180">
        <f t="shared" si="14"/>
        <v>2.0558116358</v>
      </c>
    </row>
    <row r="181" spans="1:13" x14ac:dyDescent="0.3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f t="shared" si="10"/>
        <v>1</v>
      </c>
      <c r="H181">
        <f t="shared" si="11"/>
        <v>1</v>
      </c>
      <c r="I181" cm="1">
        <f t="array" ref="I181">_xlfn.SWITCH(C181, "Sun", 1, "Sat", 2,"Fri", 3, "Thur",4, "None")</f>
        <v>1</v>
      </c>
      <c r="J181">
        <f t="shared" si="12"/>
        <v>0</v>
      </c>
      <c r="K181">
        <v>3.55</v>
      </c>
      <c r="L181">
        <f t="shared" si="13"/>
        <v>4.2648031893100002</v>
      </c>
      <c r="M181">
        <f t="shared" si="14"/>
        <v>-0.71480318931000042</v>
      </c>
    </row>
    <row r="182" spans="1:13" x14ac:dyDescent="0.3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f t="shared" si="10"/>
        <v>1</v>
      </c>
      <c r="H182">
        <f t="shared" si="11"/>
        <v>1</v>
      </c>
      <c r="I182" cm="1">
        <f t="array" ref="I182">_xlfn.SWITCH(C182, "Sun", 1, "Sat", 2,"Fri", 3, "Thur",4, "None")</f>
        <v>1</v>
      </c>
      <c r="J182">
        <f t="shared" si="12"/>
        <v>0</v>
      </c>
      <c r="K182">
        <v>3.68</v>
      </c>
      <c r="L182">
        <f t="shared" si="13"/>
        <v>4.6518530440500001</v>
      </c>
      <c r="M182">
        <f t="shared" si="14"/>
        <v>-0.97185304404999995</v>
      </c>
    </row>
    <row r="183" spans="1:13" x14ac:dyDescent="0.3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f t="shared" si="10"/>
        <v>1</v>
      </c>
      <c r="H183">
        <f t="shared" si="11"/>
        <v>1</v>
      </c>
      <c r="I183" cm="1">
        <f t="array" ref="I183">_xlfn.SWITCH(C183, "Sun", 1, "Sat", 2,"Fri", 3, "Thur",4, "None")</f>
        <v>1</v>
      </c>
      <c r="J183">
        <f t="shared" si="12"/>
        <v>0</v>
      </c>
      <c r="K183">
        <v>5.65</v>
      </c>
      <c r="L183">
        <f t="shared" si="13"/>
        <v>3.2171424812099998</v>
      </c>
      <c r="M183">
        <f t="shared" si="14"/>
        <v>2.4328575187900006</v>
      </c>
    </row>
    <row r="184" spans="1:13" x14ac:dyDescent="0.3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f t="shared" si="10"/>
        <v>1</v>
      </c>
      <c r="H184">
        <f t="shared" si="11"/>
        <v>1</v>
      </c>
      <c r="I184" cm="1">
        <f t="array" ref="I184">_xlfn.SWITCH(C184, "Sun", 1, "Sat", 2,"Fri", 3, "Thur",4, "None")</f>
        <v>1</v>
      </c>
      <c r="J184">
        <f t="shared" si="12"/>
        <v>0</v>
      </c>
      <c r="K184">
        <v>3.5</v>
      </c>
      <c r="L184">
        <f t="shared" si="13"/>
        <v>5.4512879559500007</v>
      </c>
      <c r="M184">
        <f t="shared" si="14"/>
        <v>-1.9512879559500007</v>
      </c>
    </row>
    <row r="185" spans="1:13" x14ac:dyDescent="0.3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f t="shared" si="10"/>
        <v>1</v>
      </c>
      <c r="H185">
        <f t="shared" si="11"/>
        <v>1</v>
      </c>
      <c r="I185" cm="1">
        <f t="array" ref="I185">_xlfn.SWITCH(C185, "Sun", 1, "Sat", 2,"Fri", 3, "Thur",4, "None")</f>
        <v>1</v>
      </c>
      <c r="J185">
        <f t="shared" si="12"/>
        <v>0</v>
      </c>
      <c r="K185">
        <v>6.5</v>
      </c>
      <c r="L185">
        <f t="shared" si="13"/>
        <v>3.58750393529</v>
      </c>
      <c r="M185">
        <f t="shared" si="14"/>
        <v>2.91249606471</v>
      </c>
    </row>
    <row r="186" spans="1:13" x14ac:dyDescent="0.3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f t="shared" si="10"/>
        <v>1</v>
      </c>
      <c r="H186">
        <f t="shared" si="11"/>
        <v>1</v>
      </c>
      <c r="I186" cm="1">
        <f t="array" ref="I186">_xlfn.SWITCH(C186, "Sun", 1, "Sat", 2,"Fri", 3, "Thur",4, "None")</f>
        <v>1</v>
      </c>
      <c r="J186">
        <f t="shared" si="12"/>
        <v>0</v>
      </c>
      <c r="K186">
        <v>3</v>
      </c>
      <c r="L186">
        <f t="shared" si="13"/>
        <v>4.81366614435</v>
      </c>
      <c r="M186">
        <f t="shared" si="14"/>
        <v>-1.81366614435</v>
      </c>
    </row>
    <row r="187" spans="1:13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f t="shared" si="10"/>
        <v>1</v>
      </c>
      <c r="H187">
        <f t="shared" si="11"/>
        <v>0</v>
      </c>
      <c r="I187" cm="1">
        <f t="array" ref="I187">_xlfn.SWITCH(C187, "Sun", 1, "Sat", 2,"Fri", 3, "Thur",4, "None")</f>
        <v>1</v>
      </c>
      <c r="J187">
        <f t="shared" si="12"/>
        <v>0</v>
      </c>
      <c r="K187">
        <v>5</v>
      </c>
      <c r="L187">
        <f t="shared" si="13"/>
        <v>3.5501726535299998</v>
      </c>
      <c r="M187">
        <f t="shared" si="14"/>
        <v>1.4498273464700002</v>
      </c>
    </row>
    <row r="188" spans="1:13" x14ac:dyDescent="0.3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f t="shared" si="10"/>
        <v>0</v>
      </c>
      <c r="H188">
        <f t="shared" si="11"/>
        <v>1</v>
      </c>
      <c r="I188" cm="1">
        <f t="array" ref="I188">_xlfn.SWITCH(C188, "Sun", 1, "Sat", 2,"Fri", 3, "Thur",4, "None")</f>
        <v>1</v>
      </c>
      <c r="J188">
        <f t="shared" si="12"/>
        <v>0</v>
      </c>
      <c r="K188">
        <v>3.5</v>
      </c>
      <c r="L188">
        <f t="shared" si="13"/>
        <v>3.1844468663000001</v>
      </c>
      <c r="M188">
        <f t="shared" si="14"/>
        <v>0.31555313369999993</v>
      </c>
    </row>
    <row r="189" spans="1:13" x14ac:dyDescent="0.3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f t="shared" si="10"/>
        <v>1</v>
      </c>
      <c r="H189">
        <f t="shared" si="11"/>
        <v>1</v>
      </c>
      <c r="I189" cm="1">
        <f t="array" ref="I189">_xlfn.SWITCH(C189, "Sun", 1, "Sat", 2,"Fri", 3, "Thur",4, "None")</f>
        <v>1</v>
      </c>
      <c r="J189">
        <f t="shared" si="12"/>
        <v>0</v>
      </c>
      <c r="K189">
        <v>2</v>
      </c>
      <c r="L189">
        <f t="shared" si="13"/>
        <v>4.4559819560200005</v>
      </c>
      <c r="M189">
        <f t="shared" si="14"/>
        <v>-2.4559819560200005</v>
      </c>
    </row>
    <row r="190" spans="1:13" x14ac:dyDescent="0.3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f t="shared" si="10"/>
        <v>0</v>
      </c>
      <c r="H190">
        <f t="shared" si="11"/>
        <v>1</v>
      </c>
      <c r="I190" cm="1">
        <f t="array" ref="I190">_xlfn.SWITCH(C190, "Sun", 1, "Sat", 2,"Fri", 3, "Thur",4, "None")</f>
        <v>1</v>
      </c>
      <c r="J190">
        <f t="shared" si="12"/>
        <v>0</v>
      </c>
      <c r="K190">
        <v>3.5</v>
      </c>
      <c r="L190">
        <f t="shared" si="13"/>
        <v>2.9294851895500003</v>
      </c>
      <c r="M190">
        <f t="shared" si="14"/>
        <v>0.57051481044999974</v>
      </c>
    </row>
    <row r="191" spans="1:13" x14ac:dyDescent="0.3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f t="shared" si="10"/>
        <v>1</v>
      </c>
      <c r="H191">
        <f t="shared" si="11"/>
        <v>1</v>
      </c>
      <c r="I191" cm="1">
        <f t="array" ref="I191">_xlfn.SWITCH(C191, "Sun", 1, "Sat", 2,"Fri", 3, "Thur",4, "None")</f>
        <v>1</v>
      </c>
      <c r="J191">
        <f t="shared" si="12"/>
        <v>0</v>
      </c>
      <c r="K191">
        <v>4</v>
      </c>
      <c r="L191">
        <f t="shared" si="13"/>
        <v>3.3884162077000002</v>
      </c>
      <c r="M191">
        <f t="shared" si="14"/>
        <v>0.61158379229999982</v>
      </c>
    </row>
    <row r="192" spans="1:13" x14ac:dyDescent="0.3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f t="shared" si="10"/>
        <v>1</v>
      </c>
      <c r="H192">
        <f t="shared" si="11"/>
        <v>1</v>
      </c>
      <c r="I192" cm="1">
        <f t="array" ref="I192">_xlfn.SWITCH(C192, "Sun", 1, "Sat", 2,"Fri", 3, "Thur",4, "None")</f>
        <v>1</v>
      </c>
      <c r="J192">
        <f t="shared" si="12"/>
        <v>0</v>
      </c>
      <c r="K192">
        <v>1.5</v>
      </c>
      <c r="L192">
        <f t="shared" si="13"/>
        <v>2.5088125865299999</v>
      </c>
      <c r="M192">
        <f t="shared" si="14"/>
        <v>-1.0088125865299999</v>
      </c>
    </row>
    <row r="193" spans="1:13" x14ac:dyDescent="0.3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f t="shared" si="10"/>
        <v>0</v>
      </c>
      <c r="H193">
        <f t="shared" si="11"/>
        <v>1</v>
      </c>
      <c r="I193" cm="1">
        <f t="array" ref="I193">_xlfn.SWITCH(C193, "Sun", 1, "Sat", 2,"Fri", 3, "Thur",4, "None")</f>
        <v>4</v>
      </c>
      <c r="J193">
        <f t="shared" si="12"/>
        <v>1</v>
      </c>
      <c r="K193">
        <v>4.1900000000000004</v>
      </c>
      <c r="L193">
        <f t="shared" si="13"/>
        <v>2.89079153497</v>
      </c>
      <c r="M193">
        <f t="shared" si="14"/>
        <v>1.2992084650300004</v>
      </c>
    </row>
    <row r="194" spans="1:13" x14ac:dyDescent="0.3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f t="shared" ref="G194:G245" si="15">IF(A194="Female", 0,1)</f>
        <v>1</v>
      </c>
      <c r="H194">
        <f t="shared" ref="H194:H245" si="16">IF(B194 = "No", 0,1)</f>
        <v>1</v>
      </c>
      <c r="I194" cm="1">
        <f t="array" ref="I194">_xlfn.SWITCH(C194, "Sun", 1, "Sat", 2,"Fri", 3, "Thur",4, "None")</f>
        <v>4</v>
      </c>
      <c r="J194">
        <f t="shared" ref="J194:J245" si="17">IF(D194 = "Dinner", 0,1)</f>
        <v>1</v>
      </c>
      <c r="K194">
        <v>2.56</v>
      </c>
      <c r="L194">
        <f t="shared" si="13"/>
        <v>3.6909076332800002</v>
      </c>
      <c r="M194">
        <f t="shared" si="14"/>
        <v>-1.1309076332800001</v>
      </c>
    </row>
    <row r="195" spans="1:13" x14ac:dyDescent="0.3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f t="shared" si="15"/>
        <v>1</v>
      </c>
      <c r="H195">
        <f t="shared" si="16"/>
        <v>1</v>
      </c>
      <c r="I195" cm="1">
        <f t="array" ref="I195">_xlfn.SWITCH(C195, "Sun", 1, "Sat", 2,"Fri", 3, "Thur",4, "None")</f>
        <v>4</v>
      </c>
      <c r="J195">
        <f t="shared" si="17"/>
        <v>1</v>
      </c>
      <c r="K195">
        <v>2.02</v>
      </c>
      <c r="L195">
        <f t="shared" ref="L195:L245" si="18">0.668944741+(0.192597794*E195)+(0.092713337*F195)</f>
        <v>2.4893427857599999</v>
      </c>
      <c r="M195">
        <f t="shared" ref="M195:M245" si="19">(K195-L195)</f>
        <v>-0.46934278575999988</v>
      </c>
    </row>
    <row r="196" spans="1:13" x14ac:dyDescent="0.3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f t="shared" si="15"/>
        <v>1</v>
      </c>
      <c r="H196">
        <f t="shared" si="16"/>
        <v>1</v>
      </c>
      <c r="I196" cm="1">
        <f t="array" ref="I196">_xlfn.SWITCH(C196, "Sun", 1, "Sat", 2,"Fri", 3, "Thur",4, "None")</f>
        <v>4</v>
      </c>
      <c r="J196">
        <f t="shared" si="17"/>
        <v>1</v>
      </c>
      <c r="K196">
        <v>4</v>
      </c>
      <c r="L196">
        <f t="shared" si="18"/>
        <v>2.5913274564600002</v>
      </c>
      <c r="M196">
        <f t="shared" si="19"/>
        <v>1.4086725435399998</v>
      </c>
    </row>
    <row r="197" spans="1:13" x14ac:dyDescent="0.3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f t="shared" si="15"/>
        <v>1</v>
      </c>
      <c r="H197">
        <f t="shared" si="16"/>
        <v>0</v>
      </c>
      <c r="I197" cm="1">
        <f t="array" ref="I197">_xlfn.SWITCH(C197, "Sun", 1, "Sat", 2,"Fri", 3, "Thur",4, "None")</f>
        <v>4</v>
      </c>
      <c r="J197">
        <f t="shared" si="17"/>
        <v>1</v>
      </c>
      <c r="K197">
        <v>1.44</v>
      </c>
      <c r="L197">
        <f t="shared" si="18"/>
        <v>1.7550531567199998</v>
      </c>
      <c r="M197">
        <f t="shared" si="19"/>
        <v>-0.31505315671999989</v>
      </c>
    </row>
    <row r="198" spans="1:13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f t="shared" si="15"/>
        <v>1</v>
      </c>
      <c r="H198">
        <f t="shared" si="16"/>
        <v>1</v>
      </c>
      <c r="I198" cm="1">
        <f t="array" ref="I198">_xlfn.SWITCH(C198, "Sun", 1, "Sat", 2,"Fri", 3, "Thur",4, "None")</f>
        <v>4</v>
      </c>
      <c r="J198">
        <f t="shared" si="17"/>
        <v>1</v>
      </c>
      <c r="K198">
        <v>2</v>
      </c>
      <c r="L198">
        <f t="shared" si="18"/>
        <v>2.01279623358</v>
      </c>
      <c r="M198">
        <f t="shared" si="19"/>
        <v>-1.2796233580000038E-2</v>
      </c>
    </row>
    <row r="199" spans="1:13" x14ac:dyDescent="0.3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f t="shared" si="15"/>
        <v>0</v>
      </c>
      <c r="H199">
        <f t="shared" si="16"/>
        <v>1</v>
      </c>
      <c r="I199" cm="1">
        <f t="array" ref="I199">_xlfn.SWITCH(C199, "Sun", 1, "Sat", 2,"Fri", 3, "Thur",4, "None")</f>
        <v>4</v>
      </c>
      <c r="J199">
        <f t="shared" si="17"/>
        <v>1</v>
      </c>
      <c r="K199">
        <v>5</v>
      </c>
      <c r="L199">
        <f t="shared" si="18"/>
        <v>5.43620787507</v>
      </c>
      <c r="M199">
        <f t="shared" si="19"/>
        <v>-0.43620787507000003</v>
      </c>
    </row>
    <row r="200" spans="1:13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f t="shared" si="15"/>
        <v>0</v>
      </c>
      <c r="H200">
        <f t="shared" si="16"/>
        <v>1</v>
      </c>
      <c r="I200" cm="1">
        <f t="array" ref="I200">_xlfn.SWITCH(C200, "Sun", 1, "Sat", 2,"Fri", 3, "Thur",4, "None")</f>
        <v>4</v>
      </c>
      <c r="J200">
        <f t="shared" si="17"/>
        <v>1</v>
      </c>
      <c r="K200">
        <v>2</v>
      </c>
      <c r="L200">
        <f t="shared" si="18"/>
        <v>2.25941371</v>
      </c>
      <c r="M200">
        <f t="shared" si="19"/>
        <v>-0.25941371000000002</v>
      </c>
    </row>
    <row r="201" spans="1:13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f t="shared" si="15"/>
        <v>1</v>
      </c>
      <c r="H201">
        <f t="shared" si="16"/>
        <v>1</v>
      </c>
      <c r="I201" cm="1">
        <f t="array" ref="I201">_xlfn.SWITCH(C201, "Sun", 1, "Sat", 2,"Fri", 3, "Thur",4, "None")</f>
        <v>4</v>
      </c>
      <c r="J201">
        <f t="shared" si="17"/>
        <v>1</v>
      </c>
      <c r="K201">
        <v>2</v>
      </c>
      <c r="L201">
        <f t="shared" si="18"/>
        <v>2.3066975118700004</v>
      </c>
      <c r="M201">
        <f t="shared" si="19"/>
        <v>-0.30669751187000038</v>
      </c>
    </row>
    <row r="202" spans="1:13" x14ac:dyDescent="0.3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f t="shared" si="15"/>
        <v>1</v>
      </c>
      <c r="H202">
        <f t="shared" si="16"/>
        <v>1</v>
      </c>
      <c r="I202" cm="1">
        <f t="array" ref="I202">_xlfn.SWITCH(C202, "Sun", 1, "Sat", 2,"Fri", 3, "Thur",4, "None")</f>
        <v>4</v>
      </c>
      <c r="J202">
        <f t="shared" si="17"/>
        <v>1</v>
      </c>
      <c r="K202">
        <v>4</v>
      </c>
      <c r="L202">
        <f t="shared" si="18"/>
        <v>2.9814046582700002</v>
      </c>
      <c r="M202">
        <f t="shared" si="19"/>
        <v>1.0185953417299998</v>
      </c>
    </row>
    <row r="203" spans="1:13" x14ac:dyDescent="0.3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f t="shared" si="15"/>
        <v>0</v>
      </c>
      <c r="H203">
        <f t="shared" si="16"/>
        <v>1</v>
      </c>
      <c r="I203" cm="1">
        <f t="array" ref="I203">_xlfn.SWITCH(C203, "Sun", 1, "Sat", 2,"Fri", 3, "Thur",4, "None")</f>
        <v>4</v>
      </c>
      <c r="J203">
        <f t="shared" si="17"/>
        <v>1</v>
      </c>
      <c r="K203">
        <v>2.0099999999999998</v>
      </c>
      <c r="L203">
        <f t="shared" si="18"/>
        <v>2.2353082423800004</v>
      </c>
      <c r="M203">
        <f t="shared" si="19"/>
        <v>-0.22530824238000058</v>
      </c>
    </row>
    <row r="204" spans="1:13" x14ac:dyDescent="0.3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f t="shared" si="15"/>
        <v>0</v>
      </c>
      <c r="H204">
        <f t="shared" si="16"/>
        <v>1</v>
      </c>
      <c r="I204" cm="1">
        <f t="array" ref="I204">_xlfn.SWITCH(C204, "Sun", 1, "Sat", 2,"Fri", 3, "Thur",4, "None")</f>
        <v>4</v>
      </c>
      <c r="J204">
        <f t="shared" si="17"/>
        <v>1</v>
      </c>
      <c r="K204">
        <v>2</v>
      </c>
      <c r="L204">
        <f t="shared" si="18"/>
        <v>2.25941371</v>
      </c>
      <c r="M204">
        <f t="shared" si="19"/>
        <v>-0.25941371000000002</v>
      </c>
    </row>
    <row r="205" spans="1:13" x14ac:dyDescent="0.3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f t="shared" si="15"/>
        <v>0</v>
      </c>
      <c r="H205">
        <f t="shared" si="16"/>
        <v>1</v>
      </c>
      <c r="I205" cm="1">
        <f t="array" ref="I205">_xlfn.SWITCH(C205, "Sun", 1, "Sat", 2,"Fri", 3, "Thur",4, "None")</f>
        <v>4</v>
      </c>
      <c r="J205">
        <f t="shared" si="17"/>
        <v>1</v>
      </c>
      <c r="K205">
        <v>2.5</v>
      </c>
      <c r="L205">
        <f t="shared" si="18"/>
        <v>2.5746390558000001</v>
      </c>
      <c r="M205">
        <f t="shared" si="19"/>
        <v>-7.4639055800000076E-2</v>
      </c>
    </row>
    <row r="206" spans="1:13" x14ac:dyDescent="0.3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f t="shared" si="15"/>
        <v>1</v>
      </c>
      <c r="H206">
        <f t="shared" si="16"/>
        <v>1</v>
      </c>
      <c r="I206" cm="1">
        <f t="array" ref="I206">_xlfn.SWITCH(C206, "Sun", 1, "Sat", 2,"Fri", 3, "Thur",4, "None")</f>
        <v>4</v>
      </c>
      <c r="J206">
        <f t="shared" si="17"/>
        <v>1</v>
      </c>
      <c r="K206">
        <v>4</v>
      </c>
      <c r="L206">
        <f t="shared" si="18"/>
        <v>3.3427407256100001</v>
      </c>
      <c r="M206">
        <f t="shared" si="19"/>
        <v>0.65725927438999987</v>
      </c>
    </row>
    <row r="207" spans="1:13" x14ac:dyDescent="0.3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f t="shared" si="15"/>
        <v>0</v>
      </c>
      <c r="H207">
        <f t="shared" si="16"/>
        <v>1</v>
      </c>
      <c r="I207" cm="1">
        <f t="array" ref="I207">_xlfn.SWITCH(C207, "Sun", 1, "Sat", 2,"Fri", 3, "Thur",4, "None")</f>
        <v>4</v>
      </c>
      <c r="J207">
        <f t="shared" si="17"/>
        <v>1</v>
      </c>
      <c r="K207">
        <v>3.23</v>
      </c>
      <c r="L207">
        <f t="shared" si="18"/>
        <v>2.7737267833899999</v>
      </c>
      <c r="M207">
        <f t="shared" si="19"/>
        <v>0.45627321661000009</v>
      </c>
    </row>
    <row r="208" spans="1:13" x14ac:dyDescent="0.3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f t="shared" si="15"/>
        <v>1</v>
      </c>
      <c r="H208">
        <f t="shared" si="16"/>
        <v>1</v>
      </c>
      <c r="I208" cm="1">
        <f t="array" ref="I208">_xlfn.SWITCH(C208, "Sun", 1, "Sat", 2,"Fri", 3, "Thur",4, "None")</f>
        <v>2</v>
      </c>
      <c r="J208">
        <f t="shared" si="17"/>
        <v>0</v>
      </c>
      <c r="K208">
        <v>3.41</v>
      </c>
      <c r="L208">
        <f t="shared" si="18"/>
        <v>3.7119857538300001</v>
      </c>
      <c r="M208">
        <f t="shared" si="19"/>
        <v>-0.30198575382999993</v>
      </c>
    </row>
    <row r="209" spans="1:13" x14ac:dyDescent="0.3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f t="shared" si="15"/>
        <v>1</v>
      </c>
      <c r="H209">
        <f t="shared" si="16"/>
        <v>1</v>
      </c>
      <c r="I209" cm="1">
        <f t="array" ref="I209">_xlfn.SWITCH(C209, "Sun", 1, "Sat", 2,"Fri", 3, "Thur",4, "None")</f>
        <v>2</v>
      </c>
      <c r="J209">
        <f t="shared" si="17"/>
        <v>0</v>
      </c>
      <c r="K209">
        <v>3</v>
      </c>
      <c r="L209">
        <f t="shared" si="18"/>
        <v>5.0301234590100004</v>
      </c>
      <c r="M209">
        <f t="shared" si="19"/>
        <v>-2.0301234590100004</v>
      </c>
    </row>
    <row r="210" spans="1:13" x14ac:dyDescent="0.3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f t="shared" si="15"/>
        <v>1</v>
      </c>
      <c r="H210">
        <f t="shared" si="16"/>
        <v>1</v>
      </c>
      <c r="I210" cm="1">
        <f t="array" ref="I210">_xlfn.SWITCH(C210, "Sun", 1, "Sat", 2,"Fri", 3, "Thur",4, "None")</f>
        <v>2</v>
      </c>
      <c r="J210">
        <f t="shared" si="17"/>
        <v>0</v>
      </c>
      <c r="K210">
        <v>2.0299999999999998</v>
      </c>
      <c r="L210">
        <f t="shared" si="18"/>
        <v>3.3042930179900001</v>
      </c>
      <c r="M210">
        <f t="shared" si="19"/>
        <v>-1.2742930179900003</v>
      </c>
    </row>
    <row r="211" spans="1:13" x14ac:dyDescent="0.3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f t="shared" si="15"/>
        <v>0</v>
      </c>
      <c r="H211">
        <f t="shared" si="16"/>
        <v>1</v>
      </c>
      <c r="I211" cm="1">
        <f t="array" ref="I211">_xlfn.SWITCH(C211, "Sun", 1, "Sat", 2,"Fri", 3, "Thur",4, "None")</f>
        <v>2</v>
      </c>
      <c r="J211">
        <f t="shared" si="17"/>
        <v>0</v>
      </c>
      <c r="K211">
        <v>2.23</v>
      </c>
      <c r="L211">
        <f t="shared" si="18"/>
        <v>2.23716250912</v>
      </c>
      <c r="M211">
        <f t="shared" si="19"/>
        <v>-7.162509120000049E-3</v>
      </c>
    </row>
    <row r="212" spans="1:13" x14ac:dyDescent="0.3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f t="shared" si="15"/>
        <v>1</v>
      </c>
      <c r="H212">
        <f t="shared" si="16"/>
        <v>1</v>
      </c>
      <c r="I212" cm="1">
        <f t="array" ref="I212">_xlfn.SWITCH(C212, "Sun", 1, "Sat", 2,"Fri", 3, "Thur",4, "None")</f>
        <v>2</v>
      </c>
      <c r="J212">
        <f t="shared" si="17"/>
        <v>0</v>
      </c>
      <c r="K212">
        <v>2</v>
      </c>
      <c r="L212">
        <f t="shared" si="18"/>
        <v>4.0337010332199998</v>
      </c>
      <c r="M212">
        <f t="shared" si="19"/>
        <v>-2.0337010332199998</v>
      </c>
    </row>
    <row r="213" spans="1:13" x14ac:dyDescent="0.3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f t="shared" si="15"/>
        <v>1</v>
      </c>
      <c r="H213">
        <f t="shared" si="16"/>
        <v>1</v>
      </c>
      <c r="I213" cm="1">
        <f t="array" ref="I213">_xlfn.SWITCH(C213, "Sun", 1, "Sat", 2,"Fri", 3, "Thur",4, "None")</f>
        <v>2</v>
      </c>
      <c r="J213">
        <f t="shared" si="17"/>
        <v>0</v>
      </c>
      <c r="K213">
        <v>5.16</v>
      </c>
      <c r="L213">
        <f t="shared" si="18"/>
        <v>3.8396842119299999</v>
      </c>
      <c r="M213">
        <f t="shared" si="19"/>
        <v>1.3203157880700003</v>
      </c>
    </row>
    <row r="214" spans="1:13" x14ac:dyDescent="0.3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f t="shared" si="15"/>
        <v>1</v>
      </c>
      <c r="H214">
        <f t="shared" si="16"/>
        <v>0</v>
      </c>
      <c r="I214" cm="1">
        <f t="array" ref="I214">_xlfn.SWITCH(C214, "Sun", 1, "Sat", 2,"Fri", 3, "Thur",4, "None")</f>
        <v>2</v>
      </c>
      <c r="J214">
        <f t="shared" si="17"/>
        <v>0</v>
      </c>
      <c r="K214">
        <v>9</v>
      </c>
      <c r="L214">
        <f t="shared" si="18"/>
        <v>5.9201714942100008</v>
      </c>
      <c r="M214">
        <f t="shared" si="19"/>
        <v>3.0798285057899992</v>
      </c>
    </row>
    <row r="215" spans="1:13" x14ac:dyDescent="0.3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f t="shared" si="15"/>
        <v>0</v>
      </c>
      <c r="H215">
        <f t="shared" si="16"/>
        <v>1</v>
      </c>
      <c r="I215" cm="1">
        <f t="array" ref="I215">_xlfn.SWITCH(C215, "Sun", 1, "Sat", 2,"Fri", 3, "Thur",4, "None")</f>
        <v>2</v>
      </c>
      <c r="J215">
        <f t="shared" si="17"/>
        <v>0</v>
      </c>
      <c r="K215">
        <v>2.5</v>
      </c>
      <c r="L215">
        <f t="shared" si="18"/>
        <v>2.28444631099</v>
      </c>
      <c r="M215">
        <f t="shared" si="19"/>
        <v>0.21555368901000005</v>
      </c>
    </row>
    <row r="216" spans="1:13" x14ac:dyDescent="0.3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f t="shared" si="15"/>
        <v>0</v>
      </c>
      <c r="H216">
        <f t="shared" si="16"/>
        <v>1</v>
      </c>
      <c r="I216" cm="1">
        <f t="array" ref="I216">_xlfn.SWITCH(C216, "Sun", 1, "Sat", 2,"Fri", 3, "Thur",4, "None")</f>
        <v>2</v>
      </c>
      <c r="J216">
        <f t="shared" si="17"/>
        <v>0</v>
      </c>
      <c r="K216">
        <v>6.5</v>
      </c>
      <c r="L216">
        <f t="shared" si="18"/>
        <v>3.8584728262900003</v>
      </c>
      <c r="M216">
        <f t="shared" si="19"/>
        <v>2.6415271737099997</v>
      </c>
    </row>
    <row r="217" spans="1:13" x14ac:dyDescent="0.3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f t="shared" si="15"/>
        <v>0</v>
      </c>
      <c r="H217">
        <f t="shared" si="16"/>
        <v>1</v>
      </c>
      <c r="I217" cm="1">
        <f t="array" ref="I217">_xlfn.SWITCH(C217, "Sun", 1, "Sat", 2,"Fri", 3, "Thur",4, "None")</f>
        <v>2</v>
      </c>
      <c r="J217">
        <f t="shared" si="17"/>
        <v>0</v>
      </c>
      <c r="K217">
        <v>1.1000000000000001</v>
      </c>
      <c r="L217">
        <f t="shared" si="18"/>
        <v>2.2501423763000004</v>
      </c>
      <c r="M217">
        <f t="shared" si="19"/>
        <v>-1.1501423763000003</v>
      </c>
    </row>
    <row r="218" spans="1:13" x14ac:dyDescent="0.3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f t="shared" si="15"/>
        <v>1</v>
      </c>
      <c r="H218">
        <f t="shared" si="16"/>
        <v>1</v>
      </c>
      <c r="I218" cm="1">
        <f t="array" ref="I218">_xlfn.SWITCH(C218, "Sun", 1, "Sat", 2,"Fri", 3, "Thur",4, "None")</f>
        <v>2</v>
      </c>
      <c r="J218">
        <f t="shared" si="17"/>
        <v>0</v>
      </c>
      <c r="K218">
        <v>3</v>
      </c>
      <c r="L218">
        <f t="shared" si="18"/>
        <v>4.2418141475500004</v>
      </c>
      <c r="M218">
        <f t="shared" si="19"/>
        <v>-1.2418141475500004</v>
      </c>
    </row>
    <row r="219" spans="1:13" x14ac:dyDescent="0.3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f t="shared" si="15"/>
        <v>1</v>
      </c>
      <c r="H219">
        <f t="shared" si="16"/>
        <v>1</v>
      </c>
      <c r="I219" cm="1">
        <f t="array" ref="I219">_xlfn.SWITCH(C219, "Sun", 1, "Sat", 2,"Fri", 3, "Thur",4, "None")</f>
        <v>2</v>
      </c>
      <c r="J219">
        <f t="shared" si="17"/>
        <v>0</v>
      </c>
      <c r="K219">
        <v>1.5</v>
      </c>
      <c r="L219">
        <f t="shared" si="18"/>
        <v>2.12868790483</v>
      </c>
      <c r="M219">
        <f t="shared" si="19"/>
        <v>-0.62868790483000003</v>
      </c>
    </row>
    <row r="220" spans="1:13" x14ac:dyDescent="0.3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f t="shared" si="15"/>
        <v>1</v>
      </c>
      <c r="H220">
        <f t="shared" si="16"/>
        <v>1</v>
      </c>
      <c r="I220" cm="1">
        <f t="array" ref="I220">_xlfn.SWITCH(C220, "Sun", 1, "Sat", 2,"Fri", 3, "Thur",4, "None")</f>
        <v>2</v>
      </c>
      <c r="J220">
        <f t="shared" si="17"/>
        <v>0</v>
      </c>
      <c r="K220">
        <v>1.44</v>
      </c>
      <c r="L220">
        <f t="shared" si="18"/>
        <v>1.7717415573799999</v>
      </c>
      <c r="M220">
        <f t="shared" si="19"/>
        <v>-0.33174155738</v>
      </c>
    </row>
    <row r="221" spans="1:13" x14ac:dyDescent="0.3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f t="shared" si="15"/>
        <v>0</v>
      </c>
      <c r="H221">
        <f t="shared" si="16"/>
        <v>1</v>
      </c>
      <c r="I221" cm="1">
        <f t="array" ref="I221">_xlfn.SWITCH(C221, "Sun", 1, "Sat", 2,"Fri", 3, "Thur",4, "None")</f>
        <v>2</v>
      </c>
      <c r="J221">
        <f t="shared" si="17"/>
        <v>0</v>
      </c>
      <c r="K221">
        <v>3.09</v>
      </c>
      <c r="L221">
        <f t="shared" si="18"/>
        <v>4.2337158941800004</v>
      </c>
      <c r="M221">
        <f t="shared" si="19"/>
        <v>-1.1437158941800005</v>
      </c>
    </row>
    <row r="222" spans="1:13" x14ac:dyDescent="0.3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f t="shared" si="15"/>
        <v>1</v>
      </c>
      <c r="H222">
        <f t="shared" si="16"/>
        <v>1</v>
      </c>
      <c r="I222" cm="1">
        <f t="array" ref="I222">_xlfn.SWITCH(C222, "Sun", 1, "Sat", 2,"Fri", 3, "Thur",4, "None")</f>
        <v>3</v>
      </c>
      <c r="J222">
        <f t="shared" si="17"/>
        <v>1</v>
      </c>
      <c r="K222">
        <v>2.2000000000000002</v>
      </c>
      <c r="L222">
        <f t="shared" si="18"/>
        <v>2.1815345069200003</v>
      </c>
      <c r="M222">
        <f t="shared" si="19"/>
        <v>1.8465493079999895E-2</v>
      </c>
    </row>
    <row r="223" spans="1:13" x14ac:dyDescent="0.3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f t="shared" si="15"/>
        <v>0</v>
      </c>
      <c r="H223">
        <f t="shared" si="16"/>
        <v>1</v>
      </c>
      <c r="I223" cm="1">
        <f t="array" ref="I223">_xlfn.SWITCH(C223, "Sun", 1, "Sat", 2,"Fri", 3, "Thur",4, "None")</f>
        <v>3</v>
      </c>
      <c r="J223">
        <f t="shared" si="17"/>
        <v>1</v>
      </c>
      <c r="K223">
        <v>3.48</v>
      </c>
      <c r="L223">
        <f t="shared" si="18"/>
        <v>2.2983533115400001</v>
      </c>
      <c r="M223">
        <f t="shared" si="19"/>
        <v>1.1816466884599999</v>
      </c>
    </row>
    <row r="224" spans="1:13" x14ac:dyDescent="0.3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f t="shared" si="15"/>
        <v>1</v>
      </c>
      <c r="H224">
        <f t="shared" si="16"/>
        <v>1</v>
      </c>
      <c r="I224" cm="1">
        <f t="array" ref="I224">_xlfn.SWITCH(C224, "Sun", 1, "Sat", 2,"Fri", 3, "Thur",4, "None")</f>
        <v>3</v>
      </c>
      <c r="J224">
        <f t="shared" si="17"/>
        <v>1</v>
      </c>
      <c r="K224">
        <v>1.92</v>
      </c>
      <c r="L224">
        <f t="shared" si="18"/>
        <v>1.65702296646</v>
      </c>
      <c r="M224">
        <f t="shared" si="19"/>
        <v>0.2629770335399999</v>
      </c>
    </row>
    <row r="225" spans="1:13" x14ac:dyDescent="0.3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f t="shared" si="15"/>
        <v>0</v>
      </c>
      <c r="H225">
        <f t="shared" si="16"/>
        <v>0</v>
      </c>
      <c r="I225" cm="1">
        <f t="array" ref="I225">_xlfn.SWITCH(C225, "Sun", 1, "Sat", 2,"Fri", 3, "Thur",4, "None")</f>
        <v>3</v>
      </c>
      <c r="J225">
        <f t="shared" si="17"/>
        <v>1</v>
      </c>
      <c r="K225">
        <v>3</v>
      </c>
      <c r="L225">
        <f t="shared" si="18"/>
        <v>2.7282972482600005</v>
      </c>
      <c r="M225">
        <f t="shared" si="19"/>
        <v>0.27170275173999947</v>
      </c>
    </row>
    <row r="226" spans="1:13" x14ac:dyDescent="0.3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f t="shared" si="15"/>
        <v>1</v>
      </c>
      <c r="H226">
        <f t="shared" si="16"/>
        <v>1</v>
      </c>
      <c r="I226" cm="1">
        <f t="array" ref="I226">_xlfn.SWITCH(C226, "Sun", 1, "Sat", 2,"Fri", 3, "Thur",4, "None")</f>
        <v>3</v>
      </c>
      <c r="J226">
        <f t="shared" si="17"/>
        <v>1</v>
      </c>
      <c r="K226">
        <v>1.58</v>
      </c>
      <c r="L226">
        <f t="shared" si="18"/>
        <v>2.2983533115400001</v>
      </c>
      <c r="M226">
        <f t="shared" si="19"/>
        <v>-0.71835331154000004</v>
      </c>
    </row>
    <row r="227" spans="1:13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f t="shared" si="15"/>
        <v>0</v>
      </c>
      <c r="H227">
        <f t="shared" si="16"/>
        <v>1</v>
      </c>
      <c r="I227" cm="1">
        <f t="array" ref="I227">_xlfn.SWITCH(C227, "Sun", 1, "Sat", 2,"Fri", 3, "Thur",4, "None")</f>
        <v>3</v>
      </c>
      <c r="J227">
        <f t="shared" si="17"/>
        <v>1</v>
      </c>
      <c r="K227">
        <v>2.5</v>
      </c>
      <c r="L227">
        <f t="shared" si="18"/>
        <v>2.56258632199</v>
      </c>
      <c r="M227">
        <f t="shared" si="19"/>
        <v>-6.2586321990000027E-2</v>
      </c>
    </row>
    <row r="228" spans="1:13" x14ac:dyDescent="0.3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f t="shared" si="15"/>
        <v>0</v>
      </c>
      <c r="H228">
        <f t="shared" si="16"/>
        <v>1</v>
      </c>
      <c r="I228" cm="1">
        <f t="array" ref="I228">_xlfn.SWITCH(C228, "Sun", 1, "Sat", 2,"Fri", 3, "Thur",4, "None")</f>
        <v>3</v>
      </c>
      <c r="J228">
        <f t="shared" si="17"/>
        <v>1</v>
      </c>
      <c r="K228">
        <v>2</v>
      </c>
      <c r="L228">
        <f t="shared" si="18"/>
        <v>1.98961789933</v>
      </c>
      <c r="M228">
        <f t="shared" si="19"/>
        <v>1.0382100670000005E-2</v>
      </c>
    </row>
    <row r="229" spans="1:13" x14ac:dyDescent="0.3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f t="shared" si="15"/>
        <v>1</v>
      </c>
      <c r="H229">
        <f t="shared" si="16"/>
        <v>0</v>
      </c>
      <c r="I229" cm="1">
        <f t="array" ref="I229">_xlfn.SWITCH(C229, "Sun", 1, "Sat", 2,"Fri", 3, "Thur",4, "None")</f>
        <v>2</v>
      </c>
      <c r="J229">
        <f t="shared" si="17"/>
        <v>0</v>
      </c>
      <c r="K229">
        <v>3</v>
      </c>
      <c r="L229">
        <f t="shared" si="18"/>
        <v>3.3353236586500001</v>
      </c>
      <c r="M229">
        <f t="shared" si="19"/>
        <v>-0.33532365865000013</v>
      </c>
    </row>
    <row r="230" spans="1:13" x14ac:dyDescent="0.3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f t="shared" si="15"/>
        <v>1</v>
      </c>
      <c r="H230">
        <f t="shared" si="16"/>
        <v>0</v>
      </c>
      <c r="I230" cm="1">
        <f t="array" ref="I230">_xlfn.SWITCH(C230, "Sun", 1, "Sat", 2,"Fri", 3, "Thur",4, "None")</f>
        <v>2</v>
      </c>
      <c r="J230">
        <f t="shared" si="17"/>
        <v>0</v>
      </c>
      <c r="K230">
        <v>2.72</v>
      </c>
      <c r="L230">
        <f t="shared" si="18"/>
        <v>2.2853734443600002</v>
      </c>
      <c r="M230">
        <f t="shared" si="19"/>
        <v>0.43462655563999997</v>
      </c>
    </row>
    <row r="231" spans="1:13" x14ac:dyDescent="0.3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f t="shared" si="15"/>
        <v>0</v>
      </c>
      <c r="H231">
        <f t="shared" si="16"/>
        <v>1</v>
      </c>
      <c r="I231" cm="1">
        <f t="array" ref="I231">_xlfn.SWITCH(C231, "Sun", 1, "Sat", 2,"Fri", 3, "Thur",4, "None")</f>
        <v>2</v>
      </c>
      <c r="J231">
        <f t="shared" si="17"/>
        <v>0</v>
      </c>
      <c r="K231">
        <v>2.88</v>
      </c>
      <c r="L231">
        <f t="shared" si="18"/>
        <v>3.10495934344</v>
      </c>
      <c r="M231">
        <f t="shared" si="19"/>
        <v>-0.22495934344000013</v>
      </c>
    </row>
    <row r="232" spans="1:13" x14ac:dyDescent="0.3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f t="shared" si="15"/>
        <v>1</v>
      </c>
      <c r="H232">
        <f t="shared" si="16"/>
        <v>1</v>
      </c>
      <c r="I232" cm="1">
        <f t="array" ref="I232">_xlfn.SWITCH(C232, "Sun", 1, "Sat", 2,"Fri", 3, "Thur",4, "None")</f>
        <v>2</v>
      </c>
      <c r="J232">
        <f t="shared" si="17"/>
        <v>0</v>
      </c>
      <c r="K232">
        <v>2</v>
      </c>
      <c r="L232">
        <f t="shared" si="18"/>
        <v>3.6653831383700002</v>
      </c>
      <c r="M232">
        <f t="shared" si="19"/>
        <v>-1.6653831383700002</v>
      </c>
    </row>
    <row r="233" spans="1:13" x14ac:dyDescent="0.3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f t="shared" si="15"/>
        <v>1</v>
      </c>
      <c r="H233">
        <f t="shared" si="16"/>
        <v>1</v>
      </c>
      <c r="I233" cm="1">
        <f t="array" ref="I233">_xlfn.SWITCH(C233, "Sun", 1, "Sat", 2,"Fri", 3, "Thur",4, "None")</f>
        <v>2</v>
      </c>
      <c r="J233">
        <f t="shared" si="17"/>
        <v>0</v>
      </c>
      <c r="K233">
        <v>3</v>
      </c>
      <c r="L233">
        <f t="shared" si="18"/>
        <v>2.70141038053</v>
      </c>
      <c r="M233">
        <f t="shared" si="19"/>
        <v>0.29858961946999996</v>
      </c>
    </row>
    <row r="234" spans="1:13" x14ac:dyDescent="0.3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f t="shared" si="15"/>
        <v>1</v>
      </c>
      <c r="H234">
        <f t="shared" si="16"/>
        <v>0</v>
      </c>
      <c r="I234" cm="1">
        <f t="array" ref="I234">_xlfn.SWITCH(C234, "Sun", 1, "Sat", 2,"Fri", 3, "Thur",4, "None")</f>
        <v>2</v>
      </c>
      <c r="J234">
        <f t="shared" si="17"/>
        <v>0</v>
      </c>
      <c r="K234">
        <v>3.39</v>
      </c>
      <c r="L234">
        <f t="shared" si="18"/>
        <v>2.1305421715700001</v>
      </c>
      <c r="M234">
        <f t="shared" si="19"/>
        <v>1.25945782843</v>
      </c>
    </row>
    <row r="235" spans="1:13" x14ac:dyDescent="0.3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f t="shared" si="15"/>
        <v>1</v>
      </c>
      <c r="H235">
        <f t="shared" si="16"/>
        <v>0</v>
      </c>
      <c r="I235" cm="1">
        <f t="array" ref="I235">_xlfn.SWITCH(C235, "Sun", 1, "Sat", 2,"Fri", 3, "Thur",4, "None")</f>
        <v>2</v>
      </c>
      <c r="J235">
        <f t="shared" si="17"/>
        <v>0</v>
      </c>
      <c r="K235">
        <v>1.47</v>
      </c>
      <c r="L235">
        <f t="shared" si="18"/>
        <v>2.05266296849</v>
      </c>
      <c r="M235">
        <f t="shared" si="19"/>
        <v>-0.58266296848999999</v>
      </c>
    </row>
    <row r="236" spans="1:13" x14ac:dyDescent="0.3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f t="shared" si="15"/>
        <v>1</v>
      </c>
      <c r="H236">
        <f t="shared" si="16"/>
        <v>1</v>
      </c>
      <c r="I236" cm="1">
        <f t="array" ref="I236">_xlfn.SWITCH(C236, "Sun", 1, "Sat", 2,"Fri", 3, "Thur",4, "None")</f>
        <v>2</v>
      </c>
      <c r="J236">
        <f t="shared" si="17"/>
        <v>0</v>
      </c>
      <c r="K236">
        <v>3</v>
      </c>
      <c r="L236">
        <f t="shared" si="18"/>
        <v>2.49397845261</v>
      </c>
      <c r="M236">
        <f t="shared" si="19"/>
        <v>0.50602154739000005</v>
      </c>
    </row>
    <row r="237" spans="1:13" x14ac:dyDescent="0.3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f t="shared" si="15"/>
        <v>1</v>
      </c>
      <c r="H237">
        <f t="shared" si="16"/>
        <v>0</v>
      </c>
      <c r="I237" cm="1">
        <f t="array" ref="I237">_xlfn.SWITCH(C237, "Sun", 1, "Sat", 2,"Fri", 3, "Thur",4, "None")</f>
        <v>2</v>
      </c>
      <c r="J237">
        <f t="shared" si="17"/>
        <v>0</v>
      </c>
      <c r="K237">
        <v>1.25</v>
      </c>
      <c r="L237">
        <f t="shared" si="18"/>
        <v>1.9877636325900001</v>
      </c>
      <c r="M237">
        <f t="shared" si="19"/>
        <v>-0.73776363259000011</v>
      </c>
    </row>
    <row r="238" spans="1:13" x14ac:dyDescent="0.3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f t="shared" si="15"/>
        <v>1</v>
      </c>
      <c r="H238">
        <f t="shared" si="16"/>
        <v>1</v>
      </c>
      <c r="I238" cm="1">
        <f t="array" ref="I238">_xlfn.SWITCH(C238, "Sun", 1, "Sat", 2,"Fri", 3, "Thur",4, "None")</f>
        <v>2</v>
      </c>
      <c r="J238">
        <f t="shared" si="17"/>
        <v>0</v>
      </c>
      <c r="K238">
        <v>1</v>
      </c>
      <c r="L238">
        <f t="shared" si="18"/>
        <v>2.2223283752</v>
      </c>
      <c r="M238">
        <f t="shared" si="19"/>
        <v>-1.2223283752</v>
      </c>
    </row>
    <row r="239" spans="1:13" x14ac:dyDescent="0.3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f t="shared" si="15"/>
        <v>1</v>
      </c>
      <c r="H239">
        <f t="shared" si="16"/>
        <v>1</v>
      </c>
      <c r="I239" cm="1">
        <f t="array" ref="I239">_xlfn.SWITCH(C239, "Sun", 1, "Sat", 2,"Fri", 3, "Thur",4, "None")</f>
        <v>2</v>
      </c>
      <c r="J239">
        <f t="shared" si="17"/>
        <v>0</v>
      </c>
      <c r="K239">
        <v>1.17</v>
      </c>
      <c r="L239">
        <f t="shared" si="18"/>
        <v>4.0979191827100001</v>
      </c>
      <c r="M239">
        <f t="shared" si="19"/>
        <v>-2.9279191827100002</v>
      </c>
    </row>
    <row r="240" spans="1:13" x14ac:dyDescent="0.3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f t="shared" si="15"/>
        <v>0</v>
      </c>
      <c r="H240">
        <f t="shared" si="16"/>
        <v>0</v>
      </c>
      <c r="I240" cm="1">
        <f t="array" ref="I240">_xlfn.SWITCH(C240, "Sun", 1, "Sat", 2,"Fri", 3, "Thur",4, "None")</f>
        <v>2</v>
      </c>
      <c r="J240">
        <f t="shared" si="17"/>
        <v>0</v>
      </c>
      <c r="K240">
        <v>4.67</v>
      </c>
      <c r="L240">
        <f t="shared" si="18"/>
        <v>4.5686569877099998</v>
      </c>
      <c r="M240">
        <f t="shared" si="19"/>
        <v>0.10134301229000009</v>
      </c>
    </row>
    <row r="241" spans="1:13" x14ac:dyDescent="0.3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f t="shared" si="15"/>
        <v>1</v>
      </c>
      <c r="H241">
        <f t="shared" si="16"/>
        <v>0</v>
      </c>
      <c r="I241" cm="1">
        <f t="array" ref="I241">_xlfn.SWITCH(C241, "Sun", 1, "Sat", 2,"Fri", 3, "Thur",4, "None")</f>
        <v>2</v>
      </c>
      <c r="J241">
        <f t="shared" si="17"/>
        <v>0</v>
      </c>
      <c r="K241">
        <v>5.92</v>
      </c>
      <c r="L241">
        <f t="shared" si="18"/>
        <v>3.9382062961100002</v>
      </c>
      <c r="M241">
        <f t="shared" si="19"/>
        <v>1.9817937038899998</v>
      </c>
    </row>
    <row r="242" spans="1:13" x14ac:dyDescent="0.3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f t="shared" si="15"/>
        <v>0</v>
      </c>
      <c r="H242">
        <f t="shared" si="16"/>
        <v>1</v>
      </c>
      <c r="I242" cm="1">
        <f t="array" ref="I242">_xlfn.SWITCH(C242, "Sun", 1, "Sat", 2,"Fri", 3, "Thur",4, "None")</f>
        <v>2</v>
      </c>
      <c r="J242">
        <f t="shared" si="17"/>
        <v>0</v>
      </c>
      <c r="K242">
        <v>2</v>
      </c>
      <c r="L242">
        <f t="shared" si="18"/>
        <v>3.5740888286600003</v>
      </c>
      <c r="M242">
        <f t="shared" si="19"/>
        <v>-1.5740888286600003</v>
      </c>
    </row>
    <row r="243" spans="1:13" x14ac:dyDescent="0.3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f t="shared" si="15"/>
        <v>1</v>
      </c>
      <c r="H243">
        <f t="shared" si="16"/>
        <v>1</v>
      </c>
      <c r="I243" cm="1">
        <f t="array" ref="I243">_xlfn.SWITCH(C243, "Sun", 1, "Sat", 2,"Fri", 3, "Thur",4, "None")</f>
        <v>2</v>
      </c>
      <c r="J243">
        <f t="shared" si="17"/>
        <v>0</v>
      </c>
      <c r="K243">
        <v>2</v>
      </c>
      <c r="L243">
        <f t="shared" si="18"/>
        <v>3.1559516787900002</v>
      </c>
      <c r="M243">
        <f t="shared" si="19"/>
        <v>-1.1559516787900002</v>
      </c>
    </row>
    <row r="244" spans="1:13" x14ac:dyDescent="0.3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f t="shared" si="15"/>
        <v>1</v>
      </c>
      <c r="H244">
        <f t="shared" si="16"/>
        <v>0</v>
      </c>
      <c r="I244" cm="1">
        <f t="array" ref="I244">_xlfn.SWITCH(C244, "Sun", 1, "Sat", 2,"Fri", 3, "Thur",4, "None")</f>
        <v>2</v>
      </c>
      <c r="J244">
        <f t="shared" si="17"/>
        <v>0</v>
      </c>
      <c r="K244">
        <v>1.75</v>
      </c>
      <c r="L244">
        <f t="shared" si="18"/>
        <v>2.7062919943399999</v>
      </c>
      <c r="M244">
        <f t="shared" si="19"/>
        <v>-0.9562919943399999</v>
      </c>
    </row>
    <row r="245" spans="1:13" x14ac:dyDescent="0.3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f t="shared" si="15"/>
        <v>0</v>
      </c>
      <c r="H245">
        <f t="shared" si="16"/>
        <v>0</v>
      </c>
      <c r="I245" cm="1">
        <f t="array" ref="I245">_xlfn.SWITCH(C245, "Sun", 1, "Sat", 2,"Fri", 3, "Thur",4, "None")</f>
        <v>4</v>
      </c>
      <c r="J245">
        <f t="shared" si="17"/>
        <v>0</v>
      </c>
      <c r="K245">
        <v>3</v>
      </c>
      <c r="L245">
        <f t="shared" si="18"/>
        <v>2.7952967978600003</v>
      </c>
      <c r="M245">
        <f t="shared" si="19"/>
        <v>0.20470320213999971</v>
      </c>
    </row>
  </sheetData>
  <autoFilter ref="A1:G1" xr:uid="{8E47EB0B-904D-4A32-AC49-EEE4C902527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Ayush Raj</cp:lastModifiedBy>
  <dcterms:created xsi:type="dcterms:W3CDTF">2021-10-26T16:10:41Z</dcterms:created>
  <dcterms:modified xsi:type="dcterms:W3CDTF">2024-03-11T15:22:58Z</dcterms:modified>
</cp:coreProperties>
</file>