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yushi Jindal\Downloads\"/>
    </mc:Choice>
  </mc:AlternateContent>
  <xr:revisionPtr revIDLastSave="0" documentId="8_{B57AA50B-23E8-4D48-820C-49D8A5D2FEEC}" xr6:coauthVersionLast="47" xr6:coauthVersionMax="47" xr10:uidLastSave="{00000000-0000-0000-0000-000000000000}"/>
  <bookViews>
    <workbookView xWindow="-108" yWindow="-108" windowWidth="23256" windowHeight="12456" activeTab="1" xr2:uid="{247C1D41-820C-4756-B5BB-412FC87B872B}"/>
  </bookViews>
  <sheets>
    <sheet name="Income Statement" sheetId="1" r:id="rId1"/>
    <sheet name="Balance Sheet" sheetId="2" r:id="rId2"/>
    <sheet name="Statement of Cashflows" sheetId="3" r:id="rId3"/>
    <sheet name="Fixed Assets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E7" i="2"/>
  <c r="F7" i="2"/>
  <c r="G7" i="2"/>
  <c r="H7" i="2"/>
  <c r="D11" i="2"/>
  <c r="E11" i="2"/>
  <c r="F11" i="2"/>
  <c r="G11" i="2"/>
  <c r="H11" i="2"/>
  <c r="D12" i="2"/>
  <c r="D13" i="2" s="1"/>
  <c r="D29" i="2" s="1"/>
  <c r="E12" i="2"/>
  <c r="E13" i="2" s="1"/>
  <c r="F12" i="2"/>
  <c r="F13" i="2" s="1"/>
  <c r="G12" i="2"/>
  <c r="G13" i="2" s="1"/>
  <c r="H12" i="2"/>
  <c r="H13" i="2" s="1"/>
  <c r="D18" i="2"/>
  <c r="E18" i="2"/>
  <c r="F18" i="2"/>
  <c r="G18" i="2"/>
  <c r="H18" i="2"/>
  <c r="H22" i="2" s="1"/>
  <c r="D21" i="2"/>
  <c r="D22" i="2" s="1"/>
  <c r="D27" i="2" s="1"/>
  <c r="E21" i="2"/>
  <c r="E22" i="2" s="1"/>
  <c r="F21" i="2"/>
  <c r="F22" i="2" s="1"/>
  <c r="G21" i="2"/>
  <c r="G22" i="2" s="1"/>
  <c r="H21" i="2"/>
  <c r="D26" i="2"/>
  <c r="E26" i="2"/>
  <c r="E27" i="2" s="1"/>
  <c r="F26" i="2"/>
  <c r="F27" i="2" s="1"/>
  <c r="G26" i="2"/>
  <c r="G27" i="2" s="1"/>
  <c r="H26" i="2"/>
  <c r="H27" i="2" s="1"/>
  <c r="D33" i="2"/>
  <c r="E32" i="2"/>
  <c r="F32" i="2"/>
  <c r="G32" i="2"/>
  <c r="H32" i="2"/>
  <c r="E33" i="2"/>
  <c r="F33" i="2"/>
  <c r="G33" i="2"/>
  <c r="H33" i="2"/>
  <c r="D32" i="2"/>
  <c r="C27" i="2"/>
  <c r="C26" i="2"/>
  <c r="C22" i="2"/>
  <c r="C21" i="2"/>
  <c r="C18" i="2"/>
  <c r="C13" i="2"/>
  <c r="C29" i="2" s="1"/>
  <c r="C12" i="2"/>
  <c r="C11" i="2"/>
  <c r="C7" i="2"/>
  <c r="D21" i="1"/>
  <c r="E21" i="1"/>
  <c r="F21" i="1"/>
  <c r="G21" i="1"/>
  <c r="C21" i="1"/>
  <c r="C22" i="1"/>
  <c r="C24" i="1" s="1"/>
  <c r="E12" i="4"/>
  <c r="F12" i="4"/>
  <c r="G12" i="4"/>
  <c r="H12" i="4"/>
  <c r="E13" i="4"/>
  <c r="E15" i="4" s="1"/>
  <c r="F13" i="4"/>
  <c r="F15" i="4" s="1"/>
  <c r="G13" i="4"/>
  <c r="G15" i="4" s="1"/>
  <c r="H13" i="4"/>
  <c r="E14" i="4"/>
  <c r="F14" i="4"/>
  <c r="G14" i="4"/>
  <c r="H14" i="4"/>
  <c r="D15" i="4"/>
  <c r="D13" i="4"/>
  <c r="D14" i="4"/>
  <c r="D12" i="4"/>
  <c r="D8" i="4"/>
  <c r="D5" i="1"/>
  <c r="E5" i="1"/>
  <c r="F5" i="1"/>
  <c r="F9" i="1" s="1"/>
  <c r="F12" i="1" s="1"/>
  <c r="G5" i="1"/>
  <c r="G9" i="1" s="1"/>
  <c r="G12" i="1" s="1"/>
  <c r="D6" i="1"/>
  <c r="E6" i="1"/>
  <c r="F6" i="1"/>
  <c r="G6" i="1"/>
  <c r="D7" i="1"/>
  <c r="E7" i="1"/>
  <c r="F7" i="1"/>
  <c r="G7" i="1"/>
  <c r="D9" i="1"/>
  <c r="E9" i="1"/>
  <c r="D10" i="1"/>
  <c r="D12" i="1" s="1"/>
  <c r="E10" i="1"/>
  <c r="E12" i="1" s="1"/>
  <c r="E13" i="1" s="1"/>
  <c r="F10" i="1"/>
  <c r="G10" i="1"/>
  <c r="D11" i="1"/>
  <c r="E11" i="1"/>
  <c r="F11" i="1"/>
  <c r="G11" i="1"/>
  <c r="D16" i="1"/>
  <c r="E16" i="1"/>
  <c r="F16" i="1"/>
  <c r="G16" i="1"/>
  <c r="G19" i="1" s="1"/>
  <c r="D17" i="1"/>
  <c r="D19" i="1" s="1"/>
  <c r="E17" i="1"/>
  <c r="E19" i="1" s="1"/>
  <c r="F17" i="1"/>
  <c r="F19" i="1" s="1"/>
  <c r="G17" i="1"/>
  <c r="D18" i="1"/>
  <c r="E18" i="1"/>
  <c r="F18" i="1"/>
  <c r="G18" i="1"/>
  <c r="C20" i="1"/>
  <c r="C19" i="1"/>
  <c r="C17" i="1"/>
  <c r="C18" i="1"/>
  <c r="C16" i="1"/>
  <c r="C14" i="1"/>
  <c r="C13" i="1"/>
  <c r="C12" i="1"/>
  <c r="C10" i="1"/>
  <c r="C11" i="1"/>
  <c r="C9" i="1"/>
  <c r="C7" i="1"/>
  <c r="C6" i="1"/>
  <c r="C5" i="1"/>
  <c r="E3" i="1"/>
  <c r="F3" i="1" s="1"/>
  <c r="G3" i="1" s="1"/>
  <c r="D3" i="1"/>
  <c r="E3" i="4"/>
  <c r="F3" i="4" s="1"/>
  <c r="G3" i="4" s="1"/>
  <c r="H3" i="4" s="1"/>
  <c r="B14" i="4"/>
  <c r="B13" i="4"/>
  <c r="B12" i="4"/>
  <c r="G3" i="3"/>
  <c r="F3" i="3"/>
  <c r="E3" i="3"/>
  <c r="D3" i="3"/>
  <c r="B9" i="3"/>
  <c r="B8" i="3"/>
  <c r="B7" i="3"/>
  <c r="D3" i="2"/>
  <c r="E3" i="2" s="1"/>
  <c r="F3" i="2" s="1"/>
  <c r="G3" i="2" s="1"/>
  <c r="H3" i="2" s="1"/>
  <c r="E29" i="2" l="1"/>
  <c r="H29" i="2"/>
  <c r="G29" i="2"/>
  <c r="F29" i="2"/>
  <c r="C25" i="1"/>
  <c r="C26" i="1" s="1"/>
  <c r="C28" i="1" s="1"/>
  <c r="G13" i="1"/>
  <c r="F13" i="1"/>
  <c r="D13" i="1"/>
  <c r="E20" i="1"/>
  <c r="E22" i="1" s="1"/>
  <c r="E24" i="1" s="1"/>
  <c r="E14" i="1"/>
  <c r="F20" i="1" l="1"/>
  <c r="F22" i="1" s="1"/>
  <c r="F24" i="1" s="1"/>
  <c r="F14" i="1"/>
  <c r="G20" i="1"/>
  <c r="G22" i="1" s="1"/>
  <c r="G24" i="1" s="1"/>
  <c r="G14" i="1"/>
  <c r="E25" i="1"/>
  <c r="E26" i="1"/>
  <c r="E28" i="1" s="1"/>
  <c r="D20" i="1"/>
  <c r="D22" i="1" s="1"/>
  <c r="D24" i="1" s="1"/>
  <c r="D14" i="1"/>
  <c r="D25" i="1" l="1"/>
  <c r="D26" i="1" s="1"/>
  <c r="D28" i="1" s="1"/>
  <c r="G25" i="1"/>
  <c r="G26" i="1"/>
  <c r="G28" i="1" s="1"/>
  <c r="F25" i="1"/>
  <c r="F26" i="1"/>
  <c r="F28" i="1" s="1"/>
</calcChain>
</file>

<file path=xl/sharedStrings.xml><?xml version="1.0" encoding="utf-8"?>
<sst xmlns="http://schemas.openxmlformats.org/spreadsheetml/2006/main" count="103" uniqueCount="79">
  <si>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</si>
  <si>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</si>
  <si>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</si>
  <si>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</si>
  <si>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</si>
  <si>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</si>
  <si>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</si>
  <si>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</si>
  <si>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</si>
  <si>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</si>
  <si>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</si>
  <si>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</si>
  <si>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</si>
  <si>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</si>
  <si>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</si>
  <si>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</si>
  <si>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</si>
  <si>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</si>
  <si>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</si>
  <si>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</si>
  <si>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</si>
  <si>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</si>
  <si>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</si>
  <si>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</si>
  <si>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</si>
  <si>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</si>
  <si>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</si>
  <si>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</si>
  <si>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</si>
  <si>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</si>
  <si>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</si>
  <si>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</si>
  <si>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</si>
  <si>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</si>
  <si>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</si>
  <si>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</si>
  <si>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</si>
  <si>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</si>
  <si>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</si>
  <si>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</si>
  <si>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</si>
  <si>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</si>
  <si>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</si>
  <si>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</si>
  <si>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</si>
  <si>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</si>
  <si>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</si>
  <si>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</si>
  <si>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</si>
  <si>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</si>
  <si>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</si>
  <si>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</si>
  <si>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</si>
  <si>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</si>
  <si>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</si>
  <si>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</si>
  <si>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</si>
  <si>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</si>
  <si>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</si>
  <si>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</si>
  <si>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Historical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</si>
  <si>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</si>
  <si>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</si>
  <si>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</si>
  <si>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</si>
  <si>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</si>
  <si>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</si>
  <si>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</si>
  <si>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</si>
  <si>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</si>
  <si>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</si>
  <si>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</si>
  <si>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Lemon Crusher</t>
  </si>
  <si>
    <t>Ice Machine</t>
  </si>
  <si>
    <t>Refrigerator</t>
  </si>
  <si>
    <t>Total CapEx</t>
  </si>
  <si>
    <t>Existing Equipment</t>
  </si>
  <si>
    <t>Total D&amp;A</t>
  </si>
  <si>
    <t>Asset Life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</si>
</sst>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??_);_(@_)"/>
    <numFmt numFmtId="165" formatCode="&quot;$&quot;#,##0_);[Red]\(&quot;$&quot;#,##0\)"/>
    <numFmt numFmtId="166" formatCode="0.0%"/>
    <numFmt numFmtId="167" formatCode="_(&quot;$&quot;* #,##0_);_(&quot;$&quot;* \(#,##0\);_(&quot;$&quot;* &quot;-&quot;??_);_(@_)"/>
    <numFmt numFmtId="171" formatCode="yyyy\E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rgb="FF0432FF"/>
      <name val="Calibri"/>
    </font>
    <font>
      <sz val="11"/>
      <color rgb="FF2741EE"/>
      <name val="Calibri"/>
    </font>
    <font>
      <sz val="11"/>
      <color theme="4"/>
      <name val="Calibri"/>
    </font>
    <font>
      <b/>
      <i/>
      <sz val="11"/>
      <color theme="1"/>
      <name val="Calibri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D9E2F3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0" xfId="0" applyFont="1" applyFill="1"/>
    <xf numFmtId="0" fontId="3" fillId="2" borderId="1" xfId="0" applyFont="1" applyFill="1" applyBorder="1"/>
    <xf numFmtId="0" fontId="4" fillId="0" borderId="0" xfId="0" applyFont="1"/>
    <xf numFmtId="0" fontId="0" fillId="0" borderId="0" xfId="0" applyAlignment="1">
      <alignment horizontal="left"/>
    </xf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14" fontId="2" fillId="2" borderId="1" xfId="0" applyNumberFormat="1" applyFont="1" applyFill="1" applyBorder="1"/>
    <xf numFmtId="164" fontId="0" fillId="0" borderId="0" xfId="0" applyNumberFormat="1"/>
    <xf numFmtId="9" fontId="0" fillId="0" borderId="0" xfId="0" applyNumberFormat="1"/>
    <xf numFmtId="164" fontId="5" fillId="3" borderId="0" xfId="0" applyNumberFormat="1" applyFont="1" applyFill="1"/>
    <xf numFmtId="165" fontId="5" fillId="3" borderId="0" xfId="0" applyNumberFormat="1" applyFont="1" applyFill="1"/>
    <xf numFmtId="9" fontId="5" fillId="3" borderId="0" xfId="0" applyNumberFormat="1" applyFont="1" applyFill="1"/>
    <xf numFmtId="0" fontId="5" fillId="3" borderId="0" xfId="0" applyFont="1" applyFill="1"/>
    <xf numFmtId="0" fontId="3" fillId="2" borderId="0" xfId="0" applyFont="1" applyFill="1" applyAlignment="1">
      <alignment horizontal="right"/>
    </xf>
    <xf numFmtId="164" fontId="5" fillId="0" borderId="0" xfId="0" applyNumberFormat="1" applyFont="1"/>
    <xf numFmtId="0" fontId="5" fillId="0" borderId="0" xfId="0" applyFont="1"/>
    <xf numFmtId="164" fontId="6" fillId="3" borderId="0" xfId="0" applyNumberFormat="1" applyFont="1" applyFill="1"/>
    <xf numFmtId="166" fontId="0" fillId="3" borderId="0" xfId="0" applyNumberFormat="1" applyFill="1"/>
    <xf numFmtId="164" fontId="0" fillId="3" borderId="0" xfId="0" applyNumberFormat="1" applyFill="1"/>
    <xf numFmtId="0" fontId="7" fillId="3" borderId="0" xfId="0" applyFont="1" applyFill="1"/>
    <xf numFmtId="0" fontId="8" fillId="2" borderId="1" xfId="0" applyFont="1" applyFill="1" applyBorder="1"/>
    <xf numFmtId="0" fontId="5" fillId="3" borderId="0" xfId="0" applyFont="1" applyFill="1" applyAlignment="1">
      <alignment horizontal="center"/>
    </xf>
    <xf numFmtId="167" fontId="6" fillId="0" borderId="0" xfId="0" applyNumberFormat="1" applyFont="1"/>
    <xf numFmtId="167" fontId="0" fillId="0" borderId="0" xfId="0" applyNumberFormat="1"/>
    <xf numFmtId="0" fontId="6" fillId="0" borderId="0" xfId="0" applyFont="1"/>
    <xf numFmtId="171" fontId="9" fillId="2" borderId="1" xfId="0" applyNumberFormat="1" applyFont="1" applyFill="1" applyBorder="1"/>
    <xf numFmtId="164" fontId="0" fillId="0" borderId="2" xfId="0" applyNumberFormat="1" applyBorder="1"/>
    <xf numFmtId="0" fontId="10" fillId="0" borderId="2" xfId="0" applyFont="1" applyBorder="1"/>
    <xf numFmtId="164" fontId="1" fillId="0" borderId="2" xfId="0" applyNumberFormat="1" applyFont="1" applyBorder="1"/>
    <xf numFmtId="0" fontId="1" fillId="0" borderId="2" xfId="0" applyFont="1" applyBorder="1" applyAlignment="1">
      <alignment horizontal="left"/>
    </xf>
    <xf numFmtId="14" fontId="9" fillId="4" borderId="1" xfId="0" applyNumberFormat="1" applyFont="1" applyFill="1" applyBorder="1"/>
    <xf numFmtId="164" fontId="0" fillId="0" borderId="3" xfId="0" applyNumberFormat="1" applyBorder="1"/>
    <xf numFmtId="0" fontId="1" fillId="0" borderId="3" xfId="0" applyFont="1" applyBorder="1" applyAlignment="1">
      <alignment horizontal="left"/>
    </xf>
    <xf numFmtId="0" fontId="0" fillId="3" borderId="0" xfId="0" applyFill="1" applyAlignment="1">
      <alignment horizontal="left" indent="1"/>
    </xf>
    <xf numFmtId="0" fontId="0" fillId="0" borderId="0" xfId="0" applyAlignment="1">
      <alignment horizontal="left" indent="1"/>
    </xf>
    <xf numFmtId="171" fontId="2" fillId="2" borderId="1" xfId="0" applyNumberFormat="1" applyFont="1" applyFill="1" applyBorder="1"/>
    <xf numFmtId="0" fontId="1" fillId="0" borderId="3" xfId="0" applyFont="1" applyBorder="1"/>
    <xf numFmtId="0" fontId="0" fillId="0" borderId="3" xfId="0" applyBorder="1"/>
    <xf numFmtId="167" fontId="0" fillId="0" borderId="3" xfId="0" applyNumberFormat="1" applyBorder="1"/>
    <xf numFmtId="0" fontId="10" fillId="0" borderId="0" xfId="0" applyFont="1"/>
    <xf numFmtId="0" fontId="4" fillId="0" borderId="4" xfId="0" applyFont="1" applyBorder="1"/>
    <xf numFmtId="164" fontId="0" fillId="0" borderId="4" xfId="0" applyNumberFormat="1" applyBorder="1"/>
    <xf numFmtId="0" fontId="0" fillId="0" borderId="5" xfId="0" applyBorder="1" applyAlignment="1">
      <alignment horizontal="left" indent="1"/>
    </xf>
    <xf numFmtId="0" fontId="5" fillId="0" borderId="5" xfId="0" applyFont="1" applyBorder="1"/>
    <xf numFmtId="0" fontId="1" fillId="0" borderId="6" xfId="0" applyFont="1" applyBorder="1" applyAlignment="1">
      <alignment horizontal="left"/>
    </xf>
    <xf numFmtId="164" fontId="0" fillId="0" borderId="6" xfId="0" applyNumberFormat="1" applyBorder="1"/>
    <xf numFmtId="0" fontId="10" fillId="0" borderId="3" xfId="0" applyFont="1" applyBorder="1"/>
    <xf numFmtId="166" fontId="1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rt%20File%203%20Statement%20Model_v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come Statement"/>
      <sheetName val="Balance Sheet"/>
      <sheetName val="Statement of Cashflows"/>
      <sheetName val="Fixed Assets"/>
    </sheetNames>
    <sheetDataSet>
      <sheetData sheetId="0"/>
      <sheetData sheetId="1"/>
      <sheetData sheetId="2">
        <row r="6">
          <cell r="B6" t="str">
            <v>Accounts Receivable</v>
          </cell>
        </row>
        <row r="16">
          <cell r="B16" t="str">
            <v>Accounts Payable</v>
          </cell>
        </row>
        <row r="17">
          <cell r="B17" t="str">
            <v>Deferred Revenue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8D30E-1CB5-4179-B093-D9F7743AEF35}">
  <dimension ref="B2:H46"/>
  <sheetViews>
    <sheetView workbookViewId="0">
      <selection activeCell="C21" sqref="C21:G21"/>
    </sheetView>
  </sheetViews>
  <sheetFormatPr defaultRowHeight="14.4" x14ac:dyDescent="0.3"/>
  <cols>
    <col min="2" max="2" width="28.6640625" customWidth="1"/>
    <col min="3" max="5" width="9.88671875" customWidth="1"/>
    <col min="6" max="7" width="10.109375" customWidth="1"/>
  </cols>
  <sheetData>
    <row r="2" spans="2:8" x14ac:dyDescent="0.3">
      <c r="B2" s="1" t="s">
        <v>0</v>
      </c>
      <c r="C2" s="1"/>
      <c r="D2" s="1"/>
      <c r="E2" s="1"/>
      <c r="F2" s="1"/>
      <c r="G2" s="1"/>
    </row>
    <row r="3" spans="2:8" ht="15" thickBot="1" x14ac:dyDescent="0.35">
      <c r="B3" s="2" t="s">
        <v>1</v>
      </c>
      <c r="C3" s="27">
        <v>45658</v>
      </c>
      <c r="D3" s="27">
        <f>EDATE(C3,12)</f>
        <v>46023</v>
      </c>
      <c r="E3" s="27">
        <f t="shared" ref="E3:H3" si="0">EDATE(D3,12)</f>
        <v>46388</v>
      </c>
      <c r="F3" s="27">
        <f t="shared" si="0"/>
        <v>46753</v>
      </c>
      <c r="G3" s="27">
        <f t="shared" si="0"/>
        <v>47119</v>
      </c>
      <c r="H3" s="32"/>
    </row>
    <row r="4" spans="2:8" x14ac:dyDescent="0.3">
      <c r="B4" s="3" t="s">
        <v>2</v>
      </c>
    </row>
    <row r="5" spans="2:8" x14ac:dyDescent="0.3">
      <c r="B5" s="36" t="s">
        <v>3</v>
      </c>
      <c r="C5" s="9">
        <f>C32*C33</f>
        <v>25000</v>
      </c>
      <c r="D5" s="9">
        <f t="shared" ref="D5:G5" si="1">D32*D33</f>
        <v>27500</v>
      </c>
      <c r="E5" s="9">
        <f t="shared" si="1"/>
        <v>32500</v>
      </c>
      <c r="F5" s="9">
        <f t="shared" si="1"/>
        <v>40000</v>
      </c>
      <c r="G5" s="9">
        <f t="shared" si="1"/>
        <v>50000</v>
      </c>
    </row>
    <row r="6" spans="2:8" x14ac:dyDescent="0.3">
      <c r="B6" s="36" t="s">
        <v>4</v>
      </c>
      <c r="C6" s="9">
        <f>C5*-C34</f>
        <v>-1250</v>
      </c>
      <c r="D6" s="9">
        <f t="shared" ref="D6:G6" si="2">D5*-D34</f>
        <v>-1375</v>
      </c>
      <c r="E6" s="9">
        <f t="shared" si="2"/>
        <v>-1625</v>
      </c>
      <c r="F6" s="9">
        <f t="shared" si="2"/>
        <v>-2000</v>
      </c>
      <c r="G6" s="9">
        <f t="shared" si="2"/>
        <v>-2500</v>
      </c>
    </row>
    <row r="7" spans="2:8" x14ac:dyDescent="0.3">
      <c r="B7" s="29" t="s">
        <v>5</v>
      </c>
      <c r="C7" s="28">
        <f>SUM(C5:C6)</f>
        <v>23750</v>
      </c>
      <c r="D7" s="28">
        <f t="shared" ref="D7:G7" si="3">SUM(D5:D6)</f>
        <v>26125</v>
      </c>
      <c r="E7" s="28">
        <f t="shared" si="3"/>
        <v>30875</v>
      </c>
      <c r="F7" s="28">
        <f t="shared" si="3"/>
        <v>38000</v>
      </c>
      <c r="G7" s="28">
        <f t="shared" si="3"/>
        <v>47500</v>
      </c>
    </row>
    <row r="8" spans="2:8" x14ac:dyDescent="0.3">
      <c r="B8" s="3" t="s">
        <v>6</v>
      </c>
    </row>
    <row r="9" spans="2:8" x14ac:dyDescent="0.3">
      <c r="B9" s="36" t="s">
        <v>7</v>
      </c>
      <c r="C9" s="9">
        <f>C$5*C37</f>
        <v>7500</v>
      </c>
      <c r="D9" s="9">
        <f t="shared" ref="D9:G9" si="4">D$5*D37</f>
        <v>8250</v>
      </c>
      <c r="E9" s="9">
        <f t="shared" si="4"/>
        <v>9750</v>
      </c>
      <c r="F9" s="9">
        <f t="shared" si="4"/>
        <v>12000</v>
      </c>
      <c r="G9" s="9">
        <f t="shared" si="4"/>
        <v>15000</v>
      </c>
    </row>
    <row r="10" spans="2:8" x14ac:dyDescent="0.3">
      <c r="B10" s="36" t="s">
        <v>8</v>
      </c>
      <c r="C10" s="9">
        <f t="shared" ref="C10:G11" si="5">C$5*C38</f>
        <v>1750.0000000000002</v>
      </c>
      <c r="D10" s="9">
        <f t="shared" ref="D10:G10" si="6">D$5*D38</f>
        <v>1925.0000000000002</v>
      </c>
      <c r="E10" s="9">
        <f t="shared" si="6"/>
        <v>2275</v>
      </c>
      <c r="F10" s="9">
        <f t="shared" si="6"/>
        <v>2800.0000000000005</v>
      </c>
      <c r="G10" s="9">
        <f t="shared" si="6"/>
        <v>3500.0000000000005</v>
      </c>
    </row>
    <row r="11" spans="2:8" x14ac:dyDescent="0.3">
      <c r="B11" s="36" t="s">
        <v>9</v>
      </c>
      <c r="C11" s="9">
        <f t="shared" si="5"/>
        <v>500</v>
      </c>
      <c r="D11" s="9">
        <f t="shared" ref="D11:G11" si="7">D$5*D39</f>
        <v>550</v>
      </c>
      <c r="E11" s="9">
        <f t="shared" si="7"/>
        <v>650</v>
      </c>
      <c r="F11" s="9">
        <f t="shared" si="7"/>
        <v>800</v>
      </c>
      <c r="G11" s="9">
        <f t="shared" si="7"/>
        <v>1000</v>
      </c>
    </row>
    <row r="12" spans="2:8" x14ac:dyDescent="0.3">
      <c r="B12" s="29" t="s">
        <v>10</v>
      </c>
      <c r="C12" s="30">
        <f>SUM(C9:C11)</f>
        <v>9750</v>
      </c>
      <c r="D12" s="30">
        <f t="shared" ref="D12:G12" si="8">SUM(D9:D11)</f>
        <v>10725</v>
      </c>
      <c r="E12" s="30">
        <f t="shared" si="8"/>
        <v>12675</v>
      </c>
      <c r="F12" s="30">
        <f t="shared" si="8"/>
        <v>15600</v>
      </c>
      <c r="G12" s="30">
        <f t="shared" si="8"/>
        <v>19500</v>
      </c>
    </row>
    <row r="13" spans="2:8" x14ac:dyDescent="0.3">
      <c r="B13" s="3" t="s">
        <v>11</v>
      </c>
      <c r="C13" s="9">
        <f>C7-C12</f>
        <v>14000</v>
      </c>
      <c r="D13" s="9">
        <f t="shared" ref="D13:G13" si="9">D7-D12</f>
        <v>15400</v>
      </c>
      <c r="E13" s="9">
        <f t="shared" si="9"/>
        <v>18200</v>
      </c>
      <c r="F13" s="9">
        <f t="shared" si="9"/>
        <v>22400</v>
      </c>
      <c r="G13" s="9">
        <f t="shared" si="9"/>
        <v>28000</v>
      </c>
    </row>
    <row r="14" spans="2:8" x14ac:dyDescent="0.3">
      <c r="B14" s="4" t="s">
        <v>12</v>
      </c>
      <c r="C14" s="10">
        <f>C13/C7</f>
        <v>0.58947368421052626</v>
      </c>
      <c r="D14" s="10">
        <f t="shared" ref="D14:G14" si="10">D13/D7</f>
        <v>0.58947368421052626</v>
      </c>
      <c r="E14" s="10">
        <f t="shared" si="10"/>
        <v>0.58947368421052626</v>
      </c>
      <c r="F14" s="10">
        <f t="shared" si="10"/>
        <v>0.58947368421052626</v>
      </c>
      <c r="G14" s="10">
        <f t="shared" si="10"/>
        <v>0.58947368421052626</v>
      </c>
    </row>
    <row r="15" spans="2:8" x14ac:dyDescent="0.3">
      <c r="B15" s="3" t="s">
        <v>13</v>
      </c>
    </row>
    <row r="16" spans="2:8" x14ac:dyDescent="0.3">
      <c r="B16" s="36" t="s">
        <v>14</v>
      </c>
      <c r="C16" s="9">
        <f>C$5*C42</f>
        <v>3750</v>
      </c>
      <c r="D16" s="9">
        <f t="shared" ref="D16:G16" si="11">D$5*D42</f>
        <v>4125</v>
      </c>
      <c r="E16" s="9">
        <f t="shared" si="11"/>
        <v>4875</v>
      </c>
      <c r="F16" s="9">
        <f t="shared" si="11"/>
        <v>6000</v>
      </c>
      <c r="G16" s="9">
        <f t="shared" si="11"/>
        <v>7500</v>
      </c>
    </row>
    <row r="17" spans="2:7" x14ac:dyDescent="0.3">
      <c r="B17" s="36" t="s">
        <v>15</v>
      </c>
      <c r="C17" s="9">
        <f t="shared" ref="C17:G18" si="12">C$5*C43</f>
        <v>1250</v>
      </c>
      <c r="D17" s="9">
        <f t="shared" ref="D17:G17" si="13">D$5*D43</f>
        <v>1375</v>
      </c>
      <c r="E17" s="9">
        <f t="shared" si="13"/>
        <v>1625</v>
      </c>
      <c r="F17" s="9">
        <f t="shared" si="13"/>
        <v>2000</v>
      </c>
      <c r="G17" s="9">
        <f t="shared" si="13"/>
        <v>2500</v>
      </c>
    </row>
    <row r="18" spans="2:7" x14ac:dyDescent="0.3">
      <c r="B18" s="36" t="s">
        <v>16</v>
      </c>
      <c r="C18" s="9">
        <f t="shared" si="12"/>
        <v>1250</v>
      </c>
      <c r="D18" s="9">
        <f t="shared" ref="D18:G18" si="14">D$5*D44</f>
        <v>1375</v>
      </c>
      <c r="E18" s="9">
        <f t="shared" si="14"/>
        <v>1625</v>
      </c>
      <c r="F18" s="9">
        <f t="shared" si="14"/>
        <v>2000</v>
      </c>
      <c r="G18" s="9">
        <f t="shared" si="14"/>
        <v>2500</v>
      </c>
    </row>
    <row r="19" spans="2:7" x14ac:dyDescent="0.3">
      <c r="B19" s="4" t="s">
        <v>17</v>
      </c>
      <c r="C19" s="9">
        <f>SUM(C16:C18)</f>
        <v>6250</v>
      </c>
      <c r="D19" s="9">
        <f t="shared" ref="D19:G19" si="15">SUM(D16:D18)</f>
        <v>6875</v>
      </c>
      <c r="E19" s="9">
        <f t="shared" si="15"/>
        <v>8125</v>
      </c>
      <c r="F19" s="9">
        <f t="shared" si="15"/>
        <v>10000</v>
      </c>
      <c r="G19" s="9">
        <f t="shared" si="15"/>
        <v>12500</v>
      </c>
    </row>
    <row r="20" spans="2:7" x14ac:dyDescent="0.3">
      <c r="B20" s="31" t="s">
        <v>18</v>
      </c>
      <c r="C20" s="28">
        <f>C13-C19</f>
        <v>7750</v>
      </c>
      <c r="D20" s="28">
        <f t="shared" ref="D20:G20" si="16">D13-D19</f>
        <v>8525</v>
      </c>
      <c r="E20" s="28">
        <f t="shared" si="16"/>
        <v>10075</v>
      </c>
      <c r="F20" s="28">
        <f t="shared" si="16"/>
        <v>12400</v>
      </c>
      <c r="G20" s="28">
        <f t="shared" si="16"/>
        <v>15500</v>
      </c>
    </row>
    <row r="21" spans="2:7" x14ac:dyDescent="0.3">
      <c r="B21" s="4" t="s">
        <v>19</v>
      </c>
      <c r="C21" s="9">
        <f>'Fixed Assets'!D15</f>
        <v>4952.3809523809523</v>
      </c>
      <c r="D21" s="9">
        <f>'Fixed Assets'!E15</f>
        <v>4952.3809523809523</v>
      </c>
      <c r="E21" s="9">
        <f>'Fixed Assets'!F15</f>
        <v>4952.3809523809523</v>
      </c>
      <c r="F21" s="9">
        <f>'Fixed Assets'!G15</f>
        <v>4952.3809523809523</v>
      </c>
      <c r="G21" s="9">
        <f>'Fixed Assets'!H15</f>
        <v>0</v>
      </c>
    </row>
    <row r="22" spans="2:7" x14ac:dyDescent="0.3">
      <c r="B22" s="31" t="s">
        <v>20</v>
      </c>
      <c r="C22" s="28">
        <f>SUM(C20:C21)</f>
        <v>12702.380952380952</v>
      </c>
      <c r="D22" s="28">
        <f t="shared" ref="D22:G22" si="17">SUM(D20:D21)</f>
        <v>13477.380952380952</v>
      </c>
      <c r="E22" s="28">
        <f t="shared" si="17"/>
        <v>15027.380952380952</v>
      </c>
      <c r="F22" s="28">
        <f t="shared" si="17"/>
        <v>17352.380952380954</v>
      </c>
      <c r="G22" s="28">
        <f t="shared" si="17"/>
        <v>15500</v>
      </c>
    </row>
    <row r="23" spans="2:7" x14ac:dyDescent="0.3">
      <c r="B23" s="4" t="s">
        <v>21</v>
      </c>
      <c r="C23" s="9"/>
      <c r="D23" s="9"/>
      <c r="E23" s="9"/>
      <c r="F23" s="9"/>
      <c r="G23" s="9"/>
    </row>
    <row r="24" spans="2:7" x14ac:dyDescent="0.3">
      <c r="B24" s="31" t="s">
        <v>22</v>
      </c>
      <c r="C24" s="28">
        <f>SUM(C22:C23)</f>
        <v>12702.380952380952</v>
      </c>
      <c r="D24" s="28">
        <f t="shared" ref="D24:G24" si="18">SUM(D22:D23)</f>
        <v>13477.380952380952</v>
      </c>
      <c r="E24" s="28">
        <f t="shared" si="18"/>
        <v>15027.380952380952</v>
      </c>
      <c r="F24" s="28">
        <f t="shared" si="18"/>
        <v>17352.380952380954</v>
      </c>
      <c r="G24" s="28">
        <f t="shared" si="18"/>
        <v>15500</v>
      </c>
    </row>
    <row r="25" spans="2:7" x14ac:dyDescent="0.3">
      <c r="B25" s="4" t="s">
        <v>23</v>
      </c>
      <c r="C25" s="9">
        <f>C24*C46</f>
        <v>2667.5</v>
      </c>
      <c r="D25" s="9">
        <f t="shared" ref="D25:G25" si="19">D24*D46</f>
        <v>2830.25</v>
      </c>
      <c r="E25" s="9">
        <f t="shared" si="19"/>
        <v>3155.75</v>
      </c>
      <c r="F25" s="9">
        <f t="shared" si="19"/>
        <v>3644.0000000000005</v>
      </c>
      <c r="G25" s="9">
        <f t="shared" si="19"/>
        <v>3255</v>
      </c>
    </row>
    <row r="26" spans="2:7" ht="15" thickBot="1" x14ac:dyDescent="0.35">
      <c r="B26" s="34" t="s">
        <v>24</v>
      </c>
      <c r="C26" s="33">
        <f>C24-C25</f>
        <v>10034.880952380952</v>
      </c>
      <c r="D26" s="33">
        <f t="shared" ref="D26:G26" si="20">D24-D25</f>
        <v>10647.130952380952</v>
      </c>
      <c r="E26" s="33">
        <f t="shared" si="20"/>
        <v>11871.630952380952</v>
      </c>
      <c r="F26" s="33">
        <f t="shared" si="20"/>
        <v>13708.380952380954</v>
      </c>
      <c r="G26" s="33">
        <f t="shared" si="20"/>
        <v>12245</v>
      </c>
    </row>
    <row r="27" spans="2:7" x14ac:dyDescent="0.3">
      <c r="B27" s="4"/>
      <c r="C27" s="9"/>
      <c r="D27" s="9"/>
      <c r="E27" s="9"/>
      <c r="F27" s="9"/>
      <c r="G27" s="9"/>
    </row>
    <row r="28" spans="2:7" x14ac:dyDescent="0.3">
      <c r="B28" s="4" t="s">
        <v>25</v>
      </c>
      <c r="C28" s="10">
        <f>C26/C7</f>
        <v>0.42252130325814535</v>
      </c>
      <c r="D28" s="10">
        <f t="shared" ref="D28:G28" si="21">D26/D7</f>
        <v>0.40754568238778766</v>
      </c>
      <c r="E28" s="10">
        <f t="shared" si="21"/>
        <v>0.38450626566416041</v>
      </c>
      <c r="F28" s="10">
        <f t="shared" si="21"/>
        <v>0.36074686716791987</v>
      </c>
      <c r="G28" s="10">
        <f t="shared" si="21"/>
        <v>0.25778947368421051</v>
      </c>
    </row>
    <row r="30" spans="2:7" x14ac:dyDescent="0.3">
      <c r="B30" s="5" t="s">
        <v>26</v>
      </c>
      <c r="C30" s="6"/>
      <c r="D30" s="6"/>
      <c r="E30" s="6"/>
      <c r="F30" s="6"/>
      <c r="G30" s="6"/>
    </row>
    <row r="31" spans="2:7" x14ac:dyDescent="0.3">
      <c r="B31" s="6" t="s">
        <v>2</v>
      </c>
      <c r="C31" s="6"/>
      <c r="D31" s="6"/>
      <c r="E31" s="6"/>
      <c r="F31" s="6"/>
      <c r="G31" s="6"/>
    </row>
    <row r="32" spans="2:7" x14ac:dyDescent="0.3">
      <c r="B32" s="35" t="s">
        <v>27</v>
      </c>
      <c r="C32" s="11">
        <v>5000</v>
      </c>
      <c r="D32" s="11">
        <v>5500</v>
      </c>
      <c r="E32" s="11">
        <v>6500</v>
      </c>
      <c r="F32" s="11">
        <v>8000</v>
      </c>
      <c r="G32" s="11">
        <v>10000</v>
      </c>
    </row>
    <row r="33" spans="2:7" x14ac:dyDescent="0.3">
      <c r="B33" s="35" t="s">
        <v>28</v>
      </c>
      <c r="C33" s="12">
        <v>5</v>
      </c>
      <c r="D33" s="12">
        <v>5</v>
      </c>
      <c r="E33" s="12">
        <v>5</v>
      </c>
      <c r="F33" s="12">
        <v>5</v>
      </c>
      <c r="G33" s="12">
        <v>5</v>
      </c>
    </row>
    <row r="34" spans="2:7" x14ac:dyDescent="0.3">
      <c r="B34" s="35" t="s">
        <v>4</v>
      </c>
      <c r="C34" s="13">
        <v>0.05</v>
      </c>
      <c r="D34" s="13">
        <v>0.05</v>
      </c>
      <c r="E34" s="13">
        <v>0.05</v>
      </c>
      <c r="F34" s="13">
        <v>0.05</v>
      </c>
      <c r="G34" s="13">
        <v>0.05</v>
      </c>
    </row>
    <row r="35" spans="2:7" x14ac:dyDescent="0.3">
      <c r="B35" s="6"/>
      <c r="C35" s="14"/>
      <c r="D35" s="14"/>
      <c r="E35" s="14"/>
      <c r="F35" s="14"/>
      <c r="G35" s="14"/>
    </row>
    <row r="36" spans="2:7" x14ac:dyDescent="0.3">
      <c r="B36" s="6" t="s">
        <v>6</v>
      </c>
      <c r="C36" s="14"/>
      <c r="D36" s="14"/>
      <c r="E36" s="14"/>
      <c r="F36" s="14"/>
      <c r="G36" s="14"/>
    </row>
    <row r="37" spans="2:7" x14ac:dyDescent="0.3">
      <c r="B37" s="35" t="s">
        <v>7</v>
      </c>
      <c r="C37" s="13">
        <v>0.3</v>
      </c>
      <c r="D37" s="13">
        <v>0.3</v>
      </c>
      <c r="E37" s="13">
        <v>0.3</v>
      </c>
      <c r="F37" s="13">
        <v>0.3</v>
      </c>
      <c r="G37" s="13">
        <v>0.3</v>
      </c>
    </row>
    <row r="38" spans="2:7" x14ac:dyDescent="0.3">
      <c r="B38" s="35" t="s">
        <v>8</v>
      </c>
      <c r="C38" s="13">
        <v>7.0000000000000007E-2</v>
      </c>
      <c r="D38" s="13">
        <v>7.0000000000000007E-2</v>
      </c>
      <c r="E38" s="13">
        <v>7.0000000000000007E-2</v>
      </c>
      <c r="F38" s="13">
        <v>7.0000000000000007E-2</v>
      </c>
      <c r="G38" s="13">
        <v>7.0000000000000007E-2</v>
      </c>
    </row>
    <row r="39" spans="2:7" x14ac:dyDescent="0.3">
      <c r="B39" s="35" t="s">
        <v>9</v>
      </c>
      <c r="C39" s="13">
        <v>0.02</v>
      </c>
      <c r="D39" s="13">
        <v>0.02</v>
      </c>
      <c r="E39" s="13">
        <v>0.02</v>
      </c>
      <c r="F39" s="13">
        <v>0.02</v>
      </c>
      <c r="G39" s="13">
        <v>0.02</v>
      </c>
    </row>
    <row r="40" spans="2:7" x14ac:dyDescent="0.3">
      <c r="B40" s="6"/>
      <c r="C40" s="14"/>
      <c r="D40" s="14"/>
      <c r="E40" s="14"/>
      <c r="F40" s="14"/>
      <c r="G40" s="14"/>
    </row>
    <row r="41" spans="2:7" x14ac:dyDescent="0.3">
      <c r="B41" s="6" t="s">
        <v>13</v>
      </c>
      <c r="C41" s="14"/>
      <c r="D41" s="14"/>
      <c r="E41" s="14"/>
      <c r="F41" s="14"/>
      <c r="G41" s="14"/>
    </row>
    <row r="42" spans="2:7" x14ac:dyDescent="0.3">
      <c r="B42" s="35" t="s">
        <v>14</v>
      </c>
      <c r="C42" s="13">
        <v>0.15</v>
      </c>
      <c r="D42" s="13">
        <v>0.15</v>
      </c>
      <c r="E42" s="13">
        <v>0.15</v>
      </c>
      <c r="F42" s="13">
        <v>0.15</v>
      </c>
      <c r="G42" s="13">
        <v>0.15</v>
      </c>
    </row>
    <row r="43" spans="2:7" x14ac:dyDescent="0.3">
      <c r="B43" s="35" t="s">
        <v>15</v>
      </c>
      <c r="C43" s="13">
        <v>0.05</v>
      </c>
      <c r="D43" s="13">
        <v>0.05</v>
      </c>
      <c r="E43" s="13">
        <v>0.05</v>
      </c>
      <c r="F43" s="13">
        <v>0.05</v>
      </c>
      <c r="G43" s="13">
        <v>0.05</v>
      </c>
    </row>
    <row r="44" spans="2:7" x14ac:dyDescent="0.3">
      <c r="B44" s="35" t="s">
        <v>16</v>
      </c>
      <c r="C44" s="13">
        <v>0.05</v>
      </c>
      <c r="D44" s="13">
        <v>0.05</v>
      </c>
      <c r="E44" s="13">
        <v>0.05</v>
      </c>
      <c r="F44" s="13">
        <v>0.05</v>
      </c>
      <c r="G44" s="13">
        <v>0.05</v>
      </c>
    </row>
    <row r="45" spans="2:7" x14ac:dyDescent="0.3">
      <c r="B45" s="6"/>
      <c r="C45" s="13"/>
      <c r="D45" s="13"/>
      <c r="E45" s="13"/>
      <c r="F45" s="13"/>
      <c r="G45" s="13"/>
    </row>
    <row r="46" spans="2:7" x14ac:dyDescent="0.3">
      <c r="B46" s="6" t="s">
        <v>29</v>
      </c>
      <c r="C46" s="13">
        <v>0.21</v>
      </c>
      <c r="D46" s="13">
        <v>0.21</v>
      </c>
      <c r="E46" s="13">
        <v>0.21</v>
      </c>
      <c r="F46" s="13">
        <v>0.21</v>
      </c>
      <c r="G46" s="13">
        <v>0.21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3829-DF23-42E5-B627-6D66D975D2E9}">
  <dimension ref="B2:H42"/>
  <sheetViews>
    <sheetView tabSelected="1" topLeftCell="A2" workbookViewId="0">
      <selection activeCell="K14" sqref="K14"/>
    </sheetView>
  </sheetViews>
  <sheetFormatPr defaultRowHeight="14.4" x14ac:dyDescent="0.3"/>
  <cols>
    <col min="2" max="2" width="30.33203125" customWidth="1"/>
    <col min="3" max="3" width="10.88671875" customWidth="1"/>
    <col min="4" max="8" width="10.44140625" customWidth="1"/>
  </cols>
  <sheetData>
    <row r="2" spans="2:8" x14ac:dyDescent="0.3">
      <c r="B2" s="1" t="s">
        <v>30</v>
      </c>
      <c r="C2" s="15" t="s">
        <v>60</v>
      </c>
      <c r="D2" s="1"/>
      <c r="E2" s="1"/>
      <c r="F2" s="1"/>
      <c r="G2" s="1"/>
      <c r="H2" s="1"/>
    </row>
    <row r="3" spans="2:8" ht="15" thickBot="1" x14ac:dyDescent="0.35">
      <c r="B3" s="2" t="s">
        <v>1</v>
      </c>
      <c r="C3" s="37">
        <v>46022</v>
      </c>
      <c r="D3" s="37">
        <f t="shared" ref="D3:H3" si="0">EDATE(C3,12)</f>
        <v>46387</v>
      </c>
      <c r="E3" s="37">
        <f t="shared" si="0"/>
        <v>46752</v>
      </c>
      <c r="F3" s="37">
        <f t="shared" si="0"/>
        <v>47118</v>
      </c>
      <c r="G3" s="37">
        <f t="shared" si="0"/>
        <v>47483</v>
      </c>
      <c r="H3" s="37">
        <f t="shared" si="0"/>
        <v>47848</v>
      </c>
    </row>
    <row r="4" spans="2:8" x14ac:dyDescent="0.3">
      <c r="B4" s="3" t="s">
        <v>31</v>
      </c>
    </row>
    <row r="5" spans="2:8" x14ac:dyDescent="0.3">
      <c r="B5" s="36" t="s">
        <v>32</v>
      </c>
      <c r="C5" s="16">
        <v>5000</v>
      </c>
      <c r="D5" s="16">
        <v>5000</v>
      </c>
      <c r="E5" s="16">
        <v>5000</v>
      </c>
      <c r="F5" s="16">
        <v>5000</v>
      </c>
      <c r="G5" s="16">
        <v>5000</v>
      </c>
      <c r="H5" s="16">
        <v>5000</v>
      </c>
    </row>
    <row r="6" spans="2:8" x14ac:dyDescent="0.3">
      <c r="B6" s="36" t="s">
        <v>33</v>
      </c>
      <c r="C6" s="16">
        <v>150</v>
      </c>
      <c r="D6" s="16">
        <v>150</v>
      </c>
      <c r="E6" s="16">
        <v>150</v>
      </c>
      <c r="F6" s="16">
        <v>150</v>
      </c>
      <c r="G6" s="16">
        <v>150</v>
      </c>
      <c r="H6" s="16">
        <v>150</v>
      </c>
    </row>
    <row r="7" spans="2:8" x14ac:dyDescent="0.3">
      <c r="B7" s="29" t="s">
        <v>34</v>
      </c>
      <c r="C7" s="28">
        <f>SUM(C5:C6)</f>
        <v>5150</v>
      </c>
      <c r="D7" s="28">
        <f t="shared" ref="D7:H7" si="1">SUM(D5:D6)</f>
        <v>5150</v>
      </c>
      <c r="E7" s="28">
        <f t="shared" si="1"/>
        <v>5150</v>
      </c>
      <c r="F7" s="28">
        <f t="shared" si="1"/>
        <v>5150</v>
      </c>
      <c r="G7" s="28">
        <f t="shared" si="1"/>
        <v>5150</v>
      </c>
      <c r="H7" s="28">
        <f t="shared" si="1"/>
        <v>5150</v>
      </c>
    </row>
    <row r="8" spans="2:8" x14ac:dyDescent="0.3">
      <c r="B8" s="3" t="s">
        <v>35</v>
      </c>
    </row>
    <row r="9" spans="2:8" x14ac:dyDescent="0.3">
      <c r="B9" s="36" t="s">
        <v>36</v>
      </c>
      <c r="C9" s="16">
        <v>10000</v>
      </c>
      <c r="D9" s="16">
        <v>10000</v>
      </c>
      <c r="E9" s="16">
        <v>10000</v>
      </c>
      <c r="F9" s="16">
        <v>10000</v>
      </c>
      <c r="G9" s="16">
        <v>10000</v>
      </c>
      <c r="H9" s="16">
        <v>10000</v>
      </c>
    </row>
    <row r="10" spans="2:8" x14ac:dyDescent="0.3">
      <c r="B10" s="36" t="s">
        <v>37</v>
      </c>
      <c r="C10" s="16">
        <v>-2000</v>
      </c>
      <c r="D10" s="16">
        <v>-2000</v>
      </c>
      <c r="E10" s="16">
        <v>-2000</v>
      </c>
      <c r="F10" s="16">
        <v>-2000</v>
      </c>
      <c r="G10" s="16">
        <v>-2000</v>
      </c>
      <c r="H10" s="16">
        <v>-2000</v>
      </c>
    </row>
    <row r="11" spans="2:8" x14ac:dyDescent="0.3">
      <c r="B11" s="42" t="s">
        <v>38</v>
      </c>
      <c r="C11" s="43">
        <f>SUM(C9:C10)</f>
        <v>8000</v>
      </c>
      <c r="D11" s="43">
        <f t="shared" ref="D11:H11" si="2">SUM(D9:D10)</f>
        <v>8000</v>
      </c>
      <c r="E11" s="43">
        <f t="shared" si="2"/>
        <v>8000</v>
      </c>
      <c r="F11" s="43">
        <f t="shared" si="2"/>
        <v>8000</v>
      </c>
      <c r="G11" s="43">
        <f t="shared" si="2"/>
        <v>8000</v>
      </c>
      <c r="H11" s="43">
        <f t="shared" si="2"/>
        <v>8000</v>
      </c>
    </row>
    <row r="12" spans="2:8" x14ac:dyDescent="0.3">
      <c r="B12" s="3" t="s">
        <v>39</v>
      </c>
      <c r="C12" s="9">
        <f>C11</f>
        <v>8000</v>
      </c>
      <c r="D12" s="9">
        <f t="shared" ref="D12:H12" si="3">D11</f>
        <v>8000</v>
      </c>
      <c r="E12" s="9">
        <f t="shared" si="3"/>
        <v>8000</v>
      </c>
      <c r="F12" s="9">
        <f t="shared" si="3"/>
        <v>8000</v>
      </c>
      <c r="G12" s="9">
        <f t="shared" si="3"/>
        <v>8000</v>
      </c>
      <c r="H12" s="9">
        <f t="shared" si="3"/>
        <v>8000</v>
      </c>
    </row>
    <row r="13" spans="2:8" ht="15" thickBot="1" x14ac:dyDescent="0.35">
      <c r="B13" s="38" t="s">
        <v>40</v>
      </c>
      <c r="C13" s="33">
        <f>C12+C7</f>
        <v>13150</v>
      </c>
      <c r="D13" s="33">
        <f t="shared" ref="D13:H13" si="4">D12+D7</f>
        <v>13150</v>
      </c>
      <c r="E13" s="33">
        <f t="shared" si="4"/>
        <v>13150</v>
      </c>
      <c r="F13" s="33">
        <f t="shared" si="4"/>
        <v>13150</v>
      </c>
      <c r="G13" s="33">
        <f t="shared" si="4"/>
        <v>13150</v>
      </c>
      <c r="H13" s="33">
        <f t="shared" si="4"/>
        <v>13150</v>
      </c>
    </row>
    <row r="15" spans="2:8" x14ac:dyDescent="0.3">
      <c r="B15" s="3" t="s">
        <v>41</v>
      </c>
    </row>
    <row r="16" spans="2:8" x14ac:dyDescent="0.3">
      <c r="B16" s="36" t="s">
        <v>42</v>
      </c>
      <c r="C16" s="17">
        <v>200</v>
      </c>
      <c r="D16" s="17">
        <v>200</v>
      </c>
      <c r="E16" s="17">
        <v>200</v>
      </c>
      <c r="F16" s="17">
        <v>200</v>
      </c>
      <c r="G16" s="17">
        <v>200</v>
      </c>
      <c r="H16" s="17">
        <v>200</v>
      </c>
    </row>
    <row r="17" spans="2:8" ht="15" thickBot="1" x14ac:dyDescent="0.35">
      <c r="B17" s="44" t="s">
        <v>43</v>
      </c>
      <c r="C17" s="45">
        <v>100</v>
      </c>
      <c r="D17" s="45">
        <v>100</v>
      </c>
      <c r="E17" s="45">
        <v>100</v>
      </c>
      <c r="F17" s="45">
        <v>100</v>
      </c>
      <c r="G17" s="45">
        <v>100</v>
      </c>
      <c r="H17" s="45">
        <v>100</v>
      </c>
    </row>
    <row r="18" spans="2:8" x14ac:dyDescent="0.3">
      <c r="B18" s="41" t="s">
        <v>44</v>
      </c>
      <c r="C18">
        <f>SUM(C16:C17)</f>
        <v>300</v>
      </c>
      <c r="D18">
        <f t="shared" ref="D18:H18" si="5">SUM(D16:D17)</f>
        <v>300</v>
      </c>
      <c r="E18">
        <f t="shared" si="5"/>
        <v>300</v>
      </c>
      <c r="F18">
        <f t="shared" si="5"/>
        <v>300</v>
      </c>
      <c r="G18">
        <f t="shared" si="5"/>
        <v>300</v>
      </c>
      <c r="H18">
        <f t="shared" si="5"/>
        <v>300</v>
      </c>
    </row>
    <row r="19" spans="2:8" x14ac:dyDescent="0.3">
      <c r="B19" s="3" t="s">
        <v>45</v>
      </c>
    </row>
    <row r="20" spans="2:8" x14ac:dyDescent="0.3">
      <c r="B20" s="36" t="s">
        <v>46</v>
      </c>
      <c r="C20" s="16">
        <v>10000</v>
      </c>
      <c r="D20" s="16">
        <v>10001</v>
      </c>
      <c r="E20" s="16">
        <v>10002</v>
      </c>
      <c r="F20" s="16">
        <v>10003</v>
      </c>
      <c r="G20" s="16">
        <v>10004</v>
      </c>
      <c r="H20" s="16">
        <v>10005</v>
      </c>
    </row>
    <row r="21" spans="2:8" x14ac:dyDescent="0.3">
      <c r="B21" s="46" t="s">
        <v>47</v>
      </c>
      <c r="C21" s="47">
        <f>C20</f>
        <v>10000</v>
      </c>
      <c r="D21" s="47">
        <f t="shared" ref="D21:H21" si="6">D20</f>
        <v>10001</v>
      </c>
      <c r="E21" s="47">
        <f t="shared" si="6"/>
        <v>10002</v>
      </c>
      <c r="F21" s="47">
        <f t="shared" si="6"/>
        <v>10003</v>
      </c>
      <c r="G21" s="47">
        <f t="shared" si="6"/>
        <v>10004</v>
      </c>
      <c r="H21" s="47">
        <f t="shared" si="6"/>
        <v>10005</v>
      </c>
    </row>
    <row r="22" spans="2:8" ht="15" thickBot="1" x14ac:dyDescent="0.35">
      <c r="B22" s="48" t="s">
        <v>48</v>
      </c>
      <c r="C22" s="33">
        <f>C21+C18</f>
        <v>10300</v>
      </c>
      <c r="D22" s="33">
        <f t="shared" ref="D22:H22" si="7">D21+D18</f>
        <v>10301</v>
      </c>
      <c r="E22" s="33">
        <f t="shared" si="7"/>
        <v>10302</v>
      </c>
      <c r="F22" s="33">
        <f t="shared" si="7"/>
        <v>10303</v>
      </c>
      <c r="G22" s="33">
        <f t="shared" si="7"/>
        <v>10304</v>
      </c>
      <c r="H22" s="33">
        <f t="shared" si="7"/>
        <v>10305</v>
      </c>
    </row>
    <row r="23" spans="2:8" x14ac:dyDescent="0.3">
      <c r="B23" s="3" t="s">
        <v>49</v>
      </c>
    </row>
    <row r="24" spans="2:8" x14ac:dyDescent="0.3">
      <c r="B24" s="36" t="s">
        <v>50</v>
      </c>
      <c r="C24" s="16">
        <v>300</v>
      </c>
      <c r="D24" s="16">
        <v>300</v>
      </c>
      <c r="E24" s="16">
        <v>300</v>
      </c>
      <c r="F24" s="16">
        <v>300</v>
      </c>
      <c r="G24" s="16">
        <v>300</v>
      </c>
      <c r="H24" s="16">
        <v>300</v>
      </c>
    </row>
    <row r="25" spans="2:8" x14ac:dyDescent="0.3">
      <c r="B25" s="36" t="s">
        <v>51</v>
      </c>
      <c r="C25" s="16">
        <v>2550</v>
      </c>
      <c r="D25" s="16">
        <v>2550</v>
      </c>
      <c r="E25" s="16">
        <v>2550</v>
      </c>
      <c r="F25" s="16">
        <v>2550</v>
      </c>
      <c r="G25" s="16">
        <v>2550</v>
      </c>
      <c r="H25" s="16">
        <v>2550</v>
      </c>
    </row>
    <row r="26" spans="2:8" x14ac:dyDescent="0.3">
      <c r="B26" s="3" t="s">
        <v>52</v>
      </c>
      <c r="C26" s="9">
        <f>SUM(C24:C25)</f>
        <v>2850</v>
      </c>
      <c r="D26" s="9">
        <f t="shared" ref="D26:H26" si="8">SUM(D24:D25)</f>
        <v>2850</v>
      </c>
      <c r="E26" s="9">
        <f t="shared" si="8"/>
        <v>2850</v>
      </c>
      <c r="F26" s="9">
        <f t="shared" si="8"/>
        <v>2850</v>
      </c>
      <c r="G26" s="9">
        <f t="shared" si="8"/>
        <v>2850</v>
      </c>
      <c r="H26" s="9">
        <f t="shared" si="8"/>
        <v>2850</v>
      </c>
    </row>
    <row r="27" spans="2:8" ht="15" thickBot="1" x14ac:dyDescent="0.35">
      <c r="B27" s="38" t="s">
        <v>53</v>
      </c>
      <c r="C27" s="33">
        <f>C26+C22</f>
        <v>13150</v>
      </c>
      <c r="D27" s="33">
        <f t="shared" ref="D27:H27" si="9">D26+D22</f>
        <v>13151</v>
      </c>
      <c r="E27" s="33">
        <f t="shared" si="9"/>
        <v>13152</v>
      </c>
      <c r="F27" s="33">
        <f t="shared" si="9"/>
        <v>13153</v>
      </c>
      <c r="G27" s="33">
        <f t="shared" si="9"/>
        <v>13154</v>
      </c>
      <c r="H27" s="33">
        <f t="shared" si="9"/>
        <v>13155</v>
      </c>
    </row>
    <row r="29" spans="2:8" x14ac:dyDescent="0.3">
      <c r="B29" s="3" t="s">
        <v>54</v>
      </c>
      <c r="C29" s="9">
        <f t="shared" ref="C29:H29" si="10">C13-C27</f>
        <v>0</v>
      </c>
      <c r="D29" s="9">
        <f t="shared" si="10"/>
        <v>-1</v>
      </c>
      <c r="E29" s="9">
        <f t="shared" si="10"/>
        <v>-2</v>
      </c>
      <c r="F29" s="9">
        <f t="shared" si="10"/>
        <v>-3</v>
      </c>
      <c r="G29" s="9">
        <f t="shared" si="10"/>
        <v>-4</v>
      </c>
      <c r="H29" s="9">
        <f t="shared" si="10"/>
        <v>-5</v>
      </c>
    </row>
    <row r="31" spans="2:8" x14ac:dyDescent="0.3">
      <c r="B31" s="5" t="s">
        <v>26</v>
      </c>
      <c r="C31" s="6"/>
      <c r="D31" s="6"/>
      <c r="E31" s="6"/>
      <c r="F31" s="6"/>
      <c r="G31" s="6"/>
      <c r="H31" s="6"/>
    </row>
    <row r="32" spans="2:8" x14ac:dyDescent="0.3">
      <c r="B32" s="6" t="s">
        <v>5</v>
      </c>
      <c r="C32" s="11">
        <v>15000</v>
      </c>
      <c r="D32" s="20">
        <f>'Income Statement'!C7</f>
        <v>23750</v>
      </c>
      <c r="E32" s="20">
        <f>'Income Statement'!D7</f>
        <v>26125</v>
      </c>
      <c r="F32" s="20">
        <f>'Income Statement'!E7</f>
        <v>30875</v>
      </c>
      <c r="G32" s="20">
        <f>'Income Statement'!F7</f>
        <v>38000</v>
      </c>
      <c r="H32" s="20">
        <f>'Income Statement'!G7</f>
        <v>47500</v>
      </c>
    </row>
    <row r="33" spans="2:8" x14ac:dyDescent="0.3">
      <c r="B33" s="6" t="s">
        <v>55</v>
      </c>
      <c r="C33" s="18">
        <v>8850</v>
      </c>
      <c r="D33" s="19">
        <f>'Income Statement'!C12</f>
        <v>9750</v>
      </c>
      <c r="E33" s="49">
        <f>'Income Statement'!D12</f>
        <v>10725</v>
      </c>
      <c r="F33" s="19">
        <f>'Income Statement'!E12</f>
        <v>12675</v>
      </c>
      <c r="G33" s="19">
        <f>'Income Statement'!F12</f>
        <v>15600</v>
      </c>
      <c r="H33" s="19">
        <f>'Income Statement'!G12</f>
        <v>19500</v>
      </c>
    </row>
    <row r="34" spans="2:8" x14ac:dyDescent="0.3">
      <c r="B34" s="7" t="s">
        <v>33</v>
      </c>
      <c r="C34" s="19"/>
      <c r="D34" s="19"/>
      <c r="E34" s="19"/>
      <c r="F34" s="19"/>
      <c r="G34" s="19"/>
      <c r="H34" s="19"/>
    </row>
    <row r="35" spans="2:8" x14ac:dyDescent="0.3">
      <c r="B35" s="7" t="s">
        <v>42</v>
      </c>
      <c r="C35" s="19"/>
      <c r="D35" s="19"/>
      <c r="E35" s="19"/>
      <c r="F35" s="19"/>
      <c r="G35" s="19"/>
      <c r="H35" s="19"/>
    </row>
    <row r="36" spans="2:8" x14ac:dyDescent="0.3">
      <c r="B36" s="7" t="s">
        <v>43</v>
      </c>
      <c r="C36" s="19"/>
      <c r="D36" s="19"/>
      <c r="E36" s="19"/>
      <c r="F36" s="19"/>
      <c r="G36" s="19"/>
      <c r="H36" s="19"/>
    </row>
    <row r="37" spans="2:8" x14ac:dyDescent="0.3">
      <c r="B37" s="6"/>
      <c r="C37" s="6"/>
      <c r="D37" s="6"/>
      <c r="E37" s="6"/>
      <c r="F37" s="6"/>
      <c r="G37" s="6"/>
      <c r="H37" s="6"/>
    </row>
    <row r="38" spans="2:8" x14ac:dyDescent="0.3">
      <c r="B38" s="6" t="s">
        <v>46</v>
      </c>
      <c r="C38" s="6"/>
      <c r="D38" s="6"/>
      <c r="E38" s="6"/>
      <c r="F38" s="6"/>
      <c r="G38" s="6"/>
      <c r="H38" s="6"/>
    </row>
    <row r="39" spans="2:8" x14ac:dyDescent="0.3">
      <c r="B39" s="7" t="s">
        <v>56</v>
      </c>
      <c r="C39" s="6"/>
      <c r="D39" s="21"/>
      <c r="E39" s="21"/>
      <c r="F39" s="11">
        <v>5000</v>
      </c>
      <c r="G39" s="21"/>
      <c r="H39" s="21"/>
    </row>
    <row r="40" spans="2:8" x14ac:dyDescent="0.3">
      <c r="B40" s="7" t="s">
        <v>57</v>
      </c>
      <c r="C40" s="6"/>
      <c r="D40" s="11">
        <v>500</v>
      </c>
      <c r="E40" s="11">
        <v>500</v>
      </c>
      <c r="F40" s="11">
        <v>750</v>
      </c>
      <c r="G40" s="11">
        <v>750</v>
      </c>
      <c r="H40" s="11">
        <v>750</v>
      </c>
    </row>
    <row r="41" spans="2:8" x14ac:dyDescent="0.3">
      <c r="B41" s="7" t="s">
        <v>58</v>
      </c>
      <c r="C41" s="6"/>
      <c r="D41" s="13">
        <v>7.0000000000000007E-2</v>
      </c>
      <c r="E41" s="13">
        <v>7.0000000000000007E-2</v>
      </c>
      <c r="F41" s="13">
        <v>7.0000000000000007E-2</v>
      </c>
      <c r="G41" s="13">
        <v>7.0000000000000007E-2</v>
      </c>
      <c r="H41" s="13">
        <v>7.0000000000000007E-2</v>
      </c>
    </row>
    <row r="42" spans="2:8" x14ac:dyDescent="0.3">
      <c r="B42" s="7" t="s">
        <v>59</v>
      </c>
      <c r="C42" s="6"/>
      <c r="D42" s="20"/>
      <c r="E42" s="20"/>
      <c r="F42" s="20"/>
      <c r="G42" s="20"/>
      <c r="H42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C0C1-45C4-43DD-A474-6D07E5CFD1D2}">
  <dimension ref="B2:G18"/>
  <sheetViews>
    <sheetView workbookViewId="0">
      <selection activeCell="G1" sqref="G1:G1048576"/>
    </sheetView>
  </sheetViews>
  <sheetFormatPr defaultRowHeight="14.4" x14ac:dyDescent="0.3"/>
  <cols>
    <col min="2" max="2" width="28" customWidth="1"/>
    <col min="5" max="5" width="9.109375" customWidth="1"/>
  </cols>
  <sheetData>
    <row r="2" spans="2:7" x14ac:dyDescent="0.3">
      <c r="B2" s="1" t="s">
        <v>61</v>
      </c>
      <c r="C2" s="1"/>
      <c r="D2" s="1"/>
      <c r="E2" s="1"/>
      <c r="F2" s="1"/>
      <c r="G2" s="1"/>
    </row>
    <row r="3" spans="2:7" ht="15" thickBot="1" x14ac:dyDescent="0.35">
      <c r="B3" s="2" t="s">
        <v>1</v>
      </c>
      <c r="C3" s="8">
        <v>44562</v>
      </c>
      <c r="D3" s="8">
        <f t="shared" ref="D3:G3" si="0">EDATE(C3,12)</f>
        <v>44927</v>
      </c>
      <c r="E3" s="8">
        <f t="shared" si="0"/>
        <v>45292</v>
      </c>
      <c r="F3" s="8">
        <f t="shared" si="0"/>
        <v>45658</v>
      </c>
      <c r="G3" s="8">
        <f t="shared" si="0"/>
        <v>46023</v>
      </c>
    </row>
    <row r="4" spans="2:7" x14ac:dyDescent="0.3">
      <c r="B4" s="3" t="s">
        <v>24</v>
      </c>
      <c r="C4" s="9"/>
      <c r="D4" s="9"/>
      <c r="E4" s="9"/>
      <c r="F4" s="9"/>
      <c r="G4" s="9"/>
    </row>
    <row r="5" spans="2:7" x14ac:dyDescent="0.3">
      <c r="B5" s="3" t="s">
        <v>62</v>
      </c>
    </row>
    <row r="6" spans="2:7" x14ac:dyDescent="0.3">
      <c r="B6" s="4" t="s">
        <v>63</v>
      </c>
      <c r="C6" s="9"/>
      <c r="D6" s="9"/>
      <c r="E6" s="9"/>
      <c r="F6" s="9"/>
      <c r="G6" s="9"/>
    </row>
    <row r="7" spans="2:7" x14ac:dyDescent="0.3">
      <c r="B7" s="4" t="str">
        <f>"Change in "&amp;'[1]Balance Sheet'!B6</f>
        <v>Change in Accounts Receivable</v>
      </c>
      <c r="C7" s="9"/>
      <c r="D7" s="9"/>
      <c r="E7" s="9"/>
      <c r="F7" s="9"/>
      <c r="G7" s="9"/>
    </row>
    <row r="8" spans="2:7" x14ac:dyDescent="0.3">
      <c r="B8" s="4" t="str">
        <f>"Change in "&amp;'[1]Balance Sheet'!B16</f>
        <v>Change in Accounts Payable</v>
      </c>
      <c r="C8" s="9"/>
      <c r="D8" s="9"/>
      <c r="E8" s="9"/>
      <c r="F8" s="9"/>
      <c r="G8" s="9"/>
    </row>
    <row r="9" spans="2:7" x14ac:dyDescent="0.3">
      <c r="B9" s="4" t="str">
        <f>"Change in "&amp;'[1]Balance Sheet'!B17</f>
        <v>Change in Deferred Revenue</v>
      </c>
      <c r="C9" s="9"/>
      <c r="D9" s="9"/>
      <c r="E9" s="9"/>
      <c r="F9" s="9"/>
      <c r="G9" s="9"/>
    </row>
    <row r="10" spans="2:7" x14ac:dyDescent="0.3">
      <c r="B10" s="3" t="s">
        <v>64</v>
      </c>
      <c r="C10" s="9"/>
      <c r="D10" s="9"/>
      <c r="E10" s="9"/>
      <c r="F10" s="9"/>
      <c r="G10" s="9"/>
    </row>
    <row r="11" spans="2:7" x14ac:dyDescent="0.3">
      <c r="B11" s="3" t="s">
        <v>65</v>
      </c>
    </row>
    <row r="12" spans="2:7" x14ac:dyDescent="0.3">
      <c r="B12" s="4" t="s">
        <v>66</v>
      </c>
      <c r="C12" s="9"/>
      <c r="D12" s="9"/>
      <c r="E12" s="9"/>
      <c r="F12" s="9"/>
      <c r="G12" s="9"/>
    </row>
    <row r="13" spans="2:7" x14ac:dyDescent="0.3">
      <c r="B13" s="4" t="s">
        <v>67</v>
      </c>
      <c r="C13" s="9"/>
      <c r="D13" s="9"/>
      <c r="E13" s="9"/>
      <c r="F13" s="9"/>
      <c r="G13" s="9"/>
    </row>
    <row r="14" spans="2:7" x14ac:dyDescent="0.3">
      <c r="B14" s="3" t="s">
        <v>68</v>
      </c>
    </row>
    <row r="15" spans="2:7" x14ac:dyDescent="0.3">
      <c r="B15" s="4" t="s">
        <v>57</v>
      </c>
      <c r="C15" s="9"/>
      <c r="D15" s="9"/>
      <c r="E15" s="9"/>
      <c r="F15" s="9"/>
      <c r="G15" s="9"/>
    </row>
    <row r="16" spans="2:7" x14ac:dyDescent="0.3">
      <c r="B16" s="4" t="s">
        <v>69</v>
      </c>
      <c r="C16" s="9"/>
      <c r="D16" s="9"/>
      <c r="E16" s="9"/>
      <c r="F16" s="9"/>
      <c r="G16" s="9"/>
    </row>
    <row r="17" spans="2:7" x14ac:dyDescent="0.3">
      <c r="B17" s="4" t="s">
        <v>70</v>
      </c>
      <c r="C17" s="9"/>
      <c r="D17" s="9"/>
      <c r="E17" s="9"/>
      <c r="F17" s="9"/>
      <c r="G17" s="9"/>
    </row>
    <row r="18" spans="2:7" x14ac:dyDescent="0.3">
      <c r="B18" t="s">
        <v>71</v>
      </c>
      <c r="C18" s="9"/>
      <c r="D18" s="9"/>
      <c r="E18" s="9"/>
      <c r="F18" s="9"/>
      <c r="G1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8703-449B-4198-AF74-B2B5DE604686}">
  <dimension ref="B2:H15"/>
  <sheetViews>
    <sheetView workbookViewId="0">
      <selection activeCell="D15" sqref="D15"/>
    </sheetView>
  </sheetViews>
  <sheetFormatPr defaultRowHeight="14.4" x14ac:dyDescent="0.3"/>
  <cols>
    <col min="2" max="2" width="17.33203125" customWidth="1"/>
    <col min="3" max="3" width="16.33203125" customWidth="1"/>
    <col min="4" max="8" width="10.44140625" customWidth="1"/>
  </cols>
  <sheetData>
    <row r="2" spans="2:8" x14ac:dyDescent="0.3">
      <c r="B2" s="1" t="s">
        <v>36</v>
      </c>
      <c r="C2" s="1"/>
      <c r="D2" s="1"/>
      <c r="E2" s="1"/>
      <c r="F2" s="1"/>
      <c r="G2" s="1"/>
      <c r="H2" s="1"/>
    </row>
    <row r="3" spans="2:8" ht="15" thickBot="1" x14ac:dyDescent="0.35">
      <c r="B3" s="2" t="s">
        <v>1</v>
      </c>
      <c r="C3" s="22" t="s">
        <v>78</v>
      </c>
      <c r="D3" s="37">
        <v>46022</v>
      </c>
      <c r="E3" s="37">
        <f t="shared" ref="E3:H3" si="0">EDATE(D3,12)</f>
        <v>46387</v>
      </c>
      <c r="F3" s="37">
        <f t="shared" si="0"/>
        <v>46752</v>
      </c>
      <c r="G3" s="37">
        <f t="shared" si="0"/>
        <v>47118</v>
      </c>
      <c r="H3" s="37">
        <f t="shared" si="0"/>
        <v>47483</v>
      </c>
    </row>
    <row r="4" spans="2:8" x14ac:dyDescent="0.3">
      <c r="B4" s="3" t="s">
        <v>66</v>
      </c>
    </row>
    <row r="5" spans="2:8" x14ac:dyDescent="0.3">
      <c r="B5" s="36" t="s">
        <v>72</v>
      </c>
      <c r="C5" s="23">
        <v>3</v>
      </c>
      <c r="D5" s="24">
        <v>5000</v>
      </c>
      <c r="E5" s="24"/>
      <c r="F5" s="26"/>
      <c r="G5" s="24">
        <v>5000</v>
      </c>
    </row>
    <row r="6" spans="2:8" x14ac:dyDescent="0.3">
      <c r="B6" s="36" t="s">
        <v>73</v>
      </c>
      <c r="C6" s="23">
        <v>7</v>
      </c>
      <c r="D6" s="24">
        <v>3000</v>
      </c>
      <c r="E6" s="24"/>
      <c r="F6" s="24"/>
      <c r="G6" s="26"/>
    </row>
    <row r="7" spans="2:8" x14ac:dyDescent="0.3">
      <c r="B7" s="36" t="s">
        <v>74</v>
      </c>
      <c r="C7" s="23">
        <v>7</v>
      </c>
      <c r="D7" s="24">
        <v>6000</v>
      </c>
      <c r="E7" s="24"/>
      <c r="F7" s="24"/>
      <c r="G7" s="26"/>
    </row>
    <row r="8" spans="2:8" ht="15" thickBot="1" x14ac:dyDescent="0.35">
      <c r="B8" s="38" t="s">
        <v>75</v>
      </c>
      <c r="C8" s="39"/>
      <c r="D8" s="40">
        <f>SUM(D5:D7)</f>
        <v>14000</v>
      </c>
      <c r="E8" s="40"/>
      <c r="F8" s="40"/>
      <c r="G8" s="40"/>
      <c r="H8" s="40"/>
    </row>
    <row r="10" spans="2:8" x14ac:dyDescent="0.3">
      <c r="B10" s="4" t="s">
        <v>63</v>
      </c>
      <c r="C10" s="23">
        <v>4757</v>
      </c>
    </row>
    <row r="11" spans="2:8" x14ac:dyDescent="0.3">
      <c r="B11" s="36" t="s">
        <v>76</v>
      </c>
      <c r="D11" s="24">
        <v>2000</v>
      </c>
      <c r="E11" s="24">
        <v>2000</v>
      </c>
      <c r="F11" s="24">
        <v>2000</v>
      </c>
      <c r="G11" s="24">
        <v>2000</v>
      </c>
    </row>
    <row r="12" spans="2:8" x14ac:dyDescent="0.3">
      <c r="B12" s="36" t="str">
        <f t="shared" ref="B12:B14" si="1">B5</f>
        <v>Lemon Crusher</v>
      </c>
      <c r="D12" s="25">
        <f>$D5/$C5</f>
        <v>1666.6666666666667</v>
      </c>
      <c r="E12" s="25">
        <f t="shared" ref="E12:H12" si="2">$D5/$C5</f>
        <v>1666.6666666666667</v>
      </c>
      <c r="F12" s="25">
        <f t="shared" si="2"/>
        <v>1666.6666666666667</v>
      </c>
      <c r="G12" s="25">
        <f t="shared" si="2"/>
        <v>1666.6666666666667</v>
      </c>
      <c r="H12" s="25">
        <f t="shared" si="2"/>
        <v>1666.6666666666667</v>
      </c>
    </row>
    <row r="13" spans="2:8" x14ac:dyDescent="0.3">
      <c r="B13" s="36" t="str">
        <f t="shared" si="1"/>
        <v>Ice Machine</v>
      </c>
      <c r="D13" s="25">
        <f>$D6/$C6</f>
        <v>428.57142857142856</v>
      </c>
      <c r="E13" s="25">
        <f t="shared" ref="E13:H13" si="3">$D6/$C6</f>
        <v>428.57142857142856</v>
      </c>
      <c r="F13" s="25">
        <f t="shared" si="3"/>
        <v>428.57142857142856</v>
      </c>
      <c r="G13" s="25">
        <f t="shared" si="3"/>
        <v>428.57142857142856</v>
      </c>
      <c r="H13" s="25">
        <f t="shared" si="3"/>
        <v>428.57142857142856</v>
      </c>
    </row>
    <row r="14" spans="2:8" x14ac:dyDescent="0.3">
      <c r="B14" s="36" t="str">
        <f t="shared" si="1"/>
        <v>Refrigerator</v>
      </c>
      <c r="D14" s="25">
        <f t="shared" ref="D13:G14" si="4">$D7/$C7</f>
        <v>857.14285714285711</v>
      </c>
      <c r="E14" s="25">
        <f t="shared" ref="E14:H14" si="5">$D7/$C7</f>
        <v>857.14285714285711</v>
      </c>
      <c r="F14" s="25">
        <f t="shared" si="5"/>
        <v>857.14285714285711</v>
      </c>
      <c r="G14" s="25">
        <f t="shared" si="5"/>
        <v>857.14285714285711</v>
      </c>
      <c r="H14" s="25">
        <f t="shared" si="5"/>
        <v>857.14285714285711</v>
      </c>
    </row>
    <row r="15" spans="2:8" ht="15" thickBot="1" x14ac:dyDescent="0.35">
      <c r="B15" s="39" t="s">
        <v>77</v>
      </c>
      <c r="C15" s="39"/>
      <c r="D15" s="40">
        <f>SUM(D11:D14)</f>
        <v>4952.3809523809523</v>
      </c>
      <c r="E15" s="40">
        <f t="shared" ref="E15:G15" si="6">SUM(E11:E14)</f>
        <v>4952.3809523809523</v>
      </c>
      <c r="F15" s="40">
        <f t="shared" si="6"/>
        <v>4952.3809523809523</v>
      </c>
      <c r="G15" s="40">
        <f t="shared" si="6"/>
        <v>4952.3809523809523</v>
      </c>
      <c r="H15" s="4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Cashflows</vt:lpstr>
      <vt:lpstr>Fixed 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2329aayushi@gmail.com</dc:creator>
  <cp:lastModifiedBy>2329aayushi@gmail.com</cp:lastModifiedBy>
  <dcterms:created xsi:type="dcterms:W3CDTF">2025-08-01T20:44:42Z</dcterms:created>
  <dcterms:modified xsi:type="dcterms:W3CDTF">2025-08-05T17:04:17Z</dcterms:modified>
</cp:coreProperties>
</file>