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hijeet DA\"/>
    </mc:Choice>
  </mc:AlternateContent>
  <xr:revisionPtr revIDLastSave="0" documentId="13_ncr:1_{16BBE35B-488A-4CA0-AC00-7EF02C69BE00}" xr6:coauthVersionLast="47" xr6:coauthVersionMax="47" xr10:uidLastSave="{00000000-0000-0000-0000-000000000000}"/>
  <bookViews>
    <workbookView xWindow="-120" yWindow="-120" windowWidth="20730" windowHeight="11760" activeTab="1" xr2:uid="{18E74621-BEBE-4C55-9A4A-6D7726ED6B75}"/>
  </bookViews>
  <sheets>
    <sheet name="Brainstorm" sheetId="4" r:id="rId1"/>
    <sheet name="Vlookup Advanced" sheetId="2" r:id="rId2"/>
  </sheets>
  <definedNames>
    <definedName name="Country">Brainstorm!$C$14:$C$27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7" i="2" l="1"/>
  <c r="I30" i="2"/>
  <c r="I28" i="2"/>
  <c r="D29" i="2" s="1"/>
  <c r="I34" i="2"/>
  <c r="I35" i="2"/>
  <c r="I33" i="2"/>
  <c r="I32" i="2"/>
  <c r="I29" i="2"/>
  <c r="I31" i="2"/>
  <c r="I36" i="2"/>
  <c r="D31" i="2" l="1"/>
  <c r="D28" i="2"/>
  <c r="D32" i="2"/>
  <c r="D30" i="2"/>
  <c r="D10" i="2" l="1"/>
  <c r="D9" i="2"/>
  <c r="E17" i="2"/>
  <c r="E18" i="2"/>
  <c r="E19" i="2"/>
  <c r="E20" i="2"/>
  <c r="E21" i="2"/>
  <c r="E22" i="2"/>
  <c r="E16" i="2"/>
  <c r="D7" i="2"/>
  <c r="D8" i="2"/>
  <c r="D6" i="2"/>
  <c r="E10" i="4" a="1"/>
  <c r="E10" i="4" s="1"/>
  <c r="D11" i="4"/>
  <c r="D10" i="4"/>
  <c r="E7" i="4"/>
  <c r="D7" i="4"/>
  <c r="I17" i="4"/>
  <c r="I27" i="4"/>
  <c r="I26" i="4"/>
  <c r="I25" i="4"/>
  <c r="I24" i="4"/>
  <c r="I23" i="4"/>
  <c r="I22" i="4"/>
  <c r="I21" i="4"/>
  <c r="I20" i="4"/>
  <c r="I19" i="4"/>
  <c r="I18" i="4"/>
  <c r="I16" i="4"/>
  <c r="I15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<sst xmlns="http://schemas.openxmlformats.org/spreadsheetml/2006/main" count="127" uniqueCount="47">
  <si>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</si>
  <si>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</si>
  <si>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</si>
  <si>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</si>
  <si>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</si>
  <si>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</si>
  <si>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</si>
  <si>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</si>
  <si>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</si>
  <si>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</si>
  <si>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</si>
  <si>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</si>
  <si>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</si>
  <si>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</si>
  <si>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</si>
  <si>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</si>
  <si>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</si>
  <si>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</si>
  <si>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</si>
  <si>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</si>
  <si>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</si>
  <si>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</si>
  <si>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</si>
  <si>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</si>
  <si>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</si>
  <si>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</si>
  <si>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</si>
  <si>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</si>
  <si>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</si>
  <si>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</si>
  <si>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</si>
  <si>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</si>
  <si>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</si>
  <si>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</si>
  <si>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</si>
  <si>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</si>
  <si>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</si>
  <si>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</si>
  <si>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</si>
  <si>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</si>
  <si>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</si>
  <si>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</si>
  <si>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</si>
  <si>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</si>
  <si>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</si>
  <si>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paseo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</si>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</sst>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4" borderId="2" xfId="0" applyFill="1" applyBorder="1"/>
    <xf numFmtId="10" fontId="1" fillId="3" borderId="1" xfId="0" applyNumberFormat="1" applyFont="1" applyFill="1" applyBorder="1"/>
    <xf numFmtId="10" fontId="0" fillId="4" borderId="1" xfId="0" applyNumberFormat="1" applyFill="1" applyBorder="1"/>
    <xf numFmtId="0" fontId="1" fillId="3" borderId="0" xfId="0" applyFont="1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A2:L27"/>
  <sheetViews>
    <sheetView topLeftCell="A5" workbookViewId="0">
      <selection activeCell="F10" sqref="F10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9.7109375" bestFit="1" customWidth="1"/>
    <col min="5" max="5" width="19.28515625" bestFit="1" customWidth="1"/>
    <col min="6" max="6" width="17.5703125" bestFit="1" customWidth="1"/>
    <col min="7" max="7" width="8.7109375" bestFit="1" customWidth="1"/>
    <col min="8" max="8" width="10.140625" bestFit="1" customWidth="1"/>
  </cols>
  <sheetData>
    <row r="2" spans="1:12" ht="15.75" x14ac:dyDescent="0.25">
      <c r="B2" s="9" t="s">
        <v>19</v>
      </c>
    </row>
    <row r="3" spans="1:12" ht="18.75" x14ac:dyDescent="0.3">
      <c r="B3" s="9" t="s">
        <v>20</v>
      </c>
      <c r="G3" s="10"/>
    </row>
    <row r="4" spans="1:12" ht="18.75" x14ac:dyDescent="0.3">
      <c r="B4" s="9" t="s">
        <v>21</v>
      </c>
      <c r="G4" s="10"/>
    </row>
    <row r="5" spans="1:12" ht="18.75" x14ac:dyDescent="0.3">
      <c r="G5" s="10"/>
    </row>
    <row r="6" spans="1:12" x14ac:dyDescent="0.25">
      <c r="B6" s="11" t="s">
        <v>22</v>
      </c>
      <c r="C6" s="11" t="s">
        <v>23</v>
      </c>
      <c r="D6" s="11" t="s">
        <v>24</v>
      </c>
      <c r="E6" s="11" t="s">
        <v>25</v>
      </c>
    </row>
    <row r="7" spans="1:12" x14ac:dyDescent="0.25">
      <c r="B7" s="1" t="s">
        <v>40</v>
      </c>
      <c r="C7" s="1" t="s">
        <v>38</v>
      </c>
      <c r="D7" s="5">
        <f>SUMIFS(H14:H27,B14:B27,B7,C14:C27,C7)</f>
        <v>779625</v>
      </c>
      <c r="E7" s="5">
        <f>COUNTIFS(B13:B27,B7,C13:C27,C7)</f>
        <v>1</v>
      </c>
    </row>
    <row r="9" spans="1:12" x14ac:dyDescent="0.25">
      <c r="C9" s="1"/>
      <c r="D9" s="1"/>
      <c r="E9" s="11" t="s">
        <v>26</v>
      </c>
    </row>
    <row r="10" spans="1:12" x14ac:dyDescent="0.25">
      <c r="C10" s="11" t="s">
        <v>27</v>
      </c>
      <c r="D10" s="5">
        <f>MAX(F14:F27)</f>
        <v>260</v>
      </c>
      <c r="E10" s="5" t="str" cm="1">
        <f t="array" ref="E10:E11">VLOOKUP(D10:D11,A13:D27,4,FALSE)</f>
        <v>Amarilla</v>
      </c>
    </row>
    <row r="11" spans="1:12" x14ac:dyDescent="0.25">
      <c r="C11" s="11" t="s">
        <v>28</v>
      </c>
      <c r="D11" s="5">
        <f>MIN(F14:F27)</f>
        <v>5</v>
      </c>
      <c r="E11" s="5" t="str">
        <v>Montana</v>
      </c>
    </row>
    <row r="13" spans="1:12" x14ac:dyDescent="0.25">
      <c r="A13" s="5" t="s">
        <v>30</v>
      </c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  <c r="K13" s="12" t="s">
        <v>1</v>
      </c>
      <c r="L13" s="12" t="s">
        <v>30</v>
      </c>
    </row>
    <row r="14" spans="1:12" x14ac:dyDescent="0.25">
      <c r="A14" s="5">
        <v>10</v>
      </c>
      <c r="B14" s="1" t="s">
        <v>34</v>
      </c>
      <c r="C14" s="1" t="s">
        <v>35</v>
      </c>
      <c r="D14" s="1" t="s">
        <v>8</v>
      </c>
      <c r="E14" s="1">
        <v>2851</v>
      </c>
      <c r="F14" s="5">
        <v>10</v>
      </c>
      <c r="G14" s="1">
        <v>350</v>
      </c>
      <c r="H14" s="5">
        <f>G14*E14</f>
        <v>997850</v>
      </c>
      <c r="I14" s="5">
        <f>H14-(E14*F14)</f>
        <v>969340</v>
      </c>
      <c r="K14" t="s">
        <v>45</v>
      </c>
      <c r="L14">
        <v>10</v>
      </c>
    </row>
    <row r="15" spans="1:12" x14ac:dyDescent="0.25">
      <c r="A15" s="5">
        <v>10</v>
      </c>
      <c r="B15" s="1" t="s">
        <v>34</v>
      </c>
      <c r="C15" s="1" t="s">
        <v>36</v>
      </c>
      <c r="D15" s="1" t="s">
        <v>8</v>
      </c>
      <c r="E15" s="1">
        <v>3495</v>
      </c>
      <c r="F15" s="5">
        <v>10</v>
      </c>
      <c r="G15" s="1">
        <v>300</v>
      </c>
      <c r="H15" s="5">
        <f t="shared" ref="H15:H27" si="0">G15*E15</f>
        <v>1048500</v>
      </c>
      <c r="I15" s="5">
        <f t="shared" ref="I15:I27" si="1">H15-(E15*F15)</f>
        <v>1013550</v>
      </c>
      <c r="K15" t="s">
        <v>10</v>
      </c>
      <c r="L15">
        <v>120</v>
      </c>
    </row>
    <row r="16" spans="1:12" x14ac:dyDescent="0.25">
      <c r="A16" s="5">
        <v>10</v>
      </c>
      <c r="B16" s="1" t="s">
        <v>37</v>
      </c>
      <c r="C16" s="1" t="s">
        <v>38</v>
      </c>
      <c r="D16" s="1" t="s">
        <v>8</v>
      </c>
      <c r="E16" s="1">
        <v>2632</v>
      </c>
      <c r="F16" s="5">
        <v>10</v>
      </c>
      <c r="G16" s="1">
        <v>350</v>
      </c>
      <c r="H16" s="5">
        <f t="shared" si="0"/>
        <v>921200</v>
      </c>
      <c r="I16" s="5">
        <f t="shared" si="1"/>
        <v>894880</v>
      </c>
      <c r="K16" t="s">
        <v>4</v>
      </c>
      <c r="L16">
        <v>260</v>
      </c>
    </row>
    <row r="17" spans="1:12" x14ac:dyDescent="0.25">
      <c r="A17" s="5">
        <v>120</v>
      </c>
      <c r="B17" s="1" t="s">
        <v>37</v>
      </c>
      <c r="C17" s="1" t="s">
        <v>38</v>
      </c>
      <c r="D17" s="1" t="s">
        <v>10</v>
      </c>
      <c r="E17" s="1">
        <v>2632</v>
      </c>
      <c r="F17" s="5">
        <v>120</v>
      </c>
      <c r="G17" s="1">
        <v>350</v>
      </c>
      <c r="H17" s="5">
        <f t="shared" si="0"/>
        <v>921200</v>
      </c>
      <c r="I17" s="5">
        <f t="shared" si="1"/>
        <v>605360</v>
      </c>
      <c r="K17" t="s">
        <v>16</v>
      </c>
      <c r="L17">
        <v>5</v>
      </c>
    </row>
    <row r="18" spans="1:12" x14ac:dyDescent="0.25">
      <c r="A18" s="5">
        <v>120</v>
      </c>
      <c r="B18" s="1" t="s">
        <v>37</v>
      </c>
      <c r="C18" s="1" t="s">
        <v>36</v>
      </c>
      <c r="D18" s="1" t="s">
        <v>10</v>
      </c>
      <c r="E18" s="1">
        <v>2574</v>
      </c>
      <c r="F18" s="5">
        <v>120</v>
      </c>
      <c r="G18" s="1">
        <v>300</v>
      </c>
      <c r="H18" s="5">
        <f t="shared" si="0"/>
        <v>772200</v>
      </c>
      <c r="I18" s="5">
        <f t="shared" si="1"/>
        <v>463320</v>
      </c>
      <c r="K18" t="s">
        <v>41</v>
      </c>
      <c r="L18">
        <v>250</v>
      </c>
    </row>
    <row r="19" spans="1:12" x14ac:dyDescent="0.25">
      <c r="A19" s="5">
        <v>10</v>
      </c>
      <c r="B19" s="1" t="s">
        <v>34</v>
      </c>
      <c r="C19" s="1" t="s">
        <v>35</v>
      </c>
      <c r="D19" s="1" t="s">
        <v>8</v>
      </c>
      <c r="E19" s="1">
        <v>2151</v>
      </c>
      <c r="F19" s="5">
        <v>10</v>
      </c>
      <c r="G19" s="1">
        <v>350</v>
      </c>
      <c r="H19" s="5">
        <f t="shared" si="0"/>
        <v>752850</v>
      </c>
      <c r="I19" s="5">
        <f t="shared" si="1"/>
        <v>731340</v>
      </c>
    </row>
    <row r="20" spans="1:12" x14ac:dyDescent="0.25">
      <c r="A20" s="5">
        <v>260</v>
      </c>
      <c r="B20" s="1" t="s">
        <v>37</v>
      </c>
      <c r="C20" s="1" t="s">
        <v>39</v>
      </c>
      <c r="D20" s="1" t="s">
        <v>4</v>
      </c>
      <c r="E20" s="1">
        <v>2475</v>
      </c>
      <c r="F20" s="5">
        <v>260</v>
      </c>
      <c r="G20" s="1">
        <v>300</v>
      </c>
      <c r="H20" s="5">
        <f t="shared" si="0"/>
        <v>742500</v>
      </c>
      <c r="I20" s="5">
        <f t="shared" si="1"/>
        <v>99000</v>
      </c>
    </row>
    <row r="21" spans="1:12" x14ac:dyDescent="0.25">
      <c r="A21" s="5">
        <v>5</v>
      </c>
      <c r="B21" s="1" t="s">
        <v>40</v>
      </c>
      <c r="C21" s="1" t="s">
        <v>38</v>
      </c>
      <c r="D21" s="1" t="s">
        <v>16</v>
      </c>
      <c r="E21" s="1">
        <v>2227.5</v>
      </c>
      <c r="F21" s="5"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1:12" x14ac:dyDescent="0.25">
      <c r="A22" s="5">
        <v>250</v>
      </c>
      <c r="B22" s="1" t="s">
        <v>34</v>
      </c>
      <c r="C22" s="1" t="s">
        <v>36</v>
      </c>
      <c r="D22" s="1" t="s">
        <v>41</v>
      </c>
      <c r="E22" s="1">
        <v>2541</v>
      </c>
      <c r="F22" s="5">
        <v>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1:12" x14ac:dyDescent="0.25">
      <c r="A23" s="5">
        <v>120</v>
      </c>
      <c r="B23" s="1" t="s">
        <v>40</v>
      </c>
      <c r="C23" s="1" t="s">
        <v>42</v>
      </c>
      <c r="D23" s="1" t="s">
        <v>10</v>
      </c>
      <c r="E23" s="1">
        <v>2536</v>
      </c>
      <c r="F23" s="5">
        <v>120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1:12" x14ac:dyDescent="0.25">
      <c r="A24" s="5">
        <v>10</v>
      </c>
      <c r="B24" s="1" t="s">
        <v>37</v>
      </c>
      <c r="C24" s="1" t="s">
        <v>36</v>
      </c>
      <c r="D24" s="1" t="s">
        <v>8</v>
      </c>
      <c r="E24" s="1">
        <v>2007</v>
      </c>
      <c r="F24" s="5">
        <v>10</v>
      </c>
      <c r="G24" s="1">
        <v>350</v>
      </c>
      <c r="H24" s="5">
        <f t="shared" si="0"/>
        <v>702450</v>
      </c>
      <c r="I24" s="5">
        <f t="shared" si="1"/>
        <v>682380</v>
      </c>
    </row>
    <row r="25" spans="1:12" x14ac:dyDescent="0.25">
      <c r="A25" s="5">
        <v>120</v>
      </c>
      <c r="B25" s="1" t="s">
        <v>43</v>
      </c>
      <c r="C25" s="1" t="s">
        <v>36</v>
      </c>
      <c r="D25" s="1" t="s">
        <v>10</v>
      </c>
      <c r="E25" s="1">
        <v>2460</v>
      </c>
      <c r="F25" s="5">
        <v>120</v>
      </c>
      <c r="G25" s="1">
        <v>300</v>
      </c>
      <c r="H25" s="5">
        <f t="shared" si="0"/>
        <v>738000</v>
      </c>
      <c r="I25" s="5">
        <f t="shared" si="1"/>
        <v>442800</v>
      </c>
    </row>
    <row r="26" spans="1:12" x14ac:dyDescent="0.25">
      <c r="A26" s="5">
        <v>5</v>
      </c>
      <c r="B26" s="1" t="s">
        <v>44</v>
      </c>
      <c r="C26" s="1" t="s">
        <v>38</v>
      </c>
      <c r="D26" s="1" t="s">
        <v>16</v>
      </c>
      <c r="E26" s="1">
        <v>3802.5</v>
      </c>
      <c r="F26" s="5">
        <v>5</v>
      </c>
      <c r="G26" s="1">
        <v>300</v>
      </c>
      <c r="H26" s="5">
        <f t="shared" si="0"/>
        <v>1140750</v>
      </c>
      <c r="I26" s="5">
        <f t="shared" si="1"/>
        <v>1121737.5</v>
      </c>
    </row>
    <row r="27" spans="1:12" x14ac:dyDescent="0.25">
      <c r="A27" s="5">
        <v>120</v>
      </c>
      <c r="B27" s="1" t="s">
        <v>34</v>
      </c>
      <c r="C27" s="1" t="s">
        <v>38</v>
      </c>
      <c r="D27" s="1" t="s">
        <v>10</v>
      </c>
      <c r="E27" s="1">
        <v>3793.5</v>
      </c>
      <c r="F27" s="5">
        <v>120</v>
      </c>
      <c r="G27" s="1">
        <v>300</v>
      </c>
      <c r="H27" s="5">
        <f t="shared" si="0"/>
        <v>1138050</v>
      </c>
      <c r="I27" s="5">
        <f t="shared" si="1"/>
        <v>682830</v>
      </c>
    </row>
  </sheetData>
  <dataValidations count="2">
    <dataValidation type="list" allowBlank="1" showInputMessage="1" showErrorMessage="1" sqref="B7" xr:uid="{F9F3D36C-2D3D-44CD-BD96-6B24864E0896}">
      <formula1>Segment</formula1>
    </dataValidation>
    <dataValidation type="list" allowBlank="1" showInputMessage="1" showErrorMessage="1" sqref="C7" xr:uid="{96A75191-2526-4C90-8A99-9367AAFE8174}">
      <formula1>Country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O37"/>
  <sheetViews>
    <sheetView tabSelected="1" topLeftCell="A17" workbookViewId="0">
      <selection activeCell="I38" sqref="I38"/>
    </sheetView>
  </sheetViews>
  <sheetFormatPr defaultRowHeight="15" x14ac:dyDescent="0.25"/>
  <cols>
    <col min="2" max="2" width="33.28515625" bestFit="1" customWidth="1"/>
    <col min="3" max="3" width="33.28515625" customWidth="1"/>
    <col min="4" max="4" width="9.140625" bestFit="1" customWidth="1"/>
    <col min="7" max="7" width="9.7109375" bestFit="1" customWidth="1"/>
    <col min="8" max="8" width="9.42578125" bestFit="1" customWidth="1"/>
    <col min="9" max="9" width="13.85546875" customWidth="1"/>
  </cols>
  <sheetData>
    <row r="3" spans="2:15" x14ac:dyDescent="0.25">
      <c r="B3" s="2" t="s">
        <v>0</v>
      </c>
      <c r="C3" s="2"/>
    </row>
    <row r="4" spans="2:15" x14ac:dyDescent="0.25">
      <c r="B4" s="2"/>
      <c r="C4" s="2"/>
    </row>
    <row r="5" spans="2:15" x14ac:dyDescent="0.25">
      <c r="B5" s="3" t="s">
        <v>1</v>
      </c>
      <c r="C5" s="3"/>
      <c r="D5" s="3" t="s">
        <v>2</v>
      </c>
      <c r="G5" s="3" t="s">
        <v>1</v>
      </c>
      <c r="H5" s="3" t="s">
        <v>2</v>
      </c>
      <c r="I5" s="15"/>
    </row>
    <row r="6" spans="2:15" x14ac:dyDescent="0.25">
      <c r="B6" s="1" t="s">
        <v>3</v>
      </c>
      <c r="C6" s="1"/>
      <c r="D6" s="1">
        <f>VLOOKUP(TRIM(LEFT(B6,SEARCH(" ",B6,1)-1)),$G$5:$H$10,2,FALSE)</f>
        <v>2574</v>
      </c>
      <c r="G6" s="1" t="s">
        <v>4</v>
      </c>
      <c r="H6" s="1">
        <v>2475</v>
      </c>
    </row>
    <row r="7" spans="2:15" x14ac:dyDescent="0.25">
      <c r="B7" s="1" t="s">
        <v>5</v>
      </c>
      <c r="C7" s="1"/>
      <c r="D7" s="1">
        <f t="shared" ref="D7:D8" si="0">VLOOKUP(TRIM(LEFT(B7,SEARCH(" ",B7,1)-1)),$G$5:$H$10,2,FALSE)</f>
        <v>2151</v>
      </c>
      <c r="G7" s="1" t="s">
        <v>16</v>
      </c>
      <c r="H7" s="1">
        <v>2227.5</v>
      </c>
    </row>
    <row r="8" spans="2:15" x14ac:dyDescent="0.25">
      <c r="B8" s="1" t="s">
        <v>7</v>
      </c>
      <c r="C8" s="1"/>
      <c r="D8" s="1">
        <f t="shared" si="0"/>
        <v>2475</v>
      </c>
      <c r="G8" s="1" t="s">
        <v>8</v>
      </c>
      <c r="H8" s="1">
        <v>2151</v>
      </c>
    </row>
    <row r="9" spans="2:15" x14ac:dyDescent="0.25">
      <c r="B9" s="1" t="s">
        <v>9</v>
      </c>
      <c r="C9" s="1"/>
      <c r="D9" s="1">
        <f>VLOOKUP(TRIM(LEFT(B9,SEARCH(" ",B9,1)-1)),$G$5:$H$10,2,FALSE)</f>
        <v>2227.5</v>
      </c>
      <c r="G9" s="1" t="s">
        <v>10</v>
      </c>
      <c r="H9" s="1">
        <v>2574</v>
      </c>
    </row>
    <row r="10" spans="2:15" x14ac:dyDescent="0.25">
      <c r="B10" s="1" t="s">
        <v>11</v>
      </c>
      <c r="C10" s="1"/>
      <c r="D10" s="1">
        <f>VLOOKUP(TRIM(LEFT(B10,SEARCH(" ",B10,1)-1)),$G$5:$H$10,2,FALSE)</f>
        <v>2541</v>
      </c>
      <c r="G10" s="1" t="s">
        <v>41</v>
      </c>
      <c r="H10" s="1">
        <v>2541</v>
      </c>
    </row>
    <row r="12" spans="2:15" s="4" customFormat="1" x14ac:dyDescent="0.25"/>
    <row r="13" spans="2:15" x14ac:dyDescent="0.25">
      <c r="B13" s="2" t="s">
        <v>13</v>
      </c>
      <c r="C13" s="2"/>
    </row>
    <row r="14" spans="2:15" x14ac:dyDescent="0.25">
      <c r="G14" s="3" t="s">
        <v>8</v>
      </c>
      <c r="H14" s="3"/>
      <c r="I14" s="15"/>
      <c r="K14" s="3" t="s">
        <v>4</v>
      </c>
      <c r="L14" s="3"/>
      <c r="N14" s="3" t="s">
        <v>6</v>
      </c>
      <c r="O14" s="3"/>
    </row>
    <row r="15" spans="2:15" x14ac:dyDescent="0.25">
      <c r="B15" s="3" t="s">
        <v>1</v>
      </c>
      <c r="C15" s="3"/>
      <c r="D15" s="3" t="s">
        <v>14</v>
      </c>
      <c r="E15" s="13" t="s">
        <v>15</v>
      </c>
      <c r="G15" s="3" t="s">
        <v>14</v>
      </c>
      <c r="H15" s="3" t="s">
        <v>15</v>
      </c>
      <c r="I15" s="15"/>
      <c r="K15" s="3" t="s">
        <v>14</v>
      </c>
      <c r="L15" s="3" t="s">
        <v>15</v>
      </c>
      <c r="N15" s="3" t="s">
        <v>14</v>
      </c>
      <c r="O15" s="3" t="s">
        <v>15</v>
      </c>
    </row>
    <row r="16" spans="2:15" x14ac:dyDescent="0.25">
      <c r="B16" s="1" t="s">
        <v>8</v>
      </c>
      <c r="C16" s="1">
        <v>1</v>
      </c>
      <c r="D16" s="1">
        <v>1655.08</v>
      </c>
      <c r="E16" s="14">
        <f>VLOOKUP(D16,CHOOSE(C16,$G$16:$H$20,$K$16:$L$20,$N$16:$O$20),2)</f>
        <v>0.125</v>
      </c>
      <c r="G16" s="1">
        <v>0</v>
      </c>
      <c r="H16" s="6">
        <v>0.05</v>
      </c>
      <c r="I16" s="16"/>
      <c r="K16" s="1">
        <v>0</v>
      </c>
      <c r="L16" s="7">
        <v>2.5000000000000001E-2</v>
      </c>
      <c r="N16" s="1">
        <v>0</v>
      </c>
      <c r="O16" s="7">
        <v>1.4999999999999999E-2</v>
      </c>
    </row>
    <row r="17" spans="2:15" x14ac:dyDescent="0.25">
      <c r="B17" s="1" t="s">
        <v>4</v>
      </c>
      <c r="C17" s="1">
        <v>2</v>
      </c>
      <c r="D17" s="1">
        <v>1822.59</v>
      </c>
      <c r="E17" s="14">
        <f t="shared" ref="E17:E22" si="1">VLOOKUP(D17,CHOOSE(C17,$G$16:$H$20,$K$16:$L$20,$N$16:$O$20),2)</f>
        <v>7.0000000000000007E-2</v>
      </c>
      <c r="G17" s="1">
        <v>500</v>
      </c>
      <c r="H17" s="7">
        <v>7.4999999999999997E-2</v>
      </c>
      <c r="I17" s="17"/>
      <c r="K17" s="1">
        <v>500</v>
      </c>
      <c r="L17" s="6">
        <v>0.04</v>
      </c>
      <c r="N17" s="1">
        <v>500</v>
      </c>
      <c r="O17" s="6">
        <v>0.03</v>
      </c>
    </row>
    <row r="18" spans="2:15" x14ac:dyDescent="0.25">
      <c r="B18" s="1" t="s">
        <v>4</v>
      </c>
      <c r="C18" s="1">
        <v>2</v>
      </c>
      <c r="D18" s="1">
        <v>1730.54</v>
      </c>
      <c r="E18" s="14">
        <f t="shared" si="1"/>
        <v>7.0000000000000007E-2</v>
      </c>
      <c r="G18" s="1">
        <v>1000</v>
      </c>
      <c r="H18" s="6">
        <v>0.1</v>
      </c>
      <c r="I18" s="16"/>
      <c r="K18" s="1">
        <v>1000</v>
      </c>
      <c r="L18" s="7">
        <v>5.5E-2</v>
      </c>
      <c r="N18" s="1">
        <v>1000</v>
      </c>
      <c r="O18" s="7">
        <v>5.5E-2</v>
      </c>
    </row>
    <row r="19" spans="2:15" x14ac:dyDescent="0.25">
      <c r="B19" s="1" t="s">
        <v>6</v>
      </c>
      <c r="C19" s="1">
        <v>3</v>
      </c>
      <c r="D19" s="1">
        <v>1685.6</v>
      </c>
      <c r="E19" s="14">
        <f t="shared" si="1"/>
        <v>7.0000000000000007E-2</v>
      </c>
      <c r="G19" s="1">
        <v>1500</v>
      </c>
      <c r="H19" s="7">
        <v>0.125</v>
      </c>
      <c r="I19" s="17"/>
      <c r="K19" s="1">
        <v>1500</v>
      </c>
      <c r="L19" s="6">
        <v>7.0000000000000007E-2</v>
      </c>
      <c r="N19" s="1">
        <v>1500</v>
      </c>
      <c r="O19" s="7">
        <v>7.0000000000000007E-2</v>
      </c>
    </row>
    <row r="20" spans="2:15" x14ac:dyDescent="0.25">
      <c r="B20" s="1" t="s">
        <v>8</v>
      </c>
      <c r="C20" s="1">
        <v>1</v>
      </c>
      <c r="D20" s="1">
        <v>1685.6</v>
      </c>
      <c r="E20" s="14">
        <f t="shared" si="1"/>
        <v>0.125</v>
      </c>
      <c r="G20" s="1">
        <v>2000</v>
      </c>
      <c r="H20" s="6">
        <v>0.15</v>
      </c>
      <c r="I20" s="16"/>
      <c r="K20" s="1">
        <v>2000</v>
      </c>
      <c r="L20" s="7">
        <v>8.5000000000000006E-2</v>
      </c>
      <c r="N20" s="1">
        <v>2000</v>
      </c>
      <c r="O20" s="6">
        <v>9.3333333333333296E-2</v>
      </c>
    </row>
    <row r="21" spans="2:15" x14ac:dyDescent="0.25">
      <c r="B21" s="1" t="s">
        <v>16</v>
      </c>
      <c r="C21" s="1">
        <v>3</v>
      </c>
      <c r="D21" s="1">
        <v>1763.8600000000001</v>
      </c>
      <c r="E21" s="14">
        <f t="shared" si="1"/>
        <v>7.0000000000000007E-2</v>
      </c>
    </row>
    <row r="22" spans="2:15" x14ac:dyDescent="0.25">
      <c r="B22" s="1" t="s">
        <v>8</v>
      </c>
      <c r="C22" s="1">
        <v>1</v>
      </c>
      <c r="D22" s="1">
        <v>2293.1999999999998</v>
      </c>
      <c r="E22" s="14">
        <f t="shared" si="1"/>
        <v>0.15</v>
      </c>
    </row>
    <row r="24" spans="2:15" s="4" customFormat="1" x14ac:dyDescent="0.25"/>
    <row r="25" spans="2:15" x14ac:dyDescent="0.25">
      <c r="B25" s="2" t="s">
        <v>17</v>
      </c>
      <c r="C25" s="2"/>
    </row>
    <row r="27" spans="2:15" x14ac:dyDescent="0.25">
      <c r="B27" s="3" t="s">
        <v>1</v>
      </c>
      <c r="C27" s="3"/>
      <c r="D27" s="3" t="s">
        <v>2</v>
      </c>
      <c r="G27" s="3" t="s">
        <v>1</v>
      </c>
      <c r="H27" s="3" t="s">
        <v>18</v>
      </c>
      <c r="I27" s="3" t="s">
        <v>46</v>
      </c>
      <c r="J27" s="3" t="s">
        <v>2</v>
      </c>
    </row>
    <row r="28" spans="2:15" x14ac:dyDescent="0.25">
      <c r="B28" s="1" t="s">
        <v>3</v>
      </c>
      <c r="C28" s="1"/>
      <c r="D28" s="1">
        <f>VLOOKUP(B28,$I$28:$J$37,2,FALSE)</f>
        <v>2574</v>
      </c>
      <c r="G28" s="1" t="s">
        <v>8</v>
      </c>
      <c r="H28" s="8">
        <v>895</v>
      </c>
      <c r="I28" s="1" t="str">
        <f>G28&amp;" - "&amp;H28</f>
        <v>Paseo - 895</v>
      </c>
      <c r="J28" s="1">
        <v>2151</v>
      </c>
    </row>
    <row r="29" spans="2:15" x14ac:dyDescent="0.25">
      <c r="B29" s="1" t="s">
        <v>5</v>
      </c>
      <c r="C29" s="1"/>
      <c r="D29" s="1">
        <f t="shared" ref="D29:D32" si="2">VLOOKUP(B29,$I$28:$J$37,2,FALSE)</f>
        <v>2151</v>
      </c>
      <c r="G29" s="1" t="s">
        <v>6</v>
      </c>
      <c r="H29" s="8">
        <v>125</v>
      </c>
      <c r="I29" s="1" t="str">
        <f t="shared" ref="I29:I37" si="3">G29&amp;"- "&amp;H29</f>
        <v>Montana - 125</v>
      </c>
      <c r="J29" s="1">
        <v>2227.5</v>
      </c>
    </row>
    <row r="30" spans="2:15" x14ac:dyDescent="0.25">
      <c r="B30" s="1" t="s">
        <v>7</v>
      </c>
      <c r="C30" s="1"/>
      <c r="D30" s="1">
        <f t="shared" si="2"/>
        <v>2475</v>
      </c>
      <c r="G30" s="1" t="s">
        <v>4</v>
      </c>
      <c r="H30" s="8">
        <v>145</v>
      </c>
      <c r="I30" s="1" t="str">
        <f>G30&amp;" - "&amp;H30</f>
        <v>Amarilla - 145</v>
      </c>
      <c r="J30" s="1">
        <v>2475</v>
      </c>
    </row>
    <row r="31" spans="2:15" x14ac:dyDescent="0.25">
      <c r="B31" s="1" t="s">
        <v>9</v>
      </c>
      <c r="C31" s="1"/>
      <c r="D31" s="1">
        <f t="shared" si="2"/>
        <v>2227.5</v>
      </c>
      <c r="G31" s="1" t="s">
        <v>6</v>
      </c>
      <c r="H31" s="8">
        <v>848</v>
      </c>
      <c r="I31" s="1" t="str">
        <f t="shared" si="3"/>
        <v>Montana - 848</v>
      </c>
      <c r="J31" s="8">
        <v>2537.25</v>
      </c>
    </row>
    <row r="32" spans="2:15" x14ac:dyDescent="0.25">
      <c r="B32" s="1" t="s">
        <v>11</v>
      </c>
      <c r="C32" s="1"/>
      <c r="D32" s="1">
        <f t="shared" si="2"/>
        <v>2541</v>
      </c>
      <c r="G32" s="1" t="s">
        <v>12</v>
      </c>
      <c r="H32" s="8">
        <v>777</v>
      </c>
      <c r="I32" s="1" t="str">
        <f t="shared" si="3"/>
        <v>VTT - 777</v>
      </c>
      <c r="J32" s="1">
        <v>2541</v>
      </c>
    </row>
    <row r="33" spans="7:10" x14ac:dyDescent="0.25">
      <c r="G33" s="1" t="s">
        <v>10</v>
      </c>
      <c r="H33" s="8">
        <v>235</v>
      </c>
      <c r="I33" s="1" t="str">
        <f>G33&amp;" - "&amp;H33</f>
        <v>Velo - 235</v>
      </c>
      <c r="J33" s="1">
        <v>2574</v>
      </c>
    </row>
    <row r="34" spans="7:10" x14ac:dyDescent="0.25">
      <c r="G34" s="1" t="s">
        <v>8</v>
      </c>
      <c r="H34" s="8">
        <v>985</v>
      </c>
      <c r="I34" s="1" t="str">
        <f>G34&amp;" - "&amp;H34</f>
        <v>Paseo - 985</v>
      </c>
      <c r="J34" s="8">
        <v>2585.1</v>
      </c>
    </row>
    <row r="35" spans="7:10" x14ac:dyDescent="0.25">
      <c r="G35" s="1" t="s">
        <v>10</v>
      </c>
      <c r="H35" s="8">
        <v>1122</v>
      </c>
      <c r="I35" s="1" t="str">
        <f>G35&amp;" - "&amp;H35</f>
        <v>Velo - 1122</v>
      </c>
      <c r="J35" s="8">
        <v>2632.95</v>
      </c>
    </row>
    <row r="36" spans="7:10" x14ac:dyDescent="0.25">
      <c r="G36" s="1" t="s">
        <v>12</v>
      </c>
      <c r="H36" s="8">
        <v>1260</v>
      </c>
      <c r="I36" s="1" t="str">
        <f t="shared" si="3"/>
        <v>VTT - 1260</v>
      </c>
      <c r="J36" s="8">
        <v>2680.8</v>
      </c>
    </row>
    <row r="37" spans="7:10" x14ac:dyDescent="0.25">
      <c r="G37" s="1" t="s">
        <v>4</v>
      </c>
      <c r="H37" s="8">
        <v>1397</v>
      </c>
      <c r="I37" s="1" t="str">
        <f>G37&amp;" - "&amp;H37</f>
        <v>Amarilla - 1397</v>
      </c>
      <c r="J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Brainstorm</vt:lpstr>
      <vt:lpstr>Vlookup Advanced</vt:lpstr>
      <vt:lpstr>Country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Ganesh Tekawade</cp:lastModifiedBy>
  <dcterms:created xsi:type="dcterms:W3CDTF">2022-07-27T07:17:57Z</dcterms:created>
  <dcterms:modified xsi:type="dcterms:W3CDTF">2023-02-24T16:29:13Z</dcterms:modified>
</cp:coreProperties>
</file>