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gml1\Dropbox\Dropbox\AB Directivos\Uniline\Cursos Para Escuela al Revés\Curso Excel Escuela Al Revés\Capitulo 3\2-. Videos y teoría\"/>
    </mc:Choice>
  </mc:AlternateContent>
  <xr:revisionPtr revIDLastSave="0" documentId="13_ncr:1_{C271B696-38B5-45A5-8728-D31FAC44BBDF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CONTAR.SI" sheetId="2" r:id="rId1"/>
    <sheet name="CONTAR.SI.CONJUNTO" sheetId="3" r:id="rId2"/>
    <sheet name="SUMAR.SI" sheetId="4" r:id="rId3"/>
    <sheet name="SUMAR.SI.CONJUNTO" sheetId="5" r:id="rId4"/>
    <sheet name="Hoja1" sheetId="6" state="hidden" r:id="rId5"/>
  </sheets>
  <definedNames>
    <definedName name="_xlnm._FilterDatabase" localSheetId="1" hidden="1">'CONTAR.SI.CONJUNTO'!$A$25:$D$160</definedName>
    <definedName name="erendy">'CONTAR.SI'!#REF!</definedName>
    <definedName name="MUJER">'CONTAR.SI'!#REF!</definedName>
    <definedName name="TRABAJA">'CONTAR.SI'!#REF!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4" i="3" l="1"/>
  <c r="G11" i="5" l="1"/>
  <c r="G10" i="5"/>
  <c r="G15" i="3"/>
  <c r="G9" i="5" l="1"/>
  <c r="G22" i="4"/>
  <c r="G24" i="4"/>
  <c r="G26" i="4"/>
  <c r="G28" i="4"/>
  <c r="G30" i="4"/>
  <c r="G32" i="4"/>
  <c r="G34" i="4"/>
  <c r="G21" i="4"/>
  <c r="G23" i="4"/>
  <c r="G25" i="4"/>
  <c r="G27" i="4"/>
  <c r="G29" i="4"/>
  <c r="G31" i="4"/>
  <c r="G33" i="4"/>
  <c r="G20" i="4"/>
  <c r="G13" i="4"/>
  <c r="G12" i="4"/>
  <c r="G11" i="4"/>
  <c r="G10" i="4"/>
  <c r="G10" i="3"/>
  <c r="G16" i="3"/>
  <c r="G11" i="3"/>
  <c r="G13" i="3"/>
  <c r="G12" i="3"/>
  <c r="G28" i="2" l="1"/>
  <c r="G30" i="2"/>
  <c r="G32" i="2"/>
  <c r="G34" i="2"/>
  <c r="G36" i="2"/>
  <c r="G38" i="2"/>
  <c r="G40" i="2"/>
  <c r="G42" i="2"/>
  <c r="G29" i="2"/>
  <c r="G31" i="2"/>
  <c r="G33" i="2"/>
  <c r="G35" i="2"/>
  <c r="G37" i="2"/>
  <c r="G39" i="2"/>
  <c r="G41" i="2"/>
  <c r="G10" i="2"/>
  <c r="G9" i="2"/>
</calcChain>
</file>

<file path=xl/sharedStrings.xml><?xml version="1.0" encoding="utf-8"?>
<sst xmlns="http://schemas.openxmlformats.org/spreadsheetml/2006/main" count="1030" uniqueCount="88">
  <si>
    <t>JUAN</t>
  </si>
  <si>
    <t>¿Cuanto ganan todos los empleados?</t>
  </si>
  <si>
    <t>¿Cuanto gana diego?</t>
  </si>
  <si>
    <t>¿Cuanto gana alonso?</t>
  </si>
  <si>
    <t>¿Cuanto gana juan?</t>
  </si>
  <si>
    <t>SEXO</t>
  </si>
  <si>
    <t>OCUPACIÓN</t>
  </si>
  <si>
    <t>SUELDO</t>
  </si>
  <si>
    <t xml:space="preserve">DIA </t>
  </si>
  <si>
    <t>UdeG</t>
  </si>
  <si>
    <t>UNAM</t>
  </si>
  <si>
    <t>FECHA</t>
  </si>
  <si>
    <t>PRODUCTOS</t>
  </si>
  <si>
    <t>VENTAS</t>
  </si>
  <si>
    <t>PRODUCTO 11</t>
  </si>
  <si>
    <t>PRODUCTO 1</t>
  </si>
  <si>
    <t>PRODUCTO 2</t>
  </si>
  <si>
    <t>PRODUCTO 3</t>
  </si>
  <si>
    <t>PRODUCTO 4</t>
  </si>
  <si>
    <t>PRODUCTO 9</t>
  </si>
  <si>
    <t>PRODUCTO 5</t>
  </si>
  <si>
    <t>PRODUCTO 6</t>
  </si>
  <si>
    <t>PRODUCTO 7</t>
  </si>
  <si>
    <t>PRODUCTO 8</t>
  </si>
  <si>
    <t>PRODUCTO 10</t>
  </si>
  <si>
    <t>PRODUCTO 12</t>
  </si>
  <si>
    <t>PRODUCTO 13</t>
  </si>
  <si>
    <t>PRODUCTO 14</t>
  </si>
  <si>
    <t>PRODUCTO 15</t>
  </si>
  <si>
    <t>Utilizando la fórmula de sumar.si, resuelve las siguientes preguntas</t>
  </si>
  <si>
    <t>UNIDADES VENDIDAS</t>
  </si>
  <si>
    <t>MES</t>
  </si>
  <si>
    <t>Enero</t>
  </si>
  <si>
    <t>Marzo</t>
  </si>
  <si>
    <t>Abril</t>
  </si>
  <si>
    <t>ENERO</t>
  </si>
  <si>
    <t>FEBRERO</t>
  </si>
  <si>
    <t>MARZO</t>
  </si>
  <si>
    <t>ABRIL</t>
  </si>
  <si>
    <t>MAYO</t>
  </si>
  <si>
    <t>JUNIO</t>
  </si>
  <si>
    <t>Mayo</t>
  </si>
  <si>
    <t>Junio</t>
  </si>
  <si>
    <t>Julio</t>
  </si>
  <si>
    <t>Agosto</t>
  </si>
  <si>
    <t>Octubre</t>
  </si>
  <si>
    <t>Diciembre</t>
  </si>
  <si>
    <t>Septiembre</t>
  </si>
  <si>
    <t>Noviembre</t>
  </si>
  <si>
    <t>Febrero</t>
  </si>
  <si>
    <t>AÑO</t>
  </si>
  <si>
    <t>años</t>
  </si>
  <si>
    <t>TRABAJADOR</t>
  </si>
  <si>
    <t>Estudia</t>
  </si>
  <si>
    <t>Mujer</t>
  </si>
  <si>
    <t>¿Cuántas Mujeres hay?</t>
  </si>
  <si>
    <t>Hombre</t>
  </si>
  <si>
    <t>¿Cuántos Hombres hay?</t>
  </si>
  <si>
    <t>Trabaja</t>
  </si>
  <si>
    <t>Pregunta</t>
  </si>
  <si>
    <t>Respuesta</t>
  </si>
  <si>
    <t>✘</t>
  </si>
  <si>
    <t>✔</t>
  </si>
  <si>
    <t>Tecnológico</t>
  </si>
  <si>
    <t>Sexo</t>
  </si>
  <si>
    <t>Ocupación</t>
  </si>
  <si>
    <t>Universidad</t>
  </si>
  <si>
    <t>¿Cuántas Mujeres Estudian?</t>
  </si>
  <si>
    <t>¿Cuántos Hombres Estudian?</t>
  </si>
  <si>
    <t>¿Cuántas Mujeres Estudiaron en UdeG?</t>
  </si>
  <si>
    <t>¿Cuántos Hombres Estudiaron en el Tecnológico?</t>
  </si>
  <si>
    <t>¿Cuántas Mujeres Trabajan?</t>
  </si>
  <si>
    <t>¿Cuántos Hombres Trabajan?</t>
  </si>
  <si>
    <t>PRODUCTO</t>
  </si>
  <si>
    <t>Pedro</t>
  </si>
  <si>
    <t>Diego</t>
  </si>
  <si>
    <t>Alonso</t>
  </si>
  <si>
    <t>Juan</t>
  </si>
  <si>
    <t>Cruz</t>
  </si>
  <si>
    <t>Martes</t>
  </si>
  <si>
    <t>Jueves</t>
  </si>
  <si>
    <t>Lunes</t>
  </si>
  <si>
    <t>Viernes</t>
  </si>
  <si>
    <t>Miercoles</t>
  </si>
  <si>
    <t>¿Cuanto gana Diego los Lunes?</t>
  </si>
  <si>
    <t>¿Cuanto gana juan los Miercoles?</t>
  </si>
  <si>
    <t>¿Cuánto gana Pedro los Viernes?</t>
  </si>
  <si>
    <t>Preguntas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</si>
</sst>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$&quot;#,##0.00;[Red]\-&quot;$&quot;#,##0.00"/>
    <numFmt numFmtId="44" formatCode="_-&quot;$&quot;* #,##0.00_-;\-&quot;$&quot;* #,##0.00_-;_-&quot;$&quot;* &quot;-&quot;??_-;_-@_-"/>
    <numFmt numFmtId="164" formatCode="[$-80A]d&quot; de &quot;mmmm&quot; de &quot;yyyy;@"/>
    <numFmt numFmtId="165" formatCode="_(&quot;$&quot;* #,##0_);_(&quot;$&quot;* \(#,##0\);_(&quot;$&quot;* &quot;-&quot;??_);_(@_)"/>
    <numFmt numFmtId="166" formatCode="&quot;$&quot;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Franklin Gothic Book"/>
      <family val="2"/>
    </font>
    <font>
      <sz val="14"/>
      <color theme="1"/>
      <name val="Franklin Gothic Book"/>
      <family val="2"/>
    </font>
    <font>
      <sz val="14"/>
      <color theme="0"/>
      <name val="Franklin Gothic Book"/>
      <family val="2"/>
    </font>
    <font>
      <b/>
      <sz val="14"/>
      <color theme="0"/>
      <name val="Franklin Gothic Book"/>
      <family val="2"/>
    </font>
    <font>
      <b/>
      <sz val="14"/>
      <color theme="1"/>
      <name val="Franklin Gothic Book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7">
    <xf numFmtId="0" fontId="0" fillId="0" borderId="0" xfId="0"/>
    <xf numFmtId="0" fontId="2" fillId="0" borderId="1" xfId="0" applyFont="1" applyBorder="1" applyAlignment="1">
      <alignment horizontal="center"/>
    </xf>
    <xf numFmtId="0" fontId="3" fillId="0" borderId="0" xfId="0" applyFont="1" applyBorder="1" applyAlignment="1" applyProtection="1">
      <alignment vertical="center"/>
      <protection locked="0"/>
    </xf>
    <xf numFmtId="0" fontId="4" fillId="0" borderId="0" xfId="0" applyFont="1" applyBorder="1" applyAlignment="1" applyProtection="1">
      <alignment wrapText="1"/>
      <protection hidden="1"/>
    </xf>
    <xf numFmtId="0" fontId="5" fillId="3" borderId="0" xfId="0" applyFont="1" applyFill="1" applyBorder="1" applyAlignment="1" applyProtection="1">
      <alignment horizontal="center" vertical="center"/>
      <protection hidden="1"/>
    </xf>
    <xf numFmtId="0" fontId="5" fillId="3" borderId="0" xfId="0" applyFont="1" applyFill="1" applyBorder="1" applyAlignment="1" applyProtection="1">
      <alignment horizontal="center" vertical="center" wrapText="1"/>
      <protection hidden="1"/>
    </xf>
    <xf numFmtId="0" fontId="3" fillId="2" borderId="0" xfId="0" applyFont="1" applyFill="1" applyBorder="1" applyAlignment="1" applyProtection="1">
      <alignment horizontal="center" vertical="center"/>
      <protection hidden="1"/>
    </xf>
    <xf numFmtId="0" fontId="4" fillId="3" borderId="0" xfId="0" applyFont="1" applyFill="1" applyBorder="1" applyAlignment="1" applyProtection="1">
      <alignment horizontal="center" vertical="center" wrapText="1"/>
      <protection hidden="1"/>
    </xf>
    <xf numFmtId="0" fontId="3" fillId="0" borderId="0" xfId="0" applyFont="1" applyBorder="1" applyAlignment="1" applyProtection="1">
      <alignment horizontal="center"/>
      <protection hidden="1"/>
    </xf>
    <xf numFmtId="0" fontId="3" fillId="0" borderId="0" xfId="0" applyFont="1" applyBorder="1" applyAlignment="1" applyProtection="1">
      <alignment horizontal="center" vertical="center" wrapText="1"/>
      <protection locked="0"/>
    </xf>
    <xf numFmtId="0" fontId="3" fillId="0" borderId="0" xfId="0" applyFont="1" applyProtection="1">
      <protection locked="0"/>
    </xf>
    <xf numFmtId="0" fontId="4" fillId="0" borderId="0" xfId="0" applyFont="1" applyBorder="1" applyAlignment="1" applyProtection="1">
      <alignment vertical="center"/>
      <protection locked="0"/>
    </xf>
    <xf numFmtId="0" fontId="6" fillId="0" borderId="0" xfId="0" applyFont="1" applyBorder="1" applyProtection="1">
      <protection locked="0"/>
    </xf>
    <xf numFmtId="0" fontId="3" fillId="0" borderId="0" xfId="0" applyFont="1" applyBorder="1" applyProtection="1">
      <protection locked="0"/>
    </xf>
    <xf numFmtId="166" fontId="3" fillId="0" borderId="0" xfId="0" applyNumberFormat="1" applyFont="1" applyBorder="1" applyProtection="1">
      <protection locked="0"/>
    </xf>
    <xf numFmtId="0" fontId="4" fillId="0" borderId="0" xfId="0" applyFont="1" applyBorder="1" applyProtection="1">
      <protection hidden="1"/>
    </xf>
    <xf numFmtId="0" fontId="3" fillId="0" borderId="0" xfId="0" applyFont="1" applyBorder="1" applyProtection="1">
      <protection hidden="1"/>
    </xf>
    <xf numFmtId="0" fontId="3" fillId="2" borderId="0" xfId="0" applyFont="1" applyFill="1" applyBorder="1" applyAlignment="1" applyProtection="1">
      <alignment horizontal="center"/>
      <protection hidden="1"/>
    </xf>
    <xf numFmtId="166" fontId="3" fillId="0" borderId="0" xfId="0" applyNumberFormat="1" applyFont="1" applyBorder="1" applyAlignment="1" applyProtection="1">
      <alignment horizontal="center"/>
      <protection locked="0"/>
    </xf>
    <xf numFmtId="0" fontId="3" fillId="0" borderId="0" xfId="0" applyFont="1" applyFill="1" applyBorder="1" applyAlignment="1" applyProtection="1">
      <alignment horizontal="center"/>
      <protection hidden="1"/>
    </xf>
    <xf numFmtId="0" fontId="3" fillId="0" borderId="0" xfId="0" applyFont="1" applyFill="1" applyBorder="1" applyAlignment="1" applyProtection="1">
      <alignment horizontal="center"/>
      <protection locked="0"/>
    </xf>
    <xf numFmtId="164" fontId="3" fillId="0" borderId="0" xfId="0" applyNumberFormat="1" applyFont="1" applyBorder="1" applyAlignment="1" applyProtection="1">
      <alignment horizontal="center"/>
      <protection hidden="1"/>
    </xf>
    <xf numFmtId="166" fontId="3" fillId="0" borderId="0" xfId="1" applyNumberFormat="1" applyFont="1" applyBorder="1" applyAlignment="1" applyProtection="1">
      <alignment horizontal="center"/>
      <protection hidden="1"/>
    </xf>
    <xf numFmtId="0" fontId="3" fillId="0" borderId="0" xfId="0" applyNumberFormat="1" applyFont="1" applyBorder="1" applyProtection="1">
      <protection locked="0"/>
    </xf>
    <xf numFmtId="0" fontId="4" fillId="4" borderId="0" xfId="0" applyFont="1" applyFill="1" applyBorder="1" applyAlignment="1" applyProtection="1">
      <alignment horizontal="center" vertical="center"/>
      <protection hidden="1"/>
    </xf>
    <xf numFmtId="0" fontId="4" fillId="3" borderId="0" xfId="0" applyFont="1" applyFill="1" applyBorder="1" applyAlignment="1" applyProtection="1">
      <alignment horizontal="center"/>
      <protection locked="0"/>
    </xf>
    <xf numFmtId="164" fontId="4" fillId="4" borderId="0" xfId="0" applyNumberFormat="1" applyFont="1" applyFill="1" applyBorder="1" applyAlignment="1" applyProtection="1">
      <alignment horizontal="center" vertical="center"/>
      <protection hidden="1"/>
    </xf>
    <xf numFmtId="166" fontId="4" fillId="4" borderId="0" xfId="0" applyNumberFormat="1" applyFont="1" applyFill="1" applyBorder="1" applyAlignment="1" applyProtection="1">
      <alignment horizontal="center" vertical="center"/>
      <protection hidden="1"/>
    </xf>
    <xf numFmtId="0" fontId="4" fillId="3" borderId="0" xfId="1" applyNumberFormat="1" applyFont="1" applyFill="1" applyBorder="1" applyAlignment="1" applyProtection="1">
      <alignment horizontal="center"/>
      <protection locked="0"/>
    </xf>
    <xf numFmtId="164" fontId="5" fillId="4" borderId="0" xfId="0" applyNumberFormat="1" applyFont="1" applyFill="1" applyBorder="1" applyAlignment="1" applyProtection="1">
      <alignment horizontal="center" vertical="center"/>
      <protection hidden="1"/>
    </xf>
    <xf numFmtId="0" fontId="5" fillId="4" borderId="0" xfId="0" applyFont="1" applyFill="1" applyBorder="1" applyAlignment="1" applyProtection="1">
      <alignment horizontal="center" vertical="center"/>
      <protection hidden="1"/>
    </xf>
    <xf numFmtId="0" fontId="4" fillId="3" borderId="0" xfId="0" applyFont="1" applyFill="1" applyBorder="1" applyAlignment="1" applyProtection="1">
      <alignment vertical="center"/>
      <protection hidden="1"/>
    </xf>
    <xf numFmtId="0" fontId="4" fillId="4" borderId="0" xfId="0" applyFont="1" applyFill="1" applyBorder="1" applyAlignment="1" applyProtection="1">
      <alignment horizontal="center" vertical="center" wrapText="1"/>
      <protection hidden="1"/>
    </xf>
    <xf numFmtId="0" fontId="5" fillId="4" borderId="0" xfId="0" applyFont="1" applyFill="1" applyBorder="1" applyAlignment="1" applyProtection="1">
      <alignment horizontal="center" vertical="center" wrapText="1"/>
      <protection hidden="1"/>
    </xf>
    <xf numFmtId="0" fontId="4" fillId="3" borderId="0" xfId="0" applyFont="1" applyFill="1" applyBorder="1" applyAlignment="1" applyProtection="1">
      <alignment horizontal="center" vertical="center"/>
      <protection hidden="1"/>
    </xf>
    <xf numFmtId="0" fontId="4" fillId="4" borderId="0" xfId="0" applyFont="1" applyFill="1" applyBorder="1" applyAlignment="1" applyProtection="1">
      <alignment horizontal="center" vertical="center"/>
      <protection locked="0"/>
    </xf>
    <xf numFmtId="165" fontId="3" fillId="0" borderId="0" xfId="1" applyNumberFormat="1" applyFont="1" applyBorder="1" applyAlignment="1" applyProtection="1">
      <alignment horizontal="center"/>
      <protection hidden="1"/>
    </xf>
    <xf numFmtId="0" fontId="4" fillId="0" borderId="0" xfId="0" applyFont="1" applyBorder="1" applyAlignment="1" applyProtection="1">
      <alignment wrapText="1"/>
      <protection locked="0"/>
    </xf>
    <xf numFmtId="0" fontId="3" fillId="0" borderId="0" xfId="0" applyFont="1" applyFill="1" applyBorder="1" applyAlignment="1" applyProtection="1">
      <alignment horizontal="center" vertical="center" wrapText="1"/>
      <protection hidden="1"/>
    </xf>
    <xf numFmtId="8" fontId="3" fillId="0" borderId="0" xfId="0" applyNumberFormat="1" applyFont="1" applyFill="1" applyBorder="1" applyAlignment="1" applyProtection="1">
      <alignment horizontal="center" vertical="center" wrapText="1"/>
      <protection hidden="1"/>
    </xf>
    <xf numFmtId="8" fontId="5" fillId="3" borderId="0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0" xfId="0" applyFont="1" applyBorder="1" applyAlignment="1" applyProtection="1">
      <alignment horizontal="center"/>
      <protection locked="0" hidden="1"/>
    </xf>
    <xf numFmtId="0" fontId="3" fillId="0" borderId="0" xfId="0" applyNumberFormat="1" applyFont="1" applyBorder="1" applyAlignment="1" applyProtection="1">
      <alignment horizontal="center"/>
      <protection hidden="1"/>
    </xf>
    <xf numFmtId="0" fontId="4" fillId="4" borderId="0" xfId="0" applyNumberFormat="1" applyFont="1" applyFill="1" applyBorder="1" applyAlignment="1" applyProtection="1">
      <alignment horizontal="center"/>
      <protection hidden="1"/>
    </xf>
    <xf numFmtId="165" fontId="4" fillId="3" borderId="0" xfId="1" applyNumberFormat="1" applyFont="1" applyFill="1" applyBorder="1" applyAlignment="1" applyProtection="1">
      <alignment horizontal="center"/>
      <protection locked="0"/>
    </xf>
    <xf numFmtId="0" fontId="5" fillId="3" borderId="0" xfId="0" applyFont="1" applyFill="1" applyBorder="1" applyAlignment="1" applyProtection="1">
      <alignment horizontal="center"/>
      <protection hidden="1"/>
    </xf>
    <xf numFmtId="8" fontId="4" fillId="3" borderId="0" xfId="0" applyNumberFormat="1" applyFont="1" applyFill="1" applyBorder="1" applyAlignment="1" applyProtection="1">
      <alignment horizontal="center" vertical="center" wrapText="1"/>
      <protection locked="0"/>
    </xf>
    <xf numFmtId="164" fontId="5" fillId="5" borderId="0" xfId="0" applyNumberFormat="1" applyFont="1" applyFill="1" applyBorder="1" applyAlignment="1" applyProtection="1">
      <alignment horizontal="center" vertical="center"/>
      <protection hidden="1"/>
    </xf>
    <xf numFmtId="0" fontId="5" fillId="5" borderId="0" xfId="0" applyFont="1" applyFill="1" applyBorder="1" applyAlignment="1" applyProtection="1">
      <alignment horizontal="center" vertical="center"/>
      <protection hidden="1"/>
    </xf>
    <xf numFmtId="0" fontId="4" fillId="5" borderId="0" xfId="0" applyNumberFormat="1" applyFont="1" applyFill="1" applyBorder="1" applyAlignment="1" applyProtection="1">
      <alignment horizontal="center"/>
      <protection hidden="1"/>
    </xf>
    <xf numFmtId="165" fontId="5" fillId="3" borderId="0" xfId="1" applyNumberFormat="1" applyFont="1" applyFill="1" applyBorder="1" applyProtection="1">
      <protection locked="0"/>
    </xf>
    <xf numFmtId="0" fontId="4" fillId="4" borderId="0" xfId="0" applyFont="1" applyFill="1" applyBorder="1" applyAlignment="1" applyProtection="1">
      <alignment horizontal="center"/>
      <protection hidden="1"/>
    </xf>
    <xf numFmtId="0" fontId="4" fillId="4" borderId="0" xfId="0" applyFont="1" applyFill="1" applyAlignment="1" applyProtection="1">
      <alignment horizontal="center" vertical="center"/>
      <protection hidden="1"/>
    </xf>
    <xf numFmtId="0" fontId="4" fillId="4" borderId="0" xfId="0" applyFont="1" applyFill="1" applyBorder="1" applyAlignment="1" applyProtection="1">
      <alignment horizontal="center"/>
      <protection hidden="1"/>
    </xf>
    <xf numFmtId="0" fontId="4" fillId="4" borderId="0" xfId="0" applyFont="1" applyFill="1" applyAlignment="1" applyProtection="1">
      <alignment horizontal="center" vertical="center"/>
      <protection hidden="1"/>
    </xf>
    <xf numFmtId="0" fontId="5" fillId="3" borderId="0" xfId="0" applyFont="1" applyFill="1" applyBorder="1" applyAlignment="1" applyProtection="1">
      <alignment horizontal="center" vertical="center" wrapText="1"/>
      <protection hidden="1"/>
    </xf>
    <xf numFmtId="0" fontId="4" fillId="0" borderId="0" xfId="0" applyFont="1" applyBorder="1" applyProtection="1">
      <protection locked="0"/>
    </xf>
    <xf numFmtId="0" fontId="5" fillId="0" borderId="0" xfId="0" applyFont="1" applyBorder="1" applyProtection="1">
      <protection locked="0"/>
    </xf>
    <xf numFmtId="0" fontId="4" fillId="0" borderId="0" xfId="0" applyNumberFormat="1" applyFont="1" applyBorder="1" applyProtection="1">
      <protection locked="0"/>
    </xf>
    <xf numFmtId="165" fontId="4" fillId="0" borderId="0" xfId="1" applyNumberFormat="1" applyFont="1" applyBorder="1" applyProtection="1">
      <protection locked="0"/>
    </xf>
    <xf numFmtId="0" fontId="4" fillId="0" borderId="0" xfId="0" applyFont="1" applyBorder="1" applyAlignment="1" applyProtection="1">
      <alignment horizontal="center" vertical="center" wrapText="1"/>
      <protection locked="0"/>
    </xf>
    <xf numFmtId="0" fontId="4" fillId="0" borderId="0" xfId="0" applyFont="1" applyProtection="1">
      <protection locked="0"/>
    </xf>
    <xf numFmtId="0" fontId="4" fillId="0" borderId="0" xfId="0" applyFont="1" applyBorder="1" applyAlignment="1" applyProtection="1">
      <alignment vertical="center" wrapText="1"/>
      <protection locked="0"/>
    </xf>
    <xf numFmtId="0" fontId="3" fillId="0" borderId="0" xfId="1" applyNumberFormat="1" applyFont="1" applyBorder="1" applyProtection="1">
      <protection locked="0"/>
    </xf>
    <xf numFmtId="0" fontId="4" fillId="4" borderId="0" xfId="0" applyFont="1" applyFill="1" applyBorder="1" applyAlignment="1" applyProtection="1">
      <alignment horizontal="center" vertical="center"/>
    </xf>
    <xf numFmtId="0" fontId="4" fillId="3" borderId="0" xfId="1" applyNumberFormat="1" applyFont="1" applyFill="1" applyBorder="1" applyProtection="1">
      <protection locked="0"/>
    </xf>
    <xf numFmtId="8" fontId="3" fillId="0" borderId="0" xfId="0" applyNumberFormat="1" applyFont="1" applyBorder="1" applyProtection="1">
      <protection locked="0"/>
    </xf>
  </cellXfs>
  <cellStyles count="2">
    <cellStyle name="Moneda" xfId="1" builtinId="4"/>
    <cellStyle name="Normal" xfId="0" builtinId="0"/>
  </cellStyles>
  <dxfs count="32"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00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103824</xdr:colOff>
      <xdr:row>0</xdr:row>
      <xdr:rowOff>59056</xdr:rowOff>
    </xdr:from>
    <xdr:to>
      <xdr:col>6</xdr:col>
      <xdr:colOff>638176</xdr:colOff>
      <xdr:row>5</xdr:row>
      <xdr:rowOff>219075</xdr:rowOff>
    </xdr:to>
    <xdr:sp macro="" textlink="">
      <xdr:nvSpPr>
        <xdr:cNvPr id="4" name="Rectángul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4780599" y="59056"/>
          <a:ext cx="4553902" cy="1398269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chemeClr val="bg1">
              <a:lumMod val="9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es-MX" sz="1600" b="1">
              <a:solidFill>
                <a:schemeClr val="tx1"/>
              </a:solidFill>
              <a:effectLst/>
              <a:latin typeface="Franklin Gothic Book" panose="020B0503020102020204" pitchFamily="34" charset="0"/>
              <a:ea typeface="+mn-ea"/>
              <a:cs typeface="Arial" panose="020B0604020202020204" pitchFamily="34" charset="0"/>
            </a:rPr>
            <a:t>Instrucciones</a:t>
          </a:r>
        </a:p>
        <a:p>
          <a:r>
            <a:rPr lang="es-MX" sz="1400" b="0">
              <a:solidFill>
                <a:schemeClr val="tx1"/>
              </a:solidFill>
              <a:effectLst/>
              <a:latin typeface="Franklin Gothic Book" panose="020B0503020102020204" pitchFamily="34" charset="0"/>
              <a:ea typeface="+mn-ea"/>
              <a:cs typeface="Arial" panose="020B0604020202020204" pitchFamily="34" charset="0"/>
            </a:rPr>
            <a:t>Utilizando la formula </a:t>
          </a:r>
          <a:r>
            <a:rPr lang="es-MX" sz="1400" b="1">
              <a:solidFill>
                <a:schemeClr val="tx1"/>
              </a:solidFill>
              <a:effectLst/>
              <a:latin typeface="Franklin Gothic Book" panose="020B0503020102020204" pitchFamily="34" charset="0"/>
              <a:ea typeface="+mn-ea"/>
              <a:cs typeface="Arial" panose="020B0604020202020204" pitchFamily="34" charset="0"/>
            </a:rPr>
            <a:t>CONTAR.SI</a:t>
          </a:r>
          <a:r>
            <a:rPr lang="es-MX" sz="1400" b="1" baseline="0">
              <a:solidFill>
                <a:schemeClr val="tx1"/>
              </a:solidFill>
              <a:effectLst/>
              <a:latin typeface="Franklin Gothic Book" panose="020B0503020102020204" pitchFamily="34" charset="0"/>
              <a:ea typeface="+mn-ea"/>
              <a:cs typeface="Arial" panose="020B0604020202020204" pitchFamily="34" charset="0"/>
            </a:rPr>
            <a:t> </a:t>
          </a:r>
          <a:r>
            <a:rPr lang="es-MX" sz="1400" b="0">
              <a:solidFill>
                <a:schemeClr val="tx1"/>
              </a:solidFill>
              <a:effectLst/>
              <a:latin typeface="Franklin Gothic Book" panose="020B0503020102020204" pitchFamily="34" charset="0"/>
              <a:ea typeface="+mn-ea"/>
              <a:cs typeface="Arial" panose="020B0604020202020204" pitchFamily="34" charset="0"/>
            </a:rPr>
            <a:t>resuelve las preguntas.</a:t>
          </a:r>
        </a:p>
        <a:p>
          <a:r>
            <a:rPr lang="es-MX" sz="1400" b="0">
              <a:solidFill>
                <a:schemeClr val="tx1"/>
              </a:solidFill>
              <a:effectLst/>
              <a:latin typeface="Franklin Gothic Book" panose="020B0503020102020204" pitchFamily="34" charset="0"/>
              <a:ea typeface="+mn-ea"/>
              <a:cs typeface="Arial" panose="020B0604020202020204" pitchFamily="34" charset="0"/>
            </a:rPr>
            <a:t>cómo se te menciono la formula contar le da un valor unitario a cada celda, todo vale 1 ya sea texto, numero, fecha, y la condicional dirá que tiene que contar.</a:t>
          </a:r>
        </a:p>
      </xdr:txBody>
    </xdr:sp>
    <xdr:clientData/>
  </xdr:twoCellAnchor>
  <xdr:twoCellAnchor>
    <xdr:from>
      <xdr:col>4</xdr:col>
      <xdr:colOff>436564</xdr:colOff>
      <xdr:row>12</xdr:row>
      <xdr:rowOff>198437</xdr:rowOff>
    </xdr:from>
    <xdr:to>
      <xdr:col>5</xdr:col>
      <xdr:colOff>1</xdr:colOff>
      <xdr:row>18</xdr:row>
      <xdr:rowOff>134936</xdr:rowOff>
    </xdr:to>
    <xdr:sp macro="" textlink="">
      <xdr:nvSpPr>
        <xdr:cNvPr id="2" name="Flecha: hacia abaj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4865689" y="2373312"/>
          <a:ext cx="627062" cy="1174749"/>
        </a:xfrm>
        <a:prstGeom prst="downArrow">
          <a:avLst/>
        </a:prstGeom>
        <a:solidFill>
          <a:schemeClr val="tx1">
            <a:lumMod val="85000"/>
            <a:lumOff val="1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0</xdr:col>
      <xdr:colOff>38099</xdr:colOff>
      <xdr:row>18</xdr:row>
      <xdr:rowOff>196850</xdr:rowOff>
    </xdr:from>
    <xdr:to>
      <xdr:col>3</xdr:col>
      <xdr:colOff>180975</xdr:colOff>
      <xdr:row>25</xdr:row>
      <xdr:rowOff>104775</xdr:rowOff>
    </xdr:to>
    <xdr:sp macro="" textlink="">
      <xdr:nvSpPr>
        <xdr:cNvPr id="5" name="Rectángulo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38099" y="4654550"/>
          <a:ext cx="4819651" cy="1641475"/>
        </a:xfrm>
        <a:prstGeom prst="rect">
          <a:avLst/>
        </a:prstGeom>
        <a:solidFill>
          <a:schemeClr val="bg1">
            <a:lumMod val="8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es-MX" sz="1800" b="1">
              <a:solidFill>
                <a:schemeClr val="tx1"/>
              </a:solidFill>
              <a:effectLst/>
              <a:latin typeface="Franklin Gothic Book" panose="020B0503020102020204" pitchFamily="34" charset="0"/>
              <a:ea typeface="+mn-ea"/>
              <a:cs typeface="Arial" panose="020B0604020202020204" pitchFamily="34" charset="0"/>
            </a:rPr>
            <a:t>Instrucciones</a:t>
          </a:r>
        </a:p>
        <a:p>
          <a:r>
            <a:rPr lang="es-MX" sz="1400" b="0">
              <a:solidFill>
                <a:schemeClr val="tx1"/>
              </a:solidFill>
              <a:effectLst/>
              <a:latin typeface="Franklin Gothic Book" panose="020B0503020102020204" pitchFamily="34" charset="0"/>
              <a:ea typeface="+mn-ea"/>
              <a:cs typeface="Arial" panose="020B0604020202020204" pitchFamily="34" charset="0"/>
            </a:rPr>
            <a:t>Utilizando la formula </a:t>
          </a:r>
          <a:r>
            <a:rPr lang="es-MX" sz="1400" b="1">
              <a:solidFill>
                <a:schemeClr val="tx1"/>
              </a:solidFill>
              <a:effectLst/>
              <a:latin typeface="Franklin Gothic Book" panose="020B0503020102020204" pitchFamily="34" charset="0"/>
              <a:ea typeface="+mn-ea"/>
              <a:cs typeface="Arial" panose="020B0604020202020204" pitchFamily="34" charset="0"/>
            </a:rPr>
            <a:t>CONTAR.SI </a:t>
          </a:r>
          <a:r>
            <a:rPr lang="es-MX" sz="1400" b="0">
              <a:solidFill>
                <a:schemeClr val="tx1"/>
              </a:solidFill>
              <a:effectLst/>
              <a:latin typeface="Franklin Gothic Book" panose="020B0503020102020204" pitchFamily="34" charset="0"/>
              <a:ea typeface="+mn-ea"/>
              <a:cs typeface="Arial" panose="020B0604020202020204" pitchFamily="34" charset="0"/>
            </a:rPr>
            <a:t>, determina cuantas</a:t>
          </a:r>
          <a:r>
            <a:rPr lang="es-MX" sz="1400" b="0" baseline="0">
              <a:solidFill>
                <a:schemeClr val="tx1"/>
              </a:solidFill>
              <a:effectLst/>
              <a:latin typeface="Franklin Gothic Book" panose="020B0503020102020204" pitchFamily="34" charset="0"/>
              <a:ea typeface="+mn-ea"/>
              <a:cs typeface="Arial" panose="020B0604020202020204" pitchFamily="34" charset="0"/>
            </a:rPr>
            <a:t> unidades se han vendido de cada producto, en el Rango F26:F40.</a:t>
          </a:r>
        </a:p>
        <a:p>
          <a:endParaRPr lang="es-MX" sz="1400" b="0" baseline="0">
            <a:solidFill>
              <a:schemeClr val="tx1"/>
            </a:solidFill>
            <a:effectLst/>
            <a:latin typeface="Franklin Gothic Book" panose="020B0503020102020204" pitchFamily="34" charset="0"/>
            <a:ea typeface="+mn-ea"/>
            <a:cs typeface="Arial" panose="020B0604020202020204" pitchFamily="34" charset="0"/>
          </a:endParaRPr>
        </a:p>
        <a:p>
          <a:r>
            <a:rPr lang="es-MX" sz="1400" b="0" baseline="0">
              <a:solidFill>
                <a:schemeClr val="tx1"/>
              </a:solidFill>
              <a:effectLst/>
              <a:latin typeface="Franklin Gothic Book" panose="020B0503020102020204" pitchFamily="34" charset="0"/>
              <a:ea typeface="+mn-ea"/>
              <a:cs typeface="Arial" panose="020B0604020202020204" pitchFamily="34" charset="0"/>
            </a:rPr>
            <a:t>Recuerda que para escribir texto dentro de una fórmula, se debe de poner entre comillas.</a:t>
          </a:r>
          <a:endParaRPr lang="es-MX" sz="1400">
            <a:solidFill>
              <a:schemeClr val="tx1"/>
            </a:solidFill>
            <a:effectLst/>
            <a:latin typeface="Franklin Gothic Book" panose="020B05030201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1168409</xdr:colOff>
      <xdr:row>6</xdr:row>
      <xdr:rowOff>140973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4568834" cy="16268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1523996</xdr:colOff>
      <xdr:row>17</xdr:row>
      <xdr:rowOff>9525</xdr:rowOff>
    </xdr:from>
    <xdr:to>
      <xdr:col>5</xdr:col>
      <xdr:colOff>304799</xdr:colOff>
      <xdr:row>20</xdr:row>
      <xdr:rowOff>54483</xdr:rowOff>
    </xdr:to>
    <xdr:sp macro="" textlink="">
      <xdr:nvSpPr>
        <xdr:cNvPr id="3" name="Flecha: hacia abaj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 flipH="1">
          <a:off x="5238746" y="5953125"/>
          <a:ext cx="495303" cy="787908"/>
        </a:xfrm>
        <a:prstGeom prst="downArrow">
          <a:avLst>
            <a:gd name="adj1" fmla="val 50000"/>
            <a:gd name="adj2" fmla="val 36093"/>
          </a:avLst>
        </a:prstGeom>
        <a:solidFill>
          <a:schemeClr val="tx1">
            <a:lumMod val="85000"/>
            <a:lumOff val="1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819782</xdr:colOff>
      <xdr:row>0</xdr:row>
      <xdr:rowOff>19050</xdr:rowOff>
    </xdr:from>
    <xdr:to>
      <xdr:col>10</xdr:col>
      <xdr:colOff>0</xdr:colOff>
      <xdr:row>7</xdr:row>
      <xdr:rowOff>66675</xdr:rowOff>
    </xdr:to>
    <xdr:sp macro="" textlink="">
      <xdr:nvSpPr>
        <xdr:cNvPr id="4" name="Rectángulo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4534532" y="19050"/>
          <a:ext cx="5380993" cy="1781175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chemeClr val="bg1">
              <a:lumMod val="9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es-MX" sz="1800" b="1">
              <a:solidFill>
                <a:schemeClr val="tx1"/>
              </a:solidFill>
              <a:effectLst/>
              <a:latin typeface="Franklin Gothic Book" panose="020B0503020102020204" pitchFamily="34" charset="0"/>
              <a:ea typeface="+mn-ea"/>
              <a:cs typeface="Arial" panose="020B0604020202020204" pitchFamily="34" charset="0"/>
            </a:rPr>
            <a:t>Instrucciones</a:t>
          </a:r>
        </a:p>
        <a:p>
          <a:r>
            <a:rPr lang="es-MX" sz="1600" b="0">
              <a:solidFill>
                <a:schemeClr val="tx1"/>
              </a:solidFill>
              <a:effectLst/>
              <a:latin typeface="Franklin Gothic Book" panose="020B0503020102020204" pitchFamily="34" charset="0"/>
              <a:ea typeface="+mn-ea"/>
              <a:cs typeface="Arial" panose="020B0604020202020204" pitchFamily="34" charset="0"/>
            </a:rPr>
            <a:t>En</a:t>
          </a:r>
          <a:r>
            <a:rPr lang="es-MX" sz="1600" b="0" baseline="0">
              <a:solidFill>
                <a:schemeClr val="tx1"/>
              </a:solidFill>
              <a:effectLst/>
              <a:latin typeface="Franklin Gothic Book" panose="020B0503020102020204" pitchFamily="34" charset="0"/>
              <a:ea typeface="+mn-ea"/>
              <a:cs typeface="Arial" panose="020B0604020202020204" pitchFamily="34" charset="0"/>
            </a:rPr>
            <a:t> la siguiente matriz se muestra la información de hombres y mujeres que estudian o trabajan, además se muestra su universidad origen.</a:t>
          </a:r>
        </a:p>
        <a:p>
          <a:endParaRPr lang="es-MX" sz="1600" b="0">
            <a:solidFill>
              <a:schemeClr val="tx1"/>
            </a:solidFill>
            <a:effectLst/>
            <a:latin typeface="Franklin Gothic Book" panose="020B0503020102020204" pitchFamily="34" charset="0"/>
            <a:ea typeface="+mn-ea"/>
            <a:cs typeface="Arial" panose="020B0604020202020204" pitchFamily="34" charset="0"/>
          </a:endParaRPr>
        </a:p>
        <a:p>
          <a:r>
            <a:rPr lang="es-MX" sz="1400" b="0">
              <a:solidFill>
                <a:schemeClr val="tx1"/>
              </a:solidFill>
              <a:effectLst/>
              <a:latin typeface="Franklin Gothic Book" panose="020B0503020102020204" pitchFamily="34" charset="0"/>
              <a:ea typeface="+mn-ea"/>
              <a:cs typeface="Arial" panose="020B0604020202020204" pitchFamily="34" charset="0"/>
            </a:rPr>
            <a:t>Utilizando la formula </a:t>
          </a:r>
          <a:r>
            <a:rPr lang="es-MX" sz="1400" b="1">
              <a:solidFill>
                <a:schemeClr val="tx1"/>
              </a:solidFill>
              <a:effectLst/>
              <a:latin typeface="Franklin Gothic Book" panose="020B0503020102020204" pitchFamily="34" charset="0"/>
              <a:ea typeface="+mn-ea"/>
              <a:cs typeface="Arial" panose="020B0604020202020204" pitchFamily="34" charset="0"/>
            </a:rPr>
            <a:t>CONTAR.SI .CONJUNTO</a:t>
          </a:r>
          <a:r>
            <a:rPr lang="es-MX" sz="1400" b="0">
              <a:solidFill>
                <a:schemeClr val="tx1"/>
              </a:solidFill>
              <a:effectLst/>
              <a:latin typeface="Franklin Gothic Book" panose="020B0503020102020204" pitchFamily="34" charset="0"/>
              <a:ea typeface="+mn-ea"/>
              <a:cs typeface="Arial" panose="020B0604020202020204" pitchFamily="34" charset="0"/>
            </a:rPr>
            <a:t>, resuelve las preguntas que están en el </a:t>
          </a:r>
          <a:r>
            <a:rPr lang="es-MX" sz="1400" b="1">
              <a:solidFill>
                <a:schemeClr val="tx1"/>
              </a:solidFill>
              <a:effectLst/>
              <a:latin typeface="Franklin Gothic Book" panose="020B0503020102020204" pitchFamily="34" charset="0"/>
              <a:ea typeface="+mn-ea"/>
              <a:cs typeface="Arial" panose="020B0604020202020204" pitchFamily="34" charset="0"/>
            </a:rPr>
            <a:t>Rango</a:t>
          </a:r>
          <a:r>
            <a:rPr lang="es-MX" sz="1400" b="1" baseline="0">
              <a:solidFill>
                <a:schemeClr val="tx1"/>
              </a:solidFill>
              <a:effectLst/>
              <a:latin typeface="Franklin Gothic Book" panose="020B0503020102020204" pitchFamily="34" charset="0"/>
              <a:ea typeface="+mn-ea"/>
              <a:cs typeface="Arial" panose="020B0604020202020204" pitchFamily="34" charset="0"/>
            </a:rPr>
            <a:t> F9:F15</a:t>
          </a: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4</xdr:col>
      <xdr:colOff>850909</xdr:colOff>
      <xdr:row>6</xdr:row>
      <xdr:rowOff>137798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4565659" cy="162369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1514475</xdr:colOff>
      <xdr:row>13</xdr:row>
      <xdr:rowOff>123825</xdr:rowOff>
    </xdr:from>
    <xdr:to>
      <xdr:col>4</xdr:col>
      <xdr:colOff>2200275</xdr:colOff>
      <xdr:row>17</xdr:row>
      <xdr:rowOff>114300</xdr:rowOff>
    </xdr:to>
    <xdr:sp macro="" textlink="">
      <xdr:nvSpPr>
        <xdr:cNvPr id="4" name="Flecha: hacia abajo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>
          <a:off x="6496050" y="3343275"/>
          <a:ext cx="685800" cy="981075"/>
        </a:xfrm>
        <a:prstGeom prst="downArrow">
          <a:avLst/>
        </a:prstGeom>
        <a:solidFill>
          <a:schemeClr val="tx1">
            <a:lumMod val="85000"/>
            <a:lumOff val="1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3</xdr:col>
      <xdr:colOff>482779</xdr:colOff>
      <xdr:row>0</xdr:row>
      <xdr:rowOff>69126</xdr:rowOff>
    </xdr:from>
    <xdr:to>
      <xdr:col>5</xdr:col>
      <xdr:colOff>1676399</xdr:colOff>
      <xdr:row>6</xdr:row>
      <xdr:rowOff>104776</xdr:rowOff>
    </xdr:to>
    <xdr:sp macro="" textlink="">
      <xdr:nvSpPr>
        <xdr:cNvPr id="5" name="Rectángulo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/>
      </xdr:nvSpPr>
      <xdr:spPr>
        <a:xfrm>
          <a:off x="4702354" y="69126"/>
          <a:ext cx="4975045" cy="1521550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chemeClr val="bg1">
              <a:lumMod val="9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es-MX" sz="1400" b="1">
              <a:solidFill>
                <a:schemeClr val="tx1"/>
              </a:solidFill>
              <a:effectLst/>
              <a:latin typeface="Franklin Gothic Book" panose="020B0503020102020204" pitchFamily="34" charset="0"/>
              <a:ea typeface="+mn-ea"/>
              <a:cs typeface="Arial" panose="020B0604020202020204" pitchFamily="34" charset="0"/>
            </a:rPr>
            <a:t>Instrucciones</a:t>
          </a:r>
        </a:p>
        <a:p>
          <a:r>
            <a:rPr lang="es-MX" sz="1400" b="0">
              <a:solidFill>
                <a:schemeClr val="tx1"/>
              </a:solidFill>
              <a:effectLst/>
              <a:latin typeface="Franklin Gothic Book" panose="020B0503020102020204" pitchFamily="34" charset="0"/>
              <a:ea typeface="+mn-ea"/>
              <a:cs typeface="Arial" panose="020B0604020202020204" pitchFamily="34" charset="0"/>
            </a:rPr>
            <a:t>En</a:t>
          </a:r>
          <a:r>
            <a:rPr lang="es-MX" sz="1400" b="0" baseline="0">
              <a:solidFill>
                <a:schemeClr val="tx1"/>
              </a:solidFill>
              <a:effectLst/>
              <a:latin typeface="Franklin Gothic Book" panose="020B0503020102020204" pitchFamily="34" charset="0"/>
              <a:ea typeface="+mn-ea"/>
              <a:cs typeface="Arial" panose="020B0604020202020204" pitchFamily="34" charset="0"/>
            </a:rPr>
            <a:t> la siguiente matriz se muestra la información de distintos trabajadores con el sueldo que perciben.</a:t>
          </a:r>
        </a:p>
        <a:p>
          <a:endParaRPr lang="es-MX" sz="1400" b="0">
            <a:solidFill>
              <a:schemeClr val="tx1"/>
            </a:solidFill>
            <a:effectLst/>
            <a:latin typeface="Franklin Gothic Book" panose="020B0503020102020204" pitchFamily="34" charset="0"/>
            <a:ea typeface="+mn-ea"/>
            <a:cs typeface="Arial" panose="020B0604020202020204" pitchFamily="34" charset="0"/>
          </a:endParaRPr>
        </a:p>
        <a:p>
          <a:r>
            <a:rPr lang="es-MX" sz="1400" b="0">
              <a:solidFill>
                <a:schemeClr val="tx1"/>
              </a:solidFill>
              <a:effectLst/>
              <a:latin typeface="Franklin Gothic Book" panose="020B0503020102020204" pitchFamily="34" charset="0"/>
              <a:ea typeface="+mn-ea"/>
              <a:cs typeface="Arial" panose="020B0604020202020204" pitchFamily="34" charset="0"/>
            </a:rPr>
            <a:t>Utilizando la formula </a:t>
          </a:r>
          <a:r>
            <a:rPr lang="es-MX" sz="1400" b="1">
              <a:solidFill>
                <a:schemeClr val="tx1"/>
              </a:solidFill>
              <a:effectLst/>
              <a:latin typeface="Franklin Gothic Book" panose="020B0503020102020204" pitchFamily="34" charset="0"/>
              <a:ea typeface="+mn-ea"/>
              <a:cs typeface="Arial" panose="020B0604020202020204" pitchFamily="34" charset="0"/>
            </a:rPr>
            <a:t>SUMAR.SI</a:t>
          </a:r>
          <a:r>
            <a:rPr lang="es-MX" sz="1400" b="1" baseline="0">
              <a:solidFill>
                <a:schemeClr val="tx1"/>
              </a:solidFill>
              <a:effectLst/>
              <a:latin typeface="Franklin Gothic Book" panose="020B0503020102020204" pitchFamily="34" charset="0"/>
              <a:ea typeface="+mn-ea"/>
              <a:cs typeface="Arial" panose="020B0604020202020204" pitchFamily="34" charset="0"/>
            </a:rPr>
            <a:t> </a:t>
          </a:r>
          <a:r>
            <a:rPr lang="es-MX" sz="1400" b="0">
              <a:solidFill>
                <a:schemeClr val="tx1"/>
              </a:solidFill>
              <a:effectLst/>
              <a:latin typeface="Franklin Gothic Book" panose="020B0503020102020204" pitchFamily="34" charset="0"/>
              <a:ea typeface="+mn-ea"/>
              <a:cs typeface="Arial" panose="020B0604020202020204" pitchFamily="34" charset="0"/>
            </a:rPr>
            <a:t>resuelve las preguntas que están en el </a:t>
          </a:r>
          <a:r>
            <a:rPr lang="es-MX" sz="1400" b="1">
              <a:solidFill>
                <a:schemeClr val="tx1"/>
              </a:solidFill>
              <a:effectLst/>
              <a:latin typeface="Franklin Gothic Book" panose="020B0503020102020204" pitchFamily="34" charset="0"/>
              <a:ea typeface="+mn-ea"/>
              <a:cs typeface="Arial" panose="020B0604020202020204" pitchFamily="34" charset="0"/>
            </a:rPr>
            <a:t>Rango</a:t>
          </a:r>
          <a:r>
            <a:rPr lang="es-MX" sz="1400" b="1" baseline="0">
              <a:solidFill>
                <a:schemeClr val="tx1"/>
              </a:solidFill>
              <a:effectLst/>
              <a:latin typeface="Franklin Gothic Book" panose="020B0503020102020204" pitchFamily="34" charset="0"/>
              <a:ea typeface="+mn-ea"/>
              <a:cs typeface="Arial" panose="020B0604020202020204" pitchFamily="34" charset="0"/>
            </a:rPr>
            <a:t> F9:F12</a:t>
          </a: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346084</xdr:colOff>
      <xdr:row>6</xdr:row>
      <xdr:rowOff>130994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4565659" cy="161689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101918</xdr:colOff>
      <xdr:row>0</xdr:row>
      <xdr:rowOff>9525</xdr:rowOff>
    </xdr:from>
    <xdr:to>
      <xdr:col>7</xdr:col>
      <xdr:colOff>200025</xdr:colOff>
      <xdr:row>6</xdr:row>
      <xdr:rowOff>19050</xdr:rowOff>
    </xdr:to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>
        <a:xfrm>
          <a:off x="4740593" y="9525"/>
          <a:ext cx="4470082" cy="1495425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chemeClr val="bg1">
              <a:lumMod val="9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es-MX" sz="1400" b="1">
              <a:solidFill>
                <a:schemeClr val="tx1"/>
              </a:solidFill>
              <a:effectLst/>
              <a:latin typeface="Franklin Gothic Book" panose="020B0503020102020204" pitchFamily="34" charset="0"/>
              <a:ea typeface="+mn-ea"/>
              <a:cs typeface="Arial" panose="020B0604020202020204" pitchFamily="34" charset="0"/>
            </a:rPr>
            <a:t>Instrucciones</a:t>
          </a:r>
        </a:p>
        <a:p>
          <a:r>
            <a:rPr lang="es-MX" sz="1200" b="0" baseline="0">
              <a:solidFill>
                <a:schemeClr val="tx1"/>
              </a:solidFill>
              <a:effectLst/>
              <a:latin typeface="Franklin Gothic Book" panose="020B0503020102020204" pitchFamily="34" charset="0"/>
              <a:ea typeface="+mn-ea"/>
              <a:cs typeface="Arial" panose="020B0604020202020204" pitchFamily="34" charset="0"/>
            </a:rPr>
            <a:t>Igual que en el anterior ejercicio se pide que resuelvas las siguientes preguntas, pero en este caso ya hablamos de mas de una condicional por lo tanto utilizaras otra fórmula.</a:t>
          </a:r>
        </a:p>
        <a:p>
          <a:endParaRPr lang="es-MX" sz="1200" b="0">
            <a:solidFill>
              <a:schemeClr val="tx1"/>
            </a:solidFill>
            <a:effectLst/>
            <a:latin typeface="Franklin Gothic Book" panose="020B0503020102020204" pitchFamily="34" charset="0"/>
            <a:ea typeface="+mn-ea"/>
            <a:cs typeface="Arial" panose="020B0604020202020204" pitchFamily="34" charset="0"/>
          </a:endParaRPr>
        </a:p>
        <a:p>
          <a:r>
            <a:rPr lang="es-MX" sz="1100" b="0">
              <a:solidFill>
                <a:schemeClr val="tx1"/>
              </a:solidFill>
              <a:effectLst/>
              <a:latin typeface="Franklin Gothic Book" panose="020B0503020102020204" pitchFamily="34" charset="0"/>
              <a:ea typeface="+mn-ea"/>
              <a:cs typeface="Arial" panose="020B0604020202020204" pitchFamily="34" charset="0"/>
            </a:rPr>
            <a:t>Utilizando la formula </a:t>
          </a:r>
          <a:r>
            <a:rPr lang="es-MX" sz="1100" b="1">
              <a:solidFill>
                <a:schemeClr val="tx1"/>
              </a:solidFill>
              <a:effectLst/>
              <a:latin typeface="Franklin Gothic Book" panose="020B0503020102020204" pitchFamily="34" charset="0"/>
              <a:ea typeface="+mn-ea"/>
              <a:cs typeface="Arial" panose="020B0604020202020204" pitchFamily="34" charset="0"/>
            </a:rPr>
            <a:t>SUMAR.SI.COJUNTO</a:t>
          </a:r>
          <a:r>
            <a:rPr lang="es-MX" sz="1100" b="1" baseline="0">
              <a:solidFill>
                <a:schemeClr val="tx1"/>
              </a:solidFill>
              <a:effectLst/>
              <a:latin typeface="Franklin Gothic Book" panose="020B0503020102020204" pitchFamily="34" charset="0"/>
              <a:ea typeface="+mn-ea"/>
              <a:cs typeface="Arial" panose="020B0604020202020204" pitchFamily="34" charset="0"/>
            </a:rPr>
            <a:t> </a:t>
          </a:r>
          <a:r>
            <a:rPr lang="es-MX" sz="1100" b="0">
              <a:solidFill>
                <a:schemeClr val="tx1"/>
              </a:solidFill>
              <a:effectLst/>
              <a:latin typeface="Franklin Gothic Book" panose="020B0503020102020204" pitchFamily="34" charset="0"/>
              <a:ea typeface="+mn-ea"/>
              <a:cs typeface="Arial" panose="020B0604020202020204" pitchFamily="34" charset="0"/>
            </a:rPr>
            <a:t>resuelve las preguntas que están en el </a:t>
          </a:r>
          <a:r>
            <a:rPr lang="es-MX" sz="1100" b="1">
              <a:solidFill>
                <a:schemeClr val="tx1"/>
              </a:solidFill>
              <a:effectLst/>
              <a:latin typeface="Franklin Gothic Book" panose="020B0503020102020204" pitchFamily="34" charset="0"/>
              <a:ea typeface="+mn-ea"/>
              <a:cs typeface="Arial" panose="020B0604020202020204" pitchFamily="34" charset="0"/>
            </a:rPr>
            <a:t>Rango</a:t>
          </a:r>
          <a:r>
            <a:rPr lang="es-MX" sz="1100" b="1" baseline="0">
              <a:solidFill>
                <a:schemeClr val="tx1"/>
              </a:solidFill>
              <a:effectLst/>
              <a:latin typeface="Franklin Gothic Book" panose="020B0503020102020204" pitchFamily="34" charset="0"/>
              <a:ea typeface="+mn-ea"/>
              <a:cs typeface="Arial" panose="020B0604020202020204" pitchFamily="34" charset="0"/>
            </a:rPr>
            <a:t> F9:F11</a:t>
          </a: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638184</xdr:colOff>
      <xdr:row>6</xdr:row>
      <xdr:rowOff>148910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4562484" cy="16348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2"/>
  <dimension ref="A1:L162"/>
  <sheetViews>
    <sheetView showGridLines="0" tabSelected="1" zoomScaleNormal="100" workbookViewId="0">
      <selection activeCell="F9" sqref="F9"/>
    </sheetView>
  </sheetViews>
  <sheetFormatPr baseColWidth="10" defaultColWidth="11.44140625" defaultRowHeight="18.600000000000001" x14ac:dyDescent="0.4"/>
  <cols>
    <col min="1" max="1" width="32.6640625" style="13" bestFit="1" customWidth="1"/>
    <col min="2" max="2" width="18.33203125" style="13" bestFit="1" customWidth="1"/>
    <col min="3" max="3" width="19.109375" style="14" customWidth="1"/>
    <col min="4" max="4" width="9.88671875" style="37" customWidth="1"/>
    <col min="5" max="5" width="18.33203125" style="56" bestFit="1" customWidth="1"/>
    <col min="6" max="6" width="32.109375" style="56" customWidth="1"/>
    <col min="7" max="7" width="12.44140625" style="13" customWidth="1"/>
    <col min="8" max="16384" width="11.44140625" style="13"/>
  </cols>
  <sheetData>
    <row r="1" spans="1:7" x14ac:dyDescent="0.4">
      <c r="D1" s="3"/>
      <c r="E1" s="15" t="s">
        <v>62</v>
      </c>
      <c r="F1" s="3" t="s">
        <v>61</v>
      </c>
      <c r="G1" s="16"/>
    </row>
    <row r="2" spans="1:7" x14ac:dyDescent="0.4">
      <c r="D2" s="3"/>
      <c r="E2" s="15"/>
      <c r="F2" s="15"/>
      <c r="G2" s="16"/>
    </row>
    <row r="3" spans="1:7" x14ac:dyDescent="0.4">
      <c r="D3" s="3"/>
      <c r="E3" s="15"/>
      <c r="F3" s="3"/>
      <c r="G3" s="16"/>
    </row>
    <row r="4" spans="1:7" x14ac:dyDescent="0.4">
      <c r="F4" s="37"/>
    </row>
    <row r="8" spans="1:7" x14ac:dyDescent="0.4">
      <c r="A8" s="24" t="s">
        <v>5</v>
      </c>
      <c r="B8" s="24" t="s">
        <v>6</v>
      </c>
      <c r="D8" s="54" t="s">
        <v>59</v>
      </c>
      <c r="E8" s="54"/>
      <c r="F8" s="52" t="s">
        <v>60</v>
      </c>
    </row>
    <row r="9" spans="1:7" x14ac:dyDescent="0.4">
      <c r="A9" s="17" t="s">
        <v>54</v>
      </c>
      <c r="B9" s="17" t="s">
        <v>53</v>
      </c>
      <c r="C9" s="23"/>
      <c r="D9" s="53" t="s">
        <v>55</v>
      </c>
      <c r="E9" s="53"/>
      <c r="F9" s="25"/>
      <c r="G9" s="8" t="str">
        <f>IF(F9="","",IF(F9=COUNTIF($A$9:$A$19,"Mujer"),"✔","✘"))</f>
        <v/>
      </c>
    </row>
    <row r="10" spans="1:7" x14ac:dyDescent="0.4">
      <c r="A10" s="17" t="s">
        <v>54</v>
      </c>
      <c r="B10" s="17" t="s">
        <v>58</v>
      </c>
      <c r="D10" s="53" t="s">
        <v>57</v>
      </c>
      <c r="E10" s="53"/>
      <c r="F10" s="25"/>
      <c r="G10" s="8" t="str">
        <f>IF(F10="","",IF(F10=COUNTIF($A$9:$A$19,"Hombre"),"✔","✘"))</f>
        <v/>
      </c>
    </row>
    <row r="11" spans="1:7" x14ac:dyDescent="0.4">
      <c r="A11" s="17" t="s">
        <v>56</v>
      </c>
      <c r="B11" s="17" t="s">
        <v>53</v>
      </c>
      <c r="D11" s="56"/>
      <c r="F11" s="13"/>
    </row>
    <row r="12" spans="1:7" x14ac:dyDescent="0.4">
      <c r="A12" s="17" t="s">
        <v>54</v>
      </c>
      <c r="B12" s="17" t="s">
        <v>58</v>
      </c>
      <c r="D12" s="56"/>
    </row>
    <row r="13" spans="1:7" x14ac:dyDescent="0.4">
      <c r="A13" s="17" t="s">
        <v>54</v>
      </c>
      <c r="B13" s="17" t="s">
        <v>53</v>
      </c>
      <c r="C13" s="18"/>
      <c r="D13" s="56"/>
    </row>
    <row r="14" spans="1:7" x14ac:dyDescent="0.4">
      <c r="A14" s="17" t="s">
        <v>56</v>
      </c>
      <c r="B14" s="17" t="s">
        <v>53</v>
      </c>
      <c r="C14" s="18"/>
      <c r="D14" s="56"/>
    </row>
    <row r="15" spans="1:7" x14ac:dyDescent="0.4">
      <c r="A15" s="17" t="s">
        <v>56</v>
      </c>
      <c r="B15" s="17" t="s">
        <v>53</v>
      </c>
      <c r="C15" s="18"/>
      <c r="D15" s="56"/>
    </row>
    <row r="16" spans="1:7" x14ac:dyDescent="0.4">
      <c r="A16" s="17" t="s">
        <v>56</v>
      </c>
      <c r="B16" s="17" t="s">
        <v>53</v>
      </c>
      <c r="C16" s="18"/>
      <c r="D16" s="56"/>
    </row>
    <row r="17" spans="1:12" x14ac:dyDescent="0.4">
      <c r="A17" s="17" t="s">
        <v>56</v>
      </c>
      <c r="B17" s="17" t="s">
        <v>53</v>
      </c>
      <c r="C17" s="18"/>
    </row>
    <row r="18" spans="1:12" x14ac:dyDescent="0.4">
      <c r="A18" s="17" t="s">
        <v>56</v>
      </c>
      <c r="B18" s="17" t="s">
        <v>58</v>
      </c>
      <c r="C18" s="18"/>
    </row>
    <row r="19" spans="1:12" x14ac:dyDescent="0.4">
      <c r="A19" s="17" t="s">
        <v>54</v>
      </c>
      <c r="B19" s="17" t="s">
        <v>53</v>
      </c>
      <c r="C19" s="18"/>
    </row>
    <row r="20" spans="1:12" x14ac:dyDescent="0.4">
      <c r="A20" s="19"/>
      <c r="B20" s="19"/>
      <c r="C20" s="18"/>
    </row>
    <row r="21" spans="1:12" x14ac:dyDescent="0.4">
      <c r="A21" s="20"/>
      <c r="B21" s="20"/>
      <c r="C21" s="18"/>
    </row>
    <row r="22" spans="1:12" x14ac:dyDescent="0.4">
      <c r="A22" s="20"/>
      <c r="B22" s="20"/>
      <c r="C22" s="18"/>
    </row>
    <row r="23" spans="1:12" x14ac:dyDescent="0.4">
      <c r="A23" s="20"/>
      <c r="B23" s="20"/>
      <c r="C23" s="18"/>
    </row>
    <row r="24" spans="1:12" x14ac:dyDescent="0.4">
      <c r="A24" s="20"/>
      <c r="B24" s="20"/>
      <c r="C24" s="18"/>
    </row>
    <row r="25" spans="1:12" x14ac:dyDescent="0.4">
      <c r="A25" s="20"/>
      <c r="B25" s="20"/>
      <c r="C25" s="18"/>
    </row>
    <row r="26" spans="1:12" x14ac:dyDescent="0.4">
      <c r="A26" s="20"/>
      <c r="B26" s="20"/>
      <c r="C26" s="18"/>
    </row>
    <row r="27" spans="1:12" x14ac:dyDescent="0.4">
      <c r="A27" s="26" t="s">
        <v>11</v>
      </c>
      <c r="B27" s="24" t="s">
        <v>12</v>
      </c>
      <c r="C27" s="27" t="s">
        <v>13</v>
      </c>
      <c r="D27" s="56"/>
      <c r="E27" s="51" t="s">
        <v>12</v>
      </c>
      <c r="F27" s="24" t="s">
        <v>30</v>
      </c>
      <c r="G27" s="16"/>
    </row>
    <row r="28" spans="1:12" s="9" customFormat="1" x14ac:dyDescent="0.4">
      <c r="A28" s="21">
        <v>40546</v>
      </c>
      <c r="B28" s="8" t="s">
        <v>16</v>
      </c>
      <c r="C28" s="22">
        <v>1295</v>
      </c>
      <c r="D28" s="56"/>
      <c r="E28" s="51" t="s">
        <v>15</v>
      </c>
      <c r="F28" s="28"/>
      <c r="G28" s="8" t="str">
        <f>IF(F28="","",IF(F28=COUNTIF($B$28:$B$162,E28),"✔","✘"))</f>
        <v/>
      </c>
      <c r="H28" s="13"/>
      <c r="I28" s="13"/>
      <c r="J28" s="13"/>
      <c r="K28" s="13"/>
      <c r="L28" s="13"/>
    </row>
    <row r="29" spans="1:12" s="9" customFormat="1" x14ac:dyDescent="0.4">
      <c r="A29" s="21">
        <v>40607</v>
      </c>
      <c r="B29" s="8" t="s">
        <v>16</v>
      </c>
      <c r="C29" s="22">
        <v>2885</v>
      </c>
      <c r="D29" s="56"/>
      <c r="E29" s="51" t="s">
        <v>16</v>
      </c>
      <c r="F29" s="28"/>
      <c r="G29" s="8" t="str">
        <f t="shared" ref="G29:G42" si="0">IF(F29="","",IF(F29=COUNTIF($B$28:$B$162,E29),"✔","✘"))</f>
        <v/>
      </c>
      <c r="H29" s="13"/>
      <c r="I29" s="13"/>
      <c r="J29" s="13"/>
      <c r="K29" s="13"/>
      <c r="L29" s="13"/>
    </row>
    <row r="30" spans="1:12" s="9" customFormat="1" x14ac:dyDescent="0.4">
      <c r="A30" s="21">
        <v>40613</v>
      </c>
      <c r="B30" s="8" t="s">
        <v>15</v>
      </c>
      <c r="C30" s="22">
        <v>1567</v>
      </c>
      <c r="D30" s="56"/>
      <c r="E30" s="51" t="s">
        <v>17</v>
      </c>
      <c r="F30" s="28"/>
      <c r="G30" s="8" t="str">
        <f t="shared" si="0"/>
        <v/>
      </c>
      <c r="H30" s="13"/>
      <c r="I30" s="13"/>
      <c r="J30" s="13"/>
      <c r="K30" s="13"/>
      <c r="L30" s="13"/>
    </row>
    <row r="31" spans="1:12" s="9" customFormat="1" x14ac:dyDescent="0.4">
      <c r="A31" s="21">
        <v>40632</v>
      </c>
      <c r="B31" s="8" t="s">
        <v>15</v>
      </c>
      <c r="C31" s="22">
        <v>1636</v>
      </c>
      <c r="D31" s="56"/>
      <c r="E31" s="51" t="s">
        <v>18</v>
      </c>
      <c r="F31" s="28"/>
      <c r="G31" s="8" t="str">
        <f t="shared" si="0"/>
        <v/>
      </c>
      <c r="H31" s="13"/>
      <c r="I31" s="13"/>
      <c r="J31" s="13"/>
      <c r="K31" s="13"/>
      <c r="L31" s="13"/>
    </row>
    <row r="32" spans="1:12" s="9" customFormat="1" x14ac:dyDescent="0.4">
      <c r="A32" s="21">
        <v>40634</v>
      </c>
      <c r="B32" s="8" t="s">
        <v>19</v>
      </c>
      <c r="C32" s="22">
        <v>2738</v>
      </c>
      <c r="D32" s="56"/>
      <c r="E32" s="51" t="s">
        <v>20</v>
      </c>
      <c r="F32" s="28"/>
      <c r="G32" s="8" t="str">
        <f t="shared" si="0"/>
        <v/>
      </c>
      <c r="H32" s="13"/>
      <c r="I32" s="13"/>
      <c r="J32" s="13"/>
      <c r="K32" s="13"/>
      <c r="L32" s="13"/>
    </row>
    <row r="33" spans="1:12" s="9" customFormat="1" x14ac:dyDescent="0.4">
      <c r="A33" s="21">
        <v>40640</v>
      </c>
      <c r="B33" s="8" t="s">
        <v>21</v>
      </c>
      <c r="C33" s="22">
        <v>644</v>
      </c>
      <c r="D33" s="56"/>
      <c r="E33" s="51" t="s">
        <v>21</v>
      </c>
      <c r="F33" s="28"/>
      <c r="G33" s="8" t="str">
        <f t="shared" si="0"/>
        <v/>
      </c>
      <c r="H33" s="13"/>
      <c r="I33" s="13"/>
      <c r="J33" s="13"/>
      <c r="K33" s="13"/>
      <c r="L33" s="13"/>
    </row>
    <row r="34" spans="1:12" s="9" customFormat="1" x14ac:dyDescent="0.4">
      <c r="A34" s="21">
        <v>40642</v>
      </c>
      <c r="B34" s="8" t="s">
        <v>21</v>
      </c>
      <c r="C34" s="22">
        <v>1816</v>
      </c>
      <c r="D34" s="56"/>
      <c r="E34" s="51" t="s">
        <v>22</v>
      </c>
      <c r="F34" s="28"/>
      <c r="G34" s="8" t="str">
        <f t="shared" si="0"/>
        <v/>
      </c>
      <c r="H34" s="13"/>
      <c r="I34" s="13"/>
      <c r="J34" s="13"/>
      <c r="K34" s="13"/>
      <c r="L34" s="13"/>
    </row>
    <row r="35" spans="1:12" s="9" customFormat="1" x14ac:dyDescent="0.4">
      <c r="A35" s="21">
        <v>40643</v>
      </c>
      <c r="B35" s="8" t="s">
        <v>21</v>
      </c>
      <c r="C35" s="22">
        <v>2047</v>
      </c>
      <c r="D35" s="56"/>
      <c r="E35" s="51" t="s">
        <v>23</v>
      </c>
      <c r="F35" s="28"/>
      <c r="G35" s="8" t="str">
        <f t="shared" si="0"/>
        <v/>
      </c>
      <c r="H35" s="13"/>
      <c r="I35" s="13"/>
      <c r="J35" s="13"/>
      <c r="K35" s="13"/>
      <c r="L35" s="13"/>
    </row>
    <row r="36" spans="1:12" s="9" customFormat="1" x14ac:dyDescent="0.4">
      <c r="A36" s="21">
        <v>40648</v>
      </c>
      <c r="B36" s="8" t="s">
        <v>17</v>
      </c>
      <c r="C36" s="22">
        <v>1812</v>
      </c>
      <c r="D36" s="56"/>
      <c r="E36" s="51" t="s">
        <v>19</v>
      </c>
      <c r="F36" s="28"/>
      <c r="G36" s="8" t="str">
        <f t="shared" si="0"/>
        <v/>
      </c>
      <c r="H36" s="13"/>
      <c r="I36" s="13"/>
      <c r="J36" s="13"/>
      <c r="K36" s="13"/>
      <c r="L36" s="13"/>
    </row>
    <row r="37" spans="1:12" s="9" customFormat="1" x14ac:dyDescent="0.4">
      <c r="A37" s="21">
        <v>40659</v>
      </c>
      <c r="B37" s="8" t="s">
        <v>23</v>
      </c>
      <c r="C37" s="22">
        <v>2643</v>
      </c>
      <c r="D37" s="56"/>
      <c r="E37" s="51" t="s">
        <v>24</v>
      </c>
      <c r="F37" s="28"/>
      <c r="G37" s="8" t="str">
        <f t="shared" si="0"/>
        <v/>
      </c>
      <c r="H37" s="13"/>
      <c r="I37" s="13"/>
      <c r="J37" s="13"/>
      <c r="K37" s="13"/>
      <c r="L37" s="13"/>
    </row>
    <row r="38" spans="1:12" s="9" customFormat="1" x14ac:dyDescent="0.4">
      <c r="A38" s="21">
        <v>40660</v>
      </c>
      <c r="B38" s="8" t="s">
        <v>23</v>
      </c>
      <c r="C38" s="22">
        <v>2593</v>
      </c>
      <c r="D38" s="56"/>
      <c r="E38" s="51" t="s">
        <v>14</v>
      </c>
      <c r="F38" s="28"/>
      <c r="G38" s="8" t="str">
        <f t="shared" si="0"/>
        <v/>
      </c>
      <c r="H38" s="13"/>
      <c r="I38" s="13"/>
      <c r="J38" s="13"/>
      <c r="K38" s="13"/>
      <c r="L38" s="13"/>
    </row>
    <row r="39" spans="1:12" s="9" customFormat="1" x14ac:dyDescent="0.4">
      <c r="A39" s="21">
        <v>40682</v>
      </c>
      <c r="B39" s="8" t="s">
        <v>17</v>
      </c>
      <c r="C39" s="22">
        <v>1665</v>
      </c>
      <c r="D39" s="56"/>
      <c r="E39" s="51" t="s">
        <v>25</v>
      </c>
      <c r="F39" s="28"/>
      <c r="G39" s="8" t="str">
        <f t="shared" si="0"/>
        <v/>
      </c>
      <c r="H39" s="13"/>
      <c r="I39" s="13"/>
      <c r="J39" s="13"/>
      <c r="K39" s="13"/>
      <c r="L39" s="13"/>
    </row>
    <row r="40" spans="1:12" x14ac:dyDescent="0.4">
      <c r="A40" s="21">
        <v>40691</v>
      </c>
      <c r="B40" s="8" t="s">
        <v>16</v>
      </c>
      <c r="C40" s="22">
        <v>2560</v>
      </c>
      <c r="D40" s="56"/>
      <c r="E40" s="51" t="s">
        <v>26</v>
      </c>
      <c r="F40" s="28"/>
      <c r="G40" s="8" t="str">
        <f t="shared" si="0"/>
        <v/>
      </c>
    </row>
    <row r="41" spans="1:12" x14ac:dyDescent="0.4">
      <c r="A41" s="21">
        <v>40694</v>
      </c>
      <c r="B41" s="8" t="s">
        <v>14</v>
      </c>
      <c r="C41" s="22">
        <v>1142</v>
      </c>
      <c r="D41" s="56"/>
      <c r="E41" s="51" t="s">
        <v>27</v>
      </c>
      <c r="F41" s="28"/>
      <c r="G41" s="8" t="str">
        <f t="shared" si="0"/>
        <v/>
      </c>
    </row>
    <row r="42" spans="1:12" x14ac:dyDescent="0.4">
      <c r="A42" s="21">
        <v>40698</v>
      </c>
      <c r="B42" s="8" t="s">
        <v>26</v>
      </c>
      <c r="C42" s="22">
        <v>2670</v>
      </c>
      <c r="D42" s="56"/>
      <c r="E42" s="51" t="s">
        <v>28</v>
      </c>
      <c r="F42" s="28"/>
      <c r="G42" s="8" t="str">
        <f t="shared" si="0"/>
        <v/>
      </c>
    </row>
    <row r="43" spans="1:12" x14ac:dyDescent="0.4">
      <c r="A43" s="21">
        <v>40700</v>
      </c>
      <c r="B43" s="8" t="s">
        <v>23</v>
      </c>
      <c r="C43" s="22">
        <v>1191</v>
      </c>
      <c r="D43" s="56"/>
      <c r="E43" s="58"/>
      <c r="F43" s="63"/>
    </row>
    <row r="44" spans="1:12" x14ac:dyDescent="0.4">
      <c r="A44" s="21">
        <v>40702</v>
      </c>
      <c r="B44" s="8" t="s">
        <v>14</v>
      </c>
      <c r="C44" s="22">
        <v>947</v>
      </c>
      <c r="D44" s="56"/>
    </row>
    <row r="45" spans="1:12" x14ac:dyDescent="0.4">
      <c r="A45" s="21">
        <v>40706</v>
      </c>
      <c r="B45" s="8" t="s">
        <v>16</v>
      </c>
      <c r="C45" s="22">
        <v>2227</v>
      </c>
      <c r="D45" s="56"/>
    </row>
    <row r="46" spans="1:12" x14ac:dyDescent="0.4">
      <c r="A46" s="21">
        <v>40715</v>
      </c>
      <c r="B46" s="8" t="s">
        <v>22</v>
      </c>
      <c r="C46" s="22">
        <v>3346</v>
      </c>
      <c r="D46" s="56"/>
    </row>
    <row r="47" spans="1:12" x14ac:dyDescent="0.4">
      <c r="A47" s="21">
        <v>40725</v>
      </c>
      <c r="B47" s="8" t="s">
        <v>19</v>
      </c>
      <c r="C47" s="22">
        <v>2190</v>
      </c>
      <c r="D47" s="56"/>
    </row>
    <row r="48" spans="1:12" x14ac:dyDescent="0.4">
      <c r="A48" s="21">
        <v>40768</v>
      </c>
      <c r="B48" s="8" t="s">
        <v>22</v>
      </c>
      <c r="C48" s="22">
        <v>2644</v>
      </c>
      <c r="D48" s="56"/>
    </row>
    <row r="49" spans="1:4" x14ac:dyDescent="0.4">
      <c r="A49" s="21">
        <v>40769</v>
      </c>
      <c r="B49" s="8" t="s">
        <v>15</v>
      </c>
      <c r="C49" s="22">
        <v>3405</v>
      </c>
      <c r="D49" s="56"/>
    </row>
    <row r="50" spans="1:4" x14ac:dyDescent="0.4">
      <c r="A50" s="21">
        <v>40821</v>
      </c>
      <c r="B50" s="8" t="s">
        <v>18</v>
      </c>
      <c r="C50" s="22">
        <v>3079</v>
      </c>
      <c r="D50" s="56"/>
    </row>
    <row r="51" spans="1:4" x14ac:dyDescent="0.4">
      <c r="A51" s="21">
        <v>40823</v>
      </c>
      <c r="B51" s="8" t="s">
        <v>21</v>
      </c>
      <c r="C51" s="22">
        <v>3145</v>
      </c>
      <c r="D51" s="56"/>
    </row>
    <row r="52" spans="1:4" x14ac:dyDescent="0.4">
      <c r="A52" s="21">
        <v>40833</v>
      </c>
      <c r="B52" s="8" t="s">
        <v>22</v>
      </c>
      <c r="C52" s="22">
        <v>1433</v>
      </c>
      <c r="D52" s="56"/>
    </row>
    <row r="53" spans="1:4" x14ac:dyDescent="0.4">
      <c r="A53" s="21">
        <v>40887</v>
      </c>
      <c r="B53" s="8" t="s">
        <v>20</v>
      </c>
      <c r="C53" s="22">
        <v>1289</v>
      </c>
      <c r="D53" s="56"/>
    </row>
    <row r="54" spans="1:4" x14ac:dyDescent="0.4">
      <c r="A54" s="21">
        <v>40896</v>
      </c>
      <c r="B54" s="8" t="s">
        <v>23</v>
      </c>
      <c r="C54" s="22">
        <v>3403</v>
      </c>
      <c r="D54" s="56"/>
    </row>
    <row r="55" spans="1:4" x14ac:dyDescent="0.4">
      <c r="A55" s="21">
        <v>40900</v>
      </c>
      <c r="B55" s="8" t="s">
        <v>19</v>
      </c>
      <c r="C55" s="22">
        <v>1599</v>
      </c>
      <c r="D55" s="56"/>
    </row>
    <row r="56" spans="1:4" x14ac:dyDescent="0.4">
      <c r="A56" s="21">
        <v>40904</v>
      </c>
      <c r="B56" s="8" t="s">
        <v>23</v>
      </c>
      <c r="C56" s="22">
        <v>2833</v>
      </c>
      <c r="D56" s="56"/>
    </row>
    <row r="57" spans="1:4" x14ac:dyDescent="0.4">
      <c r="A57" s="21">
        <v>40912</v>
      </c>
      <c r="B57" s="8" t="s">
        <v>25</v>
      </c>
      <c r="C57" s="22">
        <v>1604</v>
      </c>
      <c r="D57" s="56"/>
    </row>
    <row r="58" spans="1:4" x14ac:dyDescent="0.4">
      <c r="A58" s="21">
        <v>40972</v>
      </c>
      <c r="B58" s="8" t="s">
        <v>23</v>
      </c>
      <c r="C58" s="22">
        <v>827</v>
      </c>
      <c r="D58" s="56"/>
    </row>
    <row r="59" spans="1:4" x14ac:dyDescent="0.4">
      <c r="A59" s="21">
        <v>40977</v>
      </c>
      <c r="B59" s="8" t="s">
        <v>17</v>
      </c>
      <c r="C59" s="22">
        <v>3487</v>
      </c>
      <c r="D59" s="56"/>
    </row>
    <row r="60" spans="1:4" x14ac:dyDescent="0.4">
      <c r="A60" s="21">
        <v>40988</v>
      </c>
      <c r="B60" s="8" t="s">
        <v>20</v>
      </c>
      <c r="C60" s="22">
        <v>1370</v>
      </c>
      <c r="D60" s="56"/>
    </row>
    <row r="61" spans="1:4" x14ac:dyDescent="0.4">
      <c r="A61" s="21">
        <v>40998</v>
      </c>
      <c r="B61" s="8" t="s">
        <v>26</v>
      </c>
      <c r="C61" s="22">
        <v>1592</v>
      </c>
      <c r="D61" s="56"/>
    </row>
    <row r="62" spans="1:4" x14ac:dyDescent="0.4">
      <c r="A62" s="21">
        <v>41007</v>
      </c>
      <c r="B62" s="8" t="s">
        <v>24</v>
      </c>
      <c r="C62" s="22">
        <v>2478</v>
      </c>
      <c r="D62" s="56"/>
    </row>
    <row r="63" spans="1:4" x14ac:dyDescent="0.4">
      <c r="A63" s="21">
        <v>41015</v>
      </c>
      <c r="B63" s="8" t="s">
        <v>15</v>
      </c>
      <c r="C63" s="22">
        <v>905</v>
      </c>
      <c r="D63" s="56"/>
    </row>
    <row r="64" spans="1:4" x14ac:dyDescent="0.4">
      <c r="A64" s="21">
        <v>41020</v>
      </c>
      <c r="B64" s="8" t="s">
        <v>17</v>
      </c>
      <c r="C64" s="22">
        <v>2617</v>
      </c>
      <c r="D64" s="56"/>
    </row>
    <row r="65" spans="1:4" x14ac:dyDescent="0.4">
      <c r="A65" s="21">
        <v>41022</v>
      </c>
      <c r="B65" s="8" t="s">
        <v>14</v>
      </c>
      <c r="C65" s="22">
        <v>3203</v>
      </c>
      <c r="D65" s="56"/>
    </row>
    <row r="66" spans="1:4" x14ac:dyDescent="0.4">
      <c r="A66" s="21">
        <v>41024</v>
      </c>
      <c r="B66" s="8" t="s">
        <v>22</v>
      </c>
      <c r="C66" s="22">
        <v>685</v>
      </c>
      <c r="D66" s="56"/>
    </row>
    <row r="67" spans="1:4" x14ac:dyDescent="0.4">
      <c r="A67" s="21">
        <v>41035</v>
      </c>
      <c r="B67" s="8" t="s">
        <v>28</v>
      </c>
      <c r="C67" s="22">
        <v>2506</v>
      </c>
      <c r="D67" s="56"/>
    </row>
    <row r="68" spans="1:4" x14ac:dyDescent="0.4">
      <c r="A68" s="21">
        <v>41036</v>
      </c>
      <c r="B68" s="8" t="s">
        <v>25</v>
      </c>
      <c r="C68" s="22">
        <v>1694</v>
      </c>
      <c r="D68" s="56"/>
    </row>
    <row r="69" spans="1:4" x14ac:dyDescent="0.4">
      <c r="A69" s="21">
        <v>41052</v>
      </c>
      <c r="B69" s="8" t="s">
        <v>27</v>
      </c>
      <c r="C69" s="22">
        <v>2309</v>
      </c>
      <c r="D69" s="56"/>
    </row>
    <row r="70" spans="1:4" x14ac:dyDescent="0.4">
      <c r="A70" s="21">
        <v>41055</v>
      </c>
      <c r="B70" s="8" t="s">
        <v>25</v>
      </c>
      <c r="C70" s="22">
        <v>1229</v>
      </c>
      <c r="D70" s="56"/>
    </row>
    <row r="71" spans="1:4" x14ac:dyDescent="0.4">
      <c r="A71" s="21">
        <v>41059</v>
      </c>
      <c r="B71" s="8" t="s">
        <v>28</v>
      </c>
      <c r="C71" s="22">
        <v>2142</v>
      </c>
      <c r="D71" s="56"/>
    </row>
    <row r="72" spans="1:4" x14ac:dyDescent="0.4">
      <c r="A72" s="21">
        <v>41074</v>
      </c>
      <c r="B72" s="8" t="s">
        <v>25</v>
      </c>
      <c r="C72" s="22">
        <v>1574</v>
      </c>
      <c r="D72" s="56"/>
    </row>
    <row r="73" spans="1:4" x14ac:dyDescent="0.4">
      <c r="A73" s="21">
        <v>41081</v>
      </c>
      <c r="B73" s="8" t="s">
        <v>15</v>
      </c>
      <c r="C73" s="22">
        <v>1274</v>
      </c>
      <c r="D73" s="56"/>
    </row>
    <row r="74" spans="1:4" x14ac:dyDescent="0.4">
      <c r="A74" s="21">
        <v>41085</v>
      </c>
      <c r="B74" s="8" t="s">
        <v>26</v>
      </c>
      <c r="C74" s="22">
        <v>654</v>
      </c>
      <c r="D74" s="56"/>
    </row>
    <row r="75" spans="1:4" x14ac:dyDescent="0.4">
      <c r="A75" s="21">
        <v>41087</v>
      </c>
      <c r="B75" s="8" t="s">
        <v>18</v>
      </c>
      <c r="C75" s="22">
        <v>2409</v>
      </c>
      <c r="D75" s="56"/>
    </row>
    <row r="76" spans="1:4" x14ac:dyDescent="0.4">
      <c r="A76" s="21">
        <v>41092</v>
      </c>
      <c r="B76" s="8" t="s">
        <v>22</v>
      </c>
      <c r="C76" s="22">
        <v>2221</v>
      </c>
      <c r="D76" s="56"/>
    </row>
    <row r="77" spans="1:4" x14ac:dyDescent="0.4">
      <c r="A77" s="21">
        <v>41104</v>
      </c>
      <c r="B77" s="8" t="s">
        <v>14</v>
      </c>
      <c r="C77" s="22">
        <v>2083</v>
      </c>
      <c r="D77" s="56"/>
    </row>
    <row r="78" spans="1:4" x14ac:dyDescent="0.4">
      <c r="A78" s="21">
        <v>41108</v>
      </c>
      <c r="B78" s="8" t="s">
        <v>25</v>
      </c>
      <c r="C78" s="22">
        <v>1583</v>
      </c>
      <c r="D78" s="56"/>
    </row>
    <row r="79" spans="1:4" x14ac:dyDescent="0.4">
      <c r="A79" s="21">
        <v>41126</v>
      </c>
      <c r="B79" s="8" t="s">
        <v>27</v>
      </c>
      <c r="C79" s="22">
        <v>1028</v>
      </c>
      <c r="D79" s="56"/>
    </row>
    <row r="80" spans="1:4" x14ac:dyDescent="0.4">
      <c r="A80" s="21">
        <v>41127</v>
      </c>
      <c r="B80" s="8" t="s">
        <v>14</v>
      </c>
      <c r="C80" s="22">
        <v>2883</v>
      </c>
      <c r="D80" s="56"/>
    </row>
    <row r="81" spans="1:4" x14ac:dyDescent="0.4">
      <c r="A81" s="21">
        <v>41138</v>
      </c>
      <c r="B81" s="8" t="s">
        <v>27</v>
      </c>
      <c r="C81" s="22">
        <v>2177</v>
      </c>
      <c r="D81" s="56"/>
    </row>
    <row r="82" spans="1:4" x14ac:dyDescent="0.4">
      <c r="A82" s="21">
        <v>41150</v>
      </c>
      <c r="B82" s="8" t="s">
        <v>15</v>
      </c>
      <c r="C82" s="22">
        <v>2182</v>
      </c>
      <c r="D82" s="56"/>
    </row>
    <row r="83" spans="1:4" x14ac:dyDescent="0.4">
      <c r="A83" s="21">
        <v>41157</v>
      </c>
      <c r="B83" s="8" t="s">
        <v>24</v>
      </c>
      <c r="C83" s="22">
        <v>1649</v>
      </c>
      <c r="D83" s="56"/>
    </row>
    <row r="84" spans="1:4" x14ac:dyDescent="0.4">
      <c r="A84" s="21">
        <v>41182</v>
      </c>
      <c r="B84" s="8" t="s">
        <v>28</v>
      </c>
      <c r="C84" s="22">
        <v>822</v>
      </c>
      <c r="D84" s="56"/>
    </row>
    <row r="85" spans="1:4" x14ac:dyDescent="0.4">
      <c r="A85" s="21">
        <v>41203</v>
      </c>
      <c r="B85" s="8" t="s">
        <v>28</v>
      </c>
      <c r="C85" s="22">
        <v>3404</v>
      </c>
      <c r="D85" s="56"/>
    </row>
    <row r="86" spans="1:4" x14ac:dyDescent="0.4">
      <c r="A86" s="21">
        <v>41206</v>
      </c>
      <c r="B86" s="8" t="s">
        <v>25</v>
      </c>
      <c r="C86" s="22">
        <v>3479</v>
      </c>
      <c r="D86" s="56"/>
    </row>
    <row r="87" spans="1:4" x14ac:dyDescent="0.4">
      <c r="A87" s="21">
        <v>41212</v>
      </c>
      <c r="B87" s="8" t="s">
        <v>28</v>
      </c>
      <c r="C87" s="22">
        <v>974</v>
      </c>
      <c r="D87" s="56"/>
    </row>
    <row r="88" spans="1:4" x14ac:dyDescent="0.4">
      <c r="A88" s="21">
        <v>41235</v>
      </c>
      <c r="B88" s="8" t="s">
        <v>21</v>
      </c>
      <c r="C88" s="22">
        <v>2006</v>
      </c>
      <c r="D88" s="56"/>
    </row>
    <row r="89" spans="1:4" x14ac:dyDescent="0.4">
      <c r="A89" s="21">
        <v>41275</v>
      </c>
      <c r="B89" s="8" t="s">
        <v>24</v>
      </c>
      <c r="C89" s="22">
        <v>2041</v>
      </c>
      <c r="D89" s="56"/>
    </row>
    <row r="90" spans="1:4" x14ac:dyDescent="0.4">
      <c r="A90" s="21">
        <v>41276</v>
      </c>
      <c r="B90" s="8" t="s">
        <v>28</v>
      </c>
      <c r="C90" s="22">
        <v>764</v>
      </c>
      <c r="D90" s="56"/>
    </row>
    <row r="91" spans="1:4" x14ac:dyDescent="0.4">
      <c r="A91" s="21">
        <v>41298</v>
      </c>
      <c r="B91" s="8" t="s">
        <v>15</v>
      </c>
      <c r="C91" s="22">
        <v>3210</v>
      </c>
      <c r="D91" s="56"/>
    </row>
    <row r="92" spans="1:4" x14ac:dyDescent="0.4">
      <c r="A92" s="21">
        <v>41301</v>
      </c>
      <c r="B92" s="8" t="s">
        <v>24</v>
      </c>
      <c r="C92" s="22">
        <v>676</v>
      </c>
      <c r="D92" s="56"/>
    </row>
    <row r="93" spans="1:4" x14ac:dyDescent="0.4">
      <c r="A93" s="21">
        <v>41309</v>
      </c>
      <c r="B93" s="8" t="s">
        <v>18</v>
      </c>
      <c r="C93" s="22">
        <v>1034</v>
      </c>
      <c r="D93" s="56"/>
    </row>
    <row r="94" spans="1:4" x14ac:dyDescent="0.4">
      <c r="A94" s="21">
        <v>41315</v>
      </c>
      <c r="B94" s="8" t="s">
        <v>19</v>
      </c>
      <c r="C94" s="22">
        <v>2873</v>
      </c>
      <c r="D94" s="56"/>
    </row>
    <row r="95" spans="1:4" x14ac:dyDescent="0.4">
      <c r="A95" s="21">
        <v>41315</v>
      </c>
      <c r="B95" s="8" t="s">
        <v>20</v>
      </c>
      <c r="C95" s="22">
        <v>3219</v>
      </c>
      <c r="D95" s="56"/>
    </row>
    <row r="96" spans="1:4" x14ac:dyDescent="0.4">
      <c r="A96" s="21">
        <v>41332</v>
      </c>
      <c r="B96" s="8" t="s">
        <v>26</v>
      </c>
      <c r="C96" s="22">
        <v>755</v>
      </c>
      <c r="D96" s="56"/>
    </row>
    <row r="97" spans="1:4" x14ac:dyDescent="0.4">
      <c r="A97" s="21">
        <v>41345</v>
      </c>
      <c r="B97" s="8" t="s">
        <v>22</v>
      </c>
      <c r="C97" s="22">
        <v>1986</v>
      </c>
      <c r="D97" s="56"/>
    </row>
    <row r="98" spans="1:4" x14ac:dyDescent="0.4">
      <c r="A98" s="21">
        <v>41346</v>
      </c>
      <c r="B98" s="8" t="s">
        <v>27</v>
      </c>
      <c r="C98" s="22">
        <v>1784</v>
      </c>
      <c r="D98" s="56"/>
    </row>
    <row r="99" spans="1:4" x14ac:dyDescent="0.4">
      <c r="A99" s="21">
        <v>41354</v>
      </c>
      <c r="B99" s="8" t="s">
        <v>20</v>
      </c>
      <c r="C99" s="22">
        <v>3415</v>
      </c>
      <c r="D99" s="56"/>
    </row>
    <row r="100" spans="1:4" x14ac:dyDescent="0.4">
      <c r="A100" s="21">
        <v>41358</v>
      </c>
      <c r="B100" s="8" t="s">
        <v>20</v>
      </c>
      <c r="C100" s="22">
        <v>2686</v>
      </c>
      <c r="D100" s="56"/>
    </row>
    <row r="101" spans="1:4" x14ac:dyDescent="0.4">
      <c r="A101" s="21">
        <v>41359</v>
      </c>
      <c r="B101" s="8" t="s">
        <v>28</v>
      </c>
      <c r="C101" s="22">
        <v>650</v>
      </c>
      <c r="D101" s="56"/>
    </row>
    <row r="102" spans="1:4" x14ac:dyDescent="0.4">
      <c r="A102" s="21">
        <v>41362</v>
      </c>
      <c r="B102" s="8" t="s">
        <v>20</v>
      </c>
      <c r="C102" s="22">
        <v>1892</v>
      </c>
      <c r="D102" s="56"/>
    </row>
    <row r="103" spans="1:4" x14ac:dyDescent="0.4">
      <c r="A103" s="21">
        <v>41369</v>
      </c>
      <c r="B103" s="8" t="s">
        <v>24</v>
      </c>
      <c r="C103" s="22">
        <v>2831</v>
      </c>
      <c r="D103" s="56"/>
    </row>
    <row r="104" spans="1:4" x14ac:dyDescent="0.4">
      <c r="A104" s="21">
        <v>41382</v>
      </c>
      <c r="B104" s="8" t="s">
        <v>22</v>
      </c>
      <c r="C104" s="22">
        <v>1281</v>
      </c>
      <c r="D104" s="56"/>
    </row>
    <row r="105" spans="1:4" x14ac:dyDescent="0.4">
      <c r="A105" s="21">
        <v>41390</v>
      </c>
      <c r="B105" s="8" t="s">
        <v>17</v>
      </c>
      <c r="C105" s="22">
        <v>3307</v>
      </c>
      <c r="D105" s="56"/>
    </row>
    <row r="106" spans="1:4" x14ac:dyDescent="0.4">
      <c r="A106" s="21">
        <v>41412</v>
      </c>
      <c r="B106" s="8" t="s">
        <v>24</v>
      </c>
      <c r="C106" s="22">
        <v>999</v>
      </c>
      <c r="D106" s="56"/>
    </row>
    <row r="107" spans="1:4" x14ac:dyDescent="0.4">
      <c r="A107" s="21">
        <v>41413</v>
      </c>
      <c r="B107" s="8" t="s">
        <v>28</v>
      </c>
      <c r="C107" s="22">
        <v>1217</v>
      </c>
      <c r="D107" s="56"/>
    </row>
    <row r="108" spans="1:4" x14ac:dyDescent="0.4">
      <c r="A108" s="21">
        <v>41418</v>
      </c>
      <c r="B108" s="8" t="s">
        <v>19</v>
      </c>
      <c r="C108" s="22">
        <v>649</v>
      </c>
      <c r="D108" s="56"/>
    </row>
    <row r="109" spans="1:4" x14ac:dyDescent="0.4">
      <c r="A109" s="21">
        <v>41426</v>
      </c>
      <c r="B109" s="8" t="s">
        <v>15</v>
      </c>
      <c r="C109" s="22">
        <v>3115</v>
      </c>
      <c r="D109" s="56"/>
    </row>
    <row r="110" spans="1:4" x14ac:dyDescent="0.4">
      <c r="A110" s="21">
        <v>41427</v>
      </c>
      <c r="B110" s="8" t="s">
        <v>26</v>
      </c>
      <c r="C110" s="22">
        <v>856</v>
      </c>
      <c r="D110" s="56"/>
    </row>
    <row r="111" spans="1:4" x14ac:dyDescent="0.4">
      <c r="A111" s="21">
        <v>41448</v>
      </c>
      <c r="B111" s="8" t="s">
        <v>17</v>
      </c>
      <c r="C111" s="22">
        <v>2556</v>
      </c>
      <c r="D111" s="56"/>
    </row>
    <row r="112" spans="1:4" x14ac:dyDescent="0.4">
      <c r="A112" s="21">
        <v>41452</v>
      </c>
      <c r="B112" s="8" t="s">
        <v>21</v>
      </c>
      <c r="C112" s="22">
        <v>789</v>
      </c>
      <c r="D112" s="56"/>
    </row>
    <row r="113" spans="1:4" x14ac:dyDescent="0.4">
      <c r="A113" s="21">
        <v>41453</v>
      </c>
      <c r="B113" s="8" t="s">
        <v>25</v>
      </c>
      <c r="C113" s="22">
        <v>3374</v>
      </c>
      <c r="D113" s="56"/>
    </row>
    <row r="114" spans="1:4" x14ac:dyDescent="0.4">
      <c r="A114" s="21">
        <v>41463</v>
      </c>
      <c r="B114" s="8" t="s">
        <v>16</v>
      </c>
      <c r="C114" s="22">
        <v>3247</v>
      </c>
      <c r="D114" s="56"/>
    </row>
    <row r="115" spans="1:4" x14ac:dyDescent="0.4">
      <c r="A115" s="21">
        <v>41468</v>
      </c>
      <c r="B115" s="8" t="s">
        <v>18</v>
      </c>
      <c r="C115" s="22">
        <v>1451</v>
      </c>
      <c r="D115" s="56"/>
    </row>
    <row r="116" spans="1:4" x14ac:dyDescent="0.4">
      <c r="A116" s="21">
        <v>41481</v>
      </c>
      <c r="B116" s="8" t="s">
        <v>21</v>
      </c>
      <c r="C116" s="22">
        <v>3446</v>
      </c>
      <c r="D116" s="56"/>
    </row>
    <row r="117" spans="1:4" x14ac:dyDescent="0.4">
      <c r="A117" s="21">
        <v>41494</v>
      </c>
      <c r="B117" s="8" t="s">
        <v>19</v>
      </c>
      <c r="C117" s="22">
        <v>2979</v>
      </c>
      <c r="D117" s="56"/>
    </row>
    <row r="118" spans="1:4" x14ac:dyDescent="0.4">
      <c r="A118" s="21">
        <v>41519</v>
      </c>
      <c r="B118" s="8" t="s">
        <v>24</v>
      </c>
      <c r="C118" s="22">
        <v>2482</v>
      </c>
      <c r="D118" s="56"/>
    </row>
    <row r="119" spans="1:4" x14ac:dyDescent="0.4">
      <c r="A119" s="21">
        <v>41528</v>
      </c>
      <c r="B119" s="8" t="s">
        <v>14</v>
      </c>
      <c r="C119" s="22">
        <v>942</v>
      </c>
      <c r="D119" s="56"/>
    </row>
    <row r="120" spans="1:4" x14ac:dyDescent="0.4">
      <c r="A120" s="21">
        <v>41532</v>
      </c>
      <c r="B120" s="8" t="s">
        <v>18</v>
      </c>
      <c r="C120" s="22">
        <v>996</v>
      </c>
      <c r="D120" s="56"/>
    </row>
    <row r="121" spans="1:4" x14ac:dyDescent="0.4">
      <c r="A121" s="21">
        <v>41545</v>
      </c>
      <c r="B121" s="8" t="s">
        <v>18</v>
      </c>
      <c r="C121" s="22">
        <v>2903</v>
      </c>
      <c r="D121" s="56"/>
    </row>
    <row r="122" spans="1:4" x14ac:dyDescent="0.4">
      <c r="A122" s="21">
        <v>41555</v>
      </c>
      <c r="B122" s="8" t="s">
        <v>16</v>
      </c>
      <c r="C122" s="22">
        <v>1543</v>
      </c>
      <c r="D122" s="56"/>
    </row>
    <row r="123" spans="1:4" x14ac:dyDescent="0.4">
      <c r="A123" s="21">
        <v>41571</v>
      </c>
      <c r="B123" s="8" t="s">
        <v>16</v>
      </c>
      <c r="C123" s="22">
        <v>1508</v>
      </c>
      <c r="D123" s="56"/>
    </row>
    <row r="124" spans="1:4" x14ac:dyDescent="0.4">
      <c r="A124" s="21">
        <v>41611</v>
      </c>
      <c r="B124" s="8" t="s">
        <v>27</v>
      </c>
      <c r="C124" s="22">
        <v>1663</v>
      </c>
      <c r="D124" s="56"/>
    </row>
    <row r="125" spans="1:4" x14ac:dyDescent="0.4">
      <c r="A125" s="21">
        <v>41627</v>
      </c>
      <c r="B125" s="8" t="s">
        <v>21</v>
      </c>
      <c r="C125" s="22">
        <v>1347</v>
      </c>
      <c r="D125" s="56"/>
    </row>
    <row r="126" spans="1:4" x14ac:dyDescent="0.4">
      <c r="A126" s="21">
        <v>41633</v>
      </c>
      <c r="B126" s="8" t="s">
        <v>19</v>
      </c>
      <c r="C126" s="22">
        <v>1979</v>
      </c>
      <c r="D126" s="56"/>
    </row>
    <row r="127" spans="1:4" x14ac:dyDescent="0.4">
      <c r="A127" s="21">
        <v>41634</v>
      </c>
      <c r="B127" s="8" t="s">
        <v>23</v>
      </c>
      <c r="C127" s="22">
        <v>3453</v>
      </c>
      <c r="D127" s="56"/>
    </row>
    <row r="128" spans="1:4" x14ac:dyDescent="0.4">
      <c r="A128" s="21">
        <v>41654</v>
      </c>
      <c r="B128" s="8" t="s">
        <v>28</v>
      </c>
      <c r="C128" s="22">
        <v>1630</v>
      </c>
      <c r="D128" s="56"/>
    </row>
    <row r="129" spans="1:4" x14ac:dyDescent="0.4">
      <c r="A129" s="21">
        <v>41668</v>
      </c>
      <c r="B129" s="8" t="s">
        <v>24</v>
      </c>
      <c r="C129" s="22">
        <v>2785</v>
      </c>
      <c r="D129" s="56"/>
    </row>
    <row r="130" spans="1:4" x14ac:dyDescent="0.4">
      <c r="A130" s="21">
        <v>41672</v>
      </c>
      <c r="B130" s="8" t="s">
        <v>25</v>
      </c>
      <c r="C130" s="22">
        <v>1653</v>
      </c>
      <c r="D130" s="56"/>
    </row>
    <row r="131" spans="1:4" x14ac:dyDescent="0.4">
      <c r="A131" s="21">
        <v>41685</v>
      </c>
      <c r="B131" s="8" t="s">
        <v>17</v>
      </c>
      <c r="C131" s="22">
        <v>2019</v>
      </c>
      <c r="D131" s="56"/>
    </row>
    <row r="132" spans="1:4" x14ac:dyDescent="0.4">
      <c r="A132" s="21">
        <v>41711</v>
      </c>
      <c r="B132" s="8" t="s">
        <v>19</v>
      </c>
      <c r="C132" s="22">
        <v>3059</v>
      </c>
      <c r="D132" s="56"/>
    </row>
    <row r="133" spans="1:4" x14ac:dyDescent="0.4">
      <c r="A133" s="21">
        <v>41714</v>
      </c>
      <c r="B133" s="8" t="s">
        <v>26</v>
      </c>
      <c r="C133" s="22">
        <v>1392</v>
      </c>
      <c r="D133" s="56"/>
    </row>
    <row r="134" spans="1:4" x14ac:dyDescent="0.4">
      <c r="A134" s="21">
        <v>41719</v>
      </c>
      <c r="B134" s="8" t="s">
        <v>22</v>
      </c>
      <c r="C134" s="22">
        <v>2992</v>
      </c>
      <c r="D134" s="56"/>
    </row>
    <row r="135" spans="1:4" x14ac:dyDescent="0.4">
      <c r="A135" s="21">
        <v>41720</v>
      </c>
      <c r="B135" s="8" t="s">
        <v>27</v>
      </c>
      <c r="C135" s="22">
        <v>873</v>
      </c>
      <c r="D135" s="56"/>
    </row>
    <row r="136" spans="1:4" x14ac:dyDescent="0.4">
      <c r="A136" s="21">
        <v>41738</v>
      </c>
      <c r="B136" s="8" t="s">
        <v>23</v>
      </c>
      <c r="C136" s="22">
        <v>1789</v>
      </c>
      <c r="D136" s="56"/>
    </row>
    <row r="137" spans="1:4" x14ac:dyDescent="0.4">
      <c r="A137" s="21">
        <v>41749</v>
      </c>
      <c r="B137" s="8" t="s">
        <v>22</v>
      </c>
      <c r="C137" s="22">
        <v>1086</v>
      </c>
      <c r="D137" s="56"/>
    </row>
    <row r="138" spans="1:4" x14ac:dyDescent="0.4">
      <c r="A138" s="21">
        <v>41757</v>
      </c>
      <c r="B138" s="8" t="s">
        <v>15</v>
      </c>
      <c r="C138" s="22">
        <v>3377</v>
      </c>
      <c r="D138" s="56"/>
    </row>
    <row r="139" spans="1:4" x14ac:dyDescent="0.4">
      <c r="A139" s="21">
        <v>41763</v>
      </c>
      <c r="B139" s="8" t="s">
        <v>17</v>
      </c>
      <c r="C139" s="22">
        <v>3346</v>
      </c>
      <c r="D139" s="56"/>
    </row>
    <row r="140" spans="1:4" x14ac:dyDescent="0.4">
      <c r="A140" s="21">
        <v>41764</v>
      </c>
      <c r="B140" s="8" t="s">
        <v>25</v>
      </c>
      <c r="C140" s="22">
        <v>3286</v>
      </c>
      <c r="D140" s="56"/>
    </row>
    <row r="141" spans="1:4" x14ac:dyDescent="0.4">
      <c r="A141" s="21">
        <v>41766</v>
      </c>
      <c r="B141" s="8" t="s">
        <v>18</v>
      </c>
      <c r="C141" s="22">
        <v>2520</v>
      </c>
      <c r="D141" s="56"/>
    </row>
    <row r="142" spans="1:4" x14ac:dyDescent="0.4">
      <c r="A142" s="21">
        <v>41768</v>
      </c>
      <c r="B142" s="8" t="s">
        <v>14</v>
      </c>
      <c r="C142" s="22">
        <v>1558</v>
      </c>
      <c r="D142" s="56"/>
    </row>
    <row r="143" spans="1:4" x14ac:dyDescent="0.4">
      <c r="A143" s="21">
        <v>41770</v>
      </c>
      <c r="B143" s="8" t="s">
        <v>15</v>
      </c>
      <c r="C143" s="22">
        <v>2335</v>
      </c>
      <c r="D143" s="56"/>
    </row>
    <row r="144" spans="1:4" x14ac:dyDescent="0.4">
      <c r="A144" s="21">
        <v>41774</v>
      </c>
      <c r="B144" s="8" t="s">
        <v>21</v>
      </c>
      <c r="C144" s="22">
        <v>2289</v>
      </c>
      <c r="D144" s="56"/>
    </row>
    <row r="145" spans="1:4" x14ac:dyDescent="0.4">
      <c r="A145" s="21">
        <v>41802</v>
      </c>
      <c r="B145" s="8" t="s">
        <v>27</v>
      </c>
      <c r="C145" s="22">
        <v>507</v>
      </c>
      <c r="D145" s="56"/>
    </row>
    <row r="146" spans="1:4" x14ac:dyDescent="0.4">
      <c r="A146" s="21">
        <v>41815</v>
      </c>
      <c r="B146" s="8" t="s">
        <v>23</v>
      </c>
      <c r="C146" s="22">
        <v>529</v>
      </c>
      <c r="D146" s="56"/>
    </row>
    <row r="147" spans="1:4" x14ac:dyDescent="0.4">
      <c r="A147" s="21">
        <v>41819</v>
      </c>
      <c r="B147" s="8" t="s">
        <v>26</v>
      </c>
      <c r="C147" s="22">
        <v>991</v>
      </c>
      <c r="D147" s="56"/>
    </row>
    <row r="148" spans="1:4" x14ac:dyDescent="0.4">
      <c r="A148" s="21">
        <v>41847</v>
      </c>
      <c r="B148" s="8" t="s">
        <v>16</v>
      </c>
      <c r="C148" s="22">
        <v>645</v>
      </c>
      <c r="D148" s="56"/>
    </row>
    <row r="149" spans="1:4" x14ac:dyDescent="0.4">
      <c r="A149" s="21">
        <v>41848</v>
      </c>
      <c r="B149" s="8" t="s">
        <v>16</v>
      </c>
      <c r="C149" s="22">
        <v>1803</v>
      </c>
      <c r="D149" s="56"/>
    </row>
    <row r="150" spans="1:4" x14ac:dyDescent="0.4">
      <c r="A150" s="21">
        <v>41859</v>
      </c>
      <c r="B150" s="8" t="s">
        <v>26</v>
      </c>
      <c r="C150" s="22">
        <v>2871</v>
      </c>
      <c r="D150" s="56"/>
    </row>
    <row r="151" spans="1:4" x14ac:dyDescent="0.4">
      <c r="A151" s="21">
        <v>41862</v>
      </c>
      <c r="B151" s="8" t="s">
        <v>19</v>
      </c>
      <c r="C151" s="22">
        <v>1508</v>
      </c>
      <c r="D151" s="56"/>
    </row>
    <row r="152" spans="1:4" x14ac:dyDescent="0.4">
      <c r="A152" s="21">
        <v>41869</v>
      </c>
      <c r="B152" s="8" t="s">
        <v>27</v>
      </c>
      <c r="C152" s="22">
        <v>3230</v>
      </c>
      <c r="D152" s="56"/>
    </row>
    <row r="153" spans="1:4" x14ac:dyDescent="0.4">
      <c r="A153" s="21">
        <v>41875</v>
      </c>
      <c r="B153" s="8" t="s">
        <v>23</v>
      </c>
      <c r="C153" s="22">
        <v>3000</v>
      </c>
      <c r="D153" s="56"/>
    </row>
    <row r="154" spans="1:4" x14ac:dyDescent="0.4">
      <c r="A154" s="21">
        <v>41883</v>
      </c>
      <c r="B154" s="8" t="s">
        <v>21</v>
      </c>
      <c r="C154" s="22">
        <v>551</v>
      </c>
      <c r="D154" s="56"/>
    </row>
    <row r="155" spans="1:4" x14ac:dyDescent="0.4">
      <c r="A155" s="21">
        <v>41887</v>
      </c>
      <c r="B155" s="8" t="s">
        <v>27</v>
      </c>
      <c r="C155" s="22">
        <v>934</v>
      </c>
      <c r="D155" s="56"/>
    </row>
    <row r="156" spans="1:4" x14ac:dyDescent="0.4">
      <c r="A156" s="21">
        <v>41889</v>
      </c>
      <c r="B156" s="8" t="s">
        <v>20</v>
      </c>
      <c r="C156" s="22">
        <v>2168</v>
      </c>
      <c r="D156" s="56"/>
    </row>
    <row r="157" spans="1:4" x14ac:dyDescent="0.4">
      <c r="A157" s="21">
        <v>41890</v>
      </c>
      <c r="B157" s="8" t="s">
        <v>26</v>
      </c>
      <c r="C157" s="22">
        <v>2300</v>
      </c>
      <c r="D157" s="56"/>
    </row>
    <row r="158" spans="1:4" x14ac:dyDescent="0.4">
      <c r="A158" s="21">
        <v>41913</v>
      </c>
      <c r="B158" s="8" t="s">
        <v>18</v>
      </c>
      <c r="C158" s="22">
        <v>1800</v>
      </c>
      <c r="D158" s="56"/>
    </row>
    <row r="159" spans="1:4" x14ac:dyDescent="0.4">
      <c r="A159" s="21">
        <v>41941</v>
      </c>
      <c r="B159" s="8" t="s">
        <v>17</v>
      </c>
      <c r="C159" s="22">
        <v>1791</v>
      </c>
      <c r="D159" s="56"/>
    </row>
    <row r="160" spans="1:4" x14ac:dyDescent="0.4">
      <c r="A160" s="21">
        <v>41963</v>
      </c>
      <c r="B160" s="8" t="s">
        <v>20</v>
      </c>
      <c r="C160" s="22">
        <v>713</v>
      </c>
      <c r="D160" s="56"/>
    </row>
    <row r="161" spans="1:4" x14ac:dyDescent="0.4">
      <c r="A161" s="21">
        <v>41975</v>
      </c>
      <c r="B161" s="8" t="s">
        <v>14</v>
      </c>
      <c r="C161" s="22">
        <v>724</v>
      </c>
      <c r="D161" s="56"/>
    </row>
    <row r="162" spans="1:4" x14ac:dyDescent="0.4">
      <c r="A162" s="21">
        <v>42002</v>
      </c>
      <c r="B162" s="8" t="s">
        <v>24</v>
      </c>
      <c r="C162" s="22">
        <v>3258</v>
      </c>
      <c r="D162" s="56"/>
    </row>
  </sheetData>
  <mergeCells count="3">
    <mergeCell ref="D10:E10"/>
    <mergeCell ref="D9:E9"/>
    <mergeCell ref="D8:E8"/>
  </mergeCells>
  <conditionalFormatting sqref="G9:G10">
    <cfRule type="containsText" dxfId="31" priority="9" operator="containsText" text="✔">
      <formula>NOT(ISERROR(SEARCH("✔",G9)))</formula>
    </cfRule>
    <cfRule type="containsText" dxfId="30" priority="10" operator="containsText" text="✘">
      <formula>NOT(ISERROR(SEARCH("✘",G9)))</formula>
    </cfRule>
  </conditionalFormatting>
  <conditionalFormatting sqref="G28:G42">
    <cfRule type="containsText" dxfId="29" priority="3" operator="containsText" text="✔">
      <formula>NOT(ISERROR(SEARCH("✔",G28)))</formula>
    </cfRule>
    <cfRule type="containsText" dxfId="28" priority="4" operator="containsText" text="✘">
      <formula>NOT(ISERROR(SEARCH("✘",G28)))</formula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5" operator="containsText" id="{526ED08D-DE1F-4B69-B948-8DBA0F0A800E}">
            <xm:f>NOT(ISERROR(SEARCH($F$1,G9)))</xm:f>
            <xm:f>$F$1</xm:f>
            <x14:dxf>
              <font>
                <color theme="0"/>
              </font>
              <fill>
                <patternFill>
                  <bgColor rgb="FFC00000"/>
                </patternFill>
              </fill>
            </x14:dxf>
          </x14:cfRule>
          <x14:cfRule type="containsText" priority="6" operator="containsText" id="{D006BF81-0673-4421-ADFC-6C42AFE3F0C2}">
            <xm:f>NOT(ISERROR(SEARCH($E$1,G9)))</xm:f>
            <xm:f>$E$1</xm:f>
            <x14:dxf>
              <font>
                <color theme="0"/>
              </font>
              <fill>
                <patternFill>
                  <bgColor rgb="FF92D050"/>
                </patternFill>
              </fill>
            </x14:dxf>
          </x14:cfRule>
          <xm:sqref>G9:G10</xm:sqref>
        </x14:conditionalFormatting>
        <x14:conditionalFormatting xmlns:xm="http://schemas.microsoft.com/office/excel/2006/main">
          <x14:cfRule type="containsText" priority="1" operator="containsText" id="{B8772E70-32A1-438C-BE17-281AC9E8ED73}">
            <xm:f>NOT(ISERROR(SEARCH($F$1,G28)))</xm:f>
            <xm:f>$F$1</xm:f>
            <x14:dxf>
              <font>
                <color theme="0"/>
              </font>
              <fill>
                <patternFill>
                  <bgColor rgb="FFC00000"/>
                </patternFill>
              </fill>
            </x14:dxf>
          </x14:cfRule>
          <x14:cfRule type="containsText" priority="2" operator="containsText" id="{0F1CB1E7-E453-427E-995E-3DBA67D51FED}">
            <xm:f>NOT(ISERROR(SEARCH($E$1,G28)))</xm:f>
            <xm:f>$E$1</xm:f>
            <x14:dxf>
              <font>
                <color theme="0"/>
              </font>
              <fill>
                <patternFill>
                  <bgColor rgb="FF92D050"/>
                </patternFill>
              </fill>
            </x14:dxf>
          </x14:cfRule>
          <xm:sqref>G28:G42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P162"/>
  <sheetViews>
    <sheetView showGridLines="0" zoomScaleNormal="100" workbookViewId="0">
      <selection activeCell="F10" sqref="F10"/>
    </sheetView>
  </sheetViews>
  <sheetFormatPr baseColWidth="10" defaultColWidth="11.44140625" defaultRowHeight="18.600000000000001" x14ac:dyDescent="0.3"/>
  <cols>
    <col min="1" max="1" width="10.33203125" style="2" bestFit="1" customWidth="1"/>
    <col min="2" max="2" width="14.5546875" style="2" bestFit="1" customWidth="1"/>
    <col min="3" max="3" width="18.109375" style="2" bestFit="1" customWidth="1"/>
    <col min="4" max="4" width="12.6640625" style="2" bestFit="1" customWidth="1"/>
    <col min="5" max="5" width="40.33203125" style="62" bestFit="1" customWidth="1"/>
    <col min="6" max="6" width="24.88671875" style="11" customWidth="1"/>
    <col min="7" max="7" width="10" style="2" bestFit="1" customWidth="1"/>
    <col min="8" max="8" width="13.33203125" style="2" bestFit="1" customWidth="1"/>
    <col min="9" max="9" width="10.44140625" style="2" bestFit="1" customWidth="1"/>
    <col min="10" max="10" width="8.6640625" style="2" bestFit="1" customWidth="1"/>
    <col min="11" max="11" width="8.5546875" style="2" bestFit="1" customWidth="1"/>
    <col min="12" max="12" width="8.88671875" style="2" bestFit="1" customWidth="1"/>
    <col min="13" max="16384" width="11.44140625" style="2"/>
  </cols>
  <sheetData>
    <row r="2" spans="1:7" x14ac:dyDescent="0.4">
      <c r="E2" s="3" t="s">
        <v>62</v>
      </c>
      <c r="F2" s="3" t="s">
        <v>61</v>
      </c>
    </row>
    <row r="9" spans="1:7" x14ac:dyDescent="0.3">
      <c r="A9" s="34" t="s">
        <v>64</v>
      </c>
      <c r="B9" s="34" t="s">
        <v>65</v>
      </c>
      <c r="C9" s="34" t="s">
        <v>66</v>
      </c>
      <c r="E9" s="7" t="s">
        <v>59</v>
      </c>
      <c r="F9" s="34" t="s">
        <v>60</v>
      </c>
    </row>
    <row r="10" spans="1:7" x14ac:dyDescent="0.4">
      <c r="A10" s="6" t="s">
        <v>54</v>
      </c>
      <c r="B10" s="6" t="s">
        <v>53</v>
      </c>
      <c r="C10" s="6" t="s">
        <v>9</v>
      </c>
      <c r="E10" s="7" t="s">
        <v>71</v>
      </c>
      <c r="F10" s="64"/>
      <c r="G10" s="8" t="str">
        <f>IF(F10="","",IF(F10=COUNTIFS($A$10:$A$20,"Mujer",$B$10:$B$20,"Trabaja"),"✔","✘"))</f>
        <v/>
      </c>
    </row>
    <row r="11" spans="1:7" x14ac:dyDescent="0.4">
      <c r="A11" s="6" t="s">
        <v>54</v>
      </c>
      <c r="B11" s="6" t="s">
        <v>58</v>
      </c>
      <c r="C11" s="6" t="s">
        <v>63</v>
      </c>
      <c r="E11" s="7" t="s">
        <v>72</v>
      </c>
      <c r="F11" s="64"/>
      <c r="G11" s="8" t="str">
        <f>IF(F11="","",IF(F11=COUNTIFS($A$10:$A$20,"Hombre",$B$10:$B$20,"Trabaja"),"✔","✘"))</f>
        <v/>
      </c>
    </row>
    <row r="12" spans="1:7" x14ac:dyDescent="0.4">
      <c r="A12" s="6" t="s">
        <v>56</v>
      </c>
      <c r="B12" s="6" t="s">
        <v>53</v>
      </c>
      <c r="C12" s="6" t="s">
        <v>63</v>
      </c>
      <c r="E12" s="7" t="s">
        <v>67</v>
      </c>
      <c r="F12" s="64"/>
      <c r="G12" s="8" t="str">
        <f>IF(F12="","",IF(F12=COUNTIFS($A$10:$A$20,"Mujer",$B$10:$B$20,"Estudia"),"✔","✘"))</f>
        <v/>
      </c>
    </row>
    <row r="13" spans="1:7" x14ac:dyDescent="0.4">
      <c r="A13" s="6" t="s">
        <v>54</v>
      </c>
      <c r="B13" s="6" t="s">
        <v>58</v>
      </c>
      <c r="C13" s="6" t="s">
        <v>9</v>
      </c>
      <c r="E13" s="7" t="s">
        <v>68</v>
      </c>
      <c r="F13" s="64"/>
      <c r="G13" s="8" t="str">
        <f>IF(F13="","",IF(F13=COUNTIFS($A$10:$A$20,"Hombre",$B$10:$B$20,"Estudia"),"✔","✘"))</f>
        <v/>
      </c>
    </row>
    <row r="14" spans="1:7" ht="37.200000000000003" x14ac:dyDescent="0.4">
      <c r="A14" s="6" t="s">
        <v>54</v>
      </c>
      <c r="B14" s="6" t="s">
        <v>53</v>
      </c>
      <c r="C14" s="6" t="s">
        <v>10</v>
      </c>
      <c r="E14" s="7" t="s">
        <v>69</v>
      </c>
      <c r="F14" s="35"/>
      <c r="G14" s="8" t="str">
        <f>IF(F14="","",IF(F14=COUNTIFS($A$10:$A$20,"Mujer",$B$10:$B$20,"Estudia",$C$10:$C$20,"udeg"),"✔","✘"))</f>
        <v/>
      </c>
    </row>
    <row r="15" spans="1:7" ht="37.200000000000003" x14ac:dyDescent="0.4">
      <c r="A15" s="6" t="s">
        <v>56</v>
      </c>
      <c r="B15" s="6" t="s">
        <v>53</v>
      </c>
      <c r="C15" s="6" t="s">
        <v>10</v>
      </c>
      <c r="E15" s="7" t="s">
        <v>70</v>
      </c>
      <c r="F15" s="35"/>
      <c r="G15" s="8" t="str">
        <f>IF(F15="","",IF(F15=COUNTIFS($A$10:$A$20,"Hombre",$B$10:$B$20,"Estudia",$C$10:$C$20,"Tecnológico"),"✔","✘"))</f>
        <v/>
      </c>
    </row>
    <row r="16" spans="1:7" x14ac:dyDescent="0.4">
      <c r="A16" s="6" t="s">
        <v>56</v>
      </c>
      <c r="B16" s="6" t="s">
        <v>53</v>
      </c>
      <c r="C16" s="6" t="s">
        <v>9</v>
      </c>
      <c r="E16" s="60"/>
      <c r="F16" s="61"/>
      <c r="G16" s="8" t="str">
        <f>IF(F16="","",IF(F16=COUNTIFS($A$10:$A$20,"Mujer",$B$10:$B$20,"Trabaja"),"✔","✘"))</f>
        <v/>
      </c>
    </row>
    <row r="17" spans="1:16" x14ac:dyDescent="0.3">
      <c r="A17" s="6" t="s">
        <v>56</v>
      </c>
      <c r="B17" s="6" t="s">
        <v>53</v>
      </c>
      <c r="C17" s="6" t="s">
        <v>10</v>
      </c>
    </row>
    <row r="18" spans="1:16" x14ac:dyDescent="0.3">
      <c r="A18" s="6" t="s">
        <v>56</v>
      </c>
      <c r="B18" s="6" t="s">
        <v>53</v>
      </c>
      <c r="C18" s="6" t="s">
        <v>63</v>
      </c>
    </row>
    <row r="19" spans="1:16" x14ac:dyDescent="0.3">
      <c r="A19" s="6" t="s">
        <v>56</v>
      </c>
      <c r="B19" s="6" t="s">
        <v>58</v>
      </c>
      <c r="C19" s="6" t="s">
        <v>10</v>
      </c>
    </row>
    <row r="20" spans="1:16" x14ac:dyDescent="0.3">
      <c r="A20" s="6" t="s">
        <v>54</v>
      </c>
      <c r="B20" s="6" t="s">
        <v>53</v>
      </c>
      <c r="C20" s="6" t="s">
        <v>9</v>
      </c>
    </row>
    <row r="23" spans="1:16" x14ac:dyDescent="0.3">
      <c r="C23" s="11">
        <v>2017</v>
      </c>
    </row>
    <row r="24" spans="1:16" x14ac:dyDescent="0.4">
      <c r="C24" s="11">
        <v>2018</v>
      </c>
      <c r="E24" s="37"/>
      <c r="F24" s="56"/>
    </row>
    <row r="25" spans="1:16" x14ac:dyDescent="0.4">
      <c r="A25" s="26" t="s">
        <v>50</v>
      </c>
      <c r="B25" s="26" t="s">
        <v>31</v>
      </c>
      <c r="C25" s="24" t="s">
        <v>12</v>
      </c>
      <c r="D25" s="24" t="s">
        <v>13</v>
      </c>
      <c r="E25" s="37"/>
      <c r="F25" s="24" t="s">
        <v>50</v>
      </c>
      <c r="G25" s="13"/>
      <c r="H25" s="13"/>
      <c r="I25" s="13"/>
      <c r="J25" s="13"/>
      <c r="K25" s="13"/>
      <c r="L25" s="13"/>
      <c r="M25" s="13"/>
      <c r="N25" s="13"/>
      <c r="O25" s="13"/>
      <c r="P25" s="13"/>
    </row>
    <row r="26" spans="1:16" x14ac:dyDescent="0.4">
      <c r="A26" s="8">
        <v>2018</v>
      </c>
      <c r="B26" s="8" t="s">
        <v>35</v>
      </c>
      <c r="C26" s="8" t="s">
        <v>18</v>
      </c>
      <c r="D26" s="36">
        <v>1295</v>
      </c>
      <c r="E26" s="37"/>
      <c r="F26" s="31">
        <v>2017</v>
      </c>
      <c r="G26" s="13"/>
      <c r="H26" s="13"/>
      <c r="I26" s="13"/>
      <c r="J26" s="13"/>
      <c r="K26" s="13"/>
      <c r="L26" s="13"/>
      <c r="M26" s="13"/>
      <c r="N26" s="13"/>
      <c r="O26" s="13"/>
      <c r="P26" s="13"/>
    </row>
    <row r="27" spans="1:16" x14ac:dyDescent="0.4">
      <c r="A27" s="8">
        <v>2018</v>
      </c>
      <c r="B27" s="8" t="s">
        <v>37</v>
      </c>
      <c r="C27" s="8" t="s">
        <v>18</v>
      </c>
      <c r="D27" s="36">
        <v>2885</v>
      </c>
      <c r="E27" s="37"/>
      <c r="F27" s="24" t="s">
        <v>73</v>
      </c>
      <c r="G27" s="24" t="s">
        <v>35</v>
      </c>
      <c r="H27" s="24" t="s">
        <v>36</v>
      </c>
      <c r="I27" s="24" t="s">
        <v>37</v>
      </c>
      <c r="J27" s="24" t="s">
        <v>38</v>
      </c>
      <c r="K27" s="24" t="s">
        <v>39</v>
      </c>
      <c r="L27" s="24" t="s">
        <v>40</v>
      </c>
      <c r="M27" s="13"/>
      <c r="N27" s="13"/>
      <c r="O27" s="13"/>
      <c r="P27" s="13"/>
    </row>
    <row r="28" spans="1:16" x14ac:dyDescent="0.4">
      <c r="A28" s="8">
        <v>2018</v>
      </c>
      <c r="B28" s="8" t="s">
        <v>39</v>
      </c>
      <c r="C28" s="8" t="s">
        <v>18</v>
      </c>
      <c r="D28" s="36">
        <v>1567</v>
      </c>
      <c r="E28" s="37"/>
      <c r="F28" s="32" t="s">
        <v>15</v>
      </c>
      <c r="G28" s="65"/>
      <c r="H28" s="65"/>
      <c r="I28" s="65"/>
      <c r="J28" s="65"/>
      <c r="K28" s="65"/>
      <c r="L28" s="65"/>
      <c r="M28" s="13"/>
      <c r="N28" s="13"/>
      <c r="O28" s="13"/>
      <c r="P28" s="13"/>
    </row>
    <row r="29" spans="1:16" x14ac:dyDescent="0.4">
      <c r="A29" s="8">
        <v>2018</v>
      </c>
      <c r="B29" s="8" t="s">
        <v>40</v>
      </c>
      <c r="C29" s="8" t="s">
        <v>21</v>
      </c>
      <c r="D29" s="36">
        <v>1636</v>
      </c>
      <c r="E29" s="37"/>
      <c r="F29" s="32" t="s">
        <v>16</v>
      </c>
      <c r="G29" s="65"/>
      <c r="H29" s="65"/>
      <c r="I29" s="65"/>
      <c r="J29" s="65"/>
      <c r="K29" s="65"/>
      <c r="L29" s="65"/>
      <c r="M29" s="13"/>
      <c r="N29" s="13"/>
      <c r="O29" s="13"/>
      <c r="P29" s="13"/>
    </row>
    <row r="30" spans="1:16" x14ac:dyDescent="0.4">
      <c r="A30" s="8">
        <v>2016</v>
      </c>
      <c r="B30" s="8" t="s">
        <v>35</v>
      </c>
      <c r="C30" s="8" t="s">
        <v>21</v>
      </c>
      <c r="D30" s="36">
        <v>2738</v>
      </c>
      <c r="E30" s="37"/>
      <c r="F30" s="32" t="s">
        <v>17</v>
      </c>
      <c r="G30" s="65"/>
      <c r="H30" s="65"/>
      <c r="I30" s="65"/>
      <c r="J30" s="65"/>
      <c r="K30" s="65"/>
      <c r="L30" s="65"/>
      <c r="M30" s="13"/>
      <c r="N30" s="13"/>
      <c r="O30" s="13"/>
      <c r="P30" s="13"/>
    </row>
    <row r="31" spans="1:16" x14ac:dyDescent="0.4">
      <c r="A31" s="8">
        <v>2017</v>
      </c>
      <c r="B31" s="8" t="s">
        <v>40</v>
      </c>
      <c r="C31" s="8" t="s">
        <v>20</v>
      </c>
      <c r="D31" s="36">
        <v>644</v>
      </c>
      <c r="E31" s="37"/>
      <c r="F31" s="32" t="s">
        <v>18</v>
      </c>
      <c r="G31" s="65"/>
      <c r="H31" s="65"/>
      <c r="I31" s="65"/>
      <c r="J31" s="65"/>
      <c r="K31" s="65"/>
      <c r="L31" s="65"/>
      <c r="M31" s="13"/>
      <c r="N31" s="13"/>
      <c r="O31" s="13"/>
      <c r="P31" s="13"/>
    </row>
    <row r="32" spans="1:16" x14ac:dyDescent="0.4">
      <c r="A32" s="8">
        <v>2017</v>
      </c>
      <c r="B32" s="8" t="s">
        <v>38</v>
      </c>
      <c r="C32" s="8" t="s">
        <v>17</v>
      </c>
      <c r="D32" s="36">
        <v>1816</v>
      </c>
      <c r="E32" s="37"/>
      <c r="F32" s="32" t="s">
        <v>20</v>
      </c>
      <c r="G32" s="65"/>
      <c r="H32" s="65"/>
      <c r="I32" s="65"/>
      <c r="J32" s="65"/>
      <c r="K32" s="65"/>
      <c r="L32" s="65"/>
      <c r="M32" s="13"/>
      <c r="N32" s="13"/>
      <c r="O32" s="13"/>
      <c r="P32" s="13"/>
    </row>
    <row r="33" spans="1:16" x14ac:dyDescent="0.4">
      <c r="A33" s="8">
        <v>2016</v>
      </c>
      <c r="B33" s="8" t="s">
        <v>40</v>
      </c>
      <c r="C33" s="8" t="s">
        <v>16</v>
      </c>
      <c r="D33" s="36">
        <v>2047</v>
      </c>
      <c r="E33" s="37"/>
      <c r="F33" s="32" t="s">
        <v>21</v>
      </c>
      <c r="G33" s="65"/>
      <c r="H33" s="65"/>
      <c r="I33" s="65"/>
      <c r="J33" s="65"/>
      <c r="K33" s="65"/>
      <c r="L33" s="65"/>
      <c r="M33" s="13"/>
      <c r="N33" s="13"/>
      <c r="O33" s="13"/>
      <c r="P33" s="13"/>
    </row>
    <row r="34" spans="1:16" x14ac:dyDescent="0.4">
      <c r="A34" s="8">
        <v>2018</v>
      </c>
      <c r="B34" s="8" t="s">
        <v>40</v>
      </c>
      <c r="C34" s="8" t="s">
        <v>17</v>
      </c>
      <c r="D34" s="36">
        <v>1812</v>
      </c>
      <c r="E34" s="37"/>
      <c r="F34" s="61"/>
      <c r="G34" s="13"/>
      <c r="H34" s="13"/>
      <c r="I34" s="13"/>
    </row>
    <row r="35" spans="1:16" x14ac:dyDescent="0.4">
      <c r="A35" s="8">
        <v>2018</v>
      </c>
      <c r="B35" s="8" t="s">
        <v>38</v>
      </c>
      <c r="C35" s="8" t="s">
        <v>20</v>
      </c>
      <c r="D35" s="36">
        <v>2643</v>
      </c>
      <c r="E35" s="37"/>
      <c r="F35" s="10"/>
      <c r="G35" s="13"/>
      <c r="H35" s="13"/>
      <c r="I35" s="13"/>
    </row>
    <row r="36" spans="1:16" x14ac:dyDescent="0.4">
      <c r="A36" s="8">
        <v>2018</v>
      </c>
      <c r="B36" s="8" t="s">
        <v>40</v>
      </c>
      <c r="C36" s="8" t="s">
        <v>16</v>
      </c>
      <c r="D36" s="36">
        <v>2593</v>
      </c>
      <c r="E36" s="37"/>
      <c r="F36" s="10"/>
      <c r="G36" s="13"/>
      <c r="H36" s="13"/>
      <c r="I36" s="13"/>
    </row>
    <row r="37" spans="1:16" x14ac:dyDescent="0.4">
      <c r="A37" s="8">
        <v>2016</v>
      </c>
      <c r="B37" s="8" t="s">
        <v>38</v>
      </c>
      <c r="C37" s="8" t="s">
        <v>15</v>
      </c>
      <c r="D37" s="36">
        <v>1665</v>
      </c>
      <c r="E37" s="37"/>
      <c r="F37" s="10"/>
      <c r="G37" s="13"/>
      <c r="H37" s="13"/>
      <c r="I37" s="13"/>
    </row>
    <row r="38" spans="1:16" x14ac:dyDescent="0.4">
      <c r="A38" s="8">
        <v>2017</v>
      </c>
      <c r="B38" s="8" t="s">
        <v>37</v>
      </c>
      <c r="C38" s="8" t="s">
        <v>20</v>
      </c>
      <c r="D38" s="36">
        <v>2560</v>
      </c>
      <c r="E38" s="37"/>
      <c r="F38" s="10"/>
      <c r="G38" s="13"/>
      <c r="H38" s="13"/>
      <c r="I38" s="13"/>
    </row>
    <row r="39" spans="1:16" x14ac:dyDescent="0.4">
      <c r="A39" s="8">
        <v>2016</v>
      </c>
      <c r="B39" s="8" t="s">
        <v>37</v>
      </c>
      <c r="C39" s="8" t="s">
        <v>18</v>
      </c>
      <c r="D39" s="36">
        <v>1142</v>
      </c>
      <c r="E39" s="37"/>
      <c r="F39" s="10"/>
      <c r="G39" s="13"/>
      <c r="H39" s="13"/>
      <c r="I39" s="13"/>
    </row>
    <row r="40" spans="1:16" x14ac:dyDescent="0.4">
      <c r="A40" s="8">
        <v>2018</v>
      </c>
      <c r="B40" s="8" t="s">
        <v>35</v>
      </c>
      <c r="C40" s="8" t="s">
        <v>15</v>
      </c>
      <c r="D40" s="36">
        <v>2670</v>
      </c>
      <c r="E40" s="37"/>
      <c r="F40" s="61"/>
      <c r="G40" s="13"/>
      <c r="H40" s="13"/>
      <c r="I40" s="13"/>
    </row>
    <row r="41" spans="1:16" x14ac:dyDescent="0.4">
      <c r="A41" s="8">
        <v>2016</v>
      </c>
      <c r="B41" s="8" t="s">
        <v>35</v>
      </c>
      <c r="C41" s="8" t="s">
        <v>21</v>
      </c>
      <c r="D41" s="36">
        <v>1191</v>
      </c>
      <c r="E41" s="37"/>
      <c r="F41" s="61"/>
      <c r="G41" s="13"/>
      <c r="H41" s="13"/>
      <c r="I41" s="13"/>
    </row>
    <row r="42" spans="1:16" x14ac:dyDescent="0.4">
      <c r="A42" s="8">
        <v>2018</v>
      </c>
      <c r="B42" s="8" t="s">
        <v>35</v>
      </c>
      <c r="C42" s="8" t="s">
        <v>20</v>
      </c>
      <c r="D42" s="36">
        <v>947</v>
      </c>
      <c r="E42" s="37"/>
      <c r="F42" s="61"/>
      <c r="G42" s="13"/>
      <c r="H42" s="13"/>
      <c r="I42" s="13"/>
    </row>
    <row r="43" spans="1:16" x14ac:dyDescent="0.4">
      <c r="A43" s="8">
        <v>2017</v>
      </c>
      <c r="B43" s="8" t="s">
        <v>38</v>
      </c>
      <c r="C43" s="8" t="s">
        <v>21</v>
      </c>
      <c r="D43" s="36">
        <v>2227</v>
      </c>
      <c r="E43" s="37"/>
      <c r="F43" s="61"/>
      <c r="G43" s="13"/>
      <c r="H43" s="13"/>
      <c r="I43" s="13"/>
      <c r="J43" s="13"/>
      <c r="K43" s="13"/>
      <c r="L43" s="13"/>
      <c r="M43" s="13"/>
      <c r="N43" s="13"/>
      <c r="O43" s="13"/>
      <c r="P43" s="13"/>
    </row>
    <row r="44" spans="1:16" x14ac:dyDescent="0.4">
      <c r="A44" s="8">
        <v>2018</v>
      </c>
      <c r="B44" s="8" t="s">
        <v>40</v>
      </c>
      <c r="C44" s="8" t="s">
        <v>18</v>
      </c>
      <c r="D44" s="36">
        <v>3346</v>
      </c>
      <c r="E44" s="37"/>
      <c r="F44" s="61"/>
      <c r="G44" s="13"/>
      <c r="H44" s="13"/>
      <c r="I44" s="13"/>
      <c r="J44" s="13"/>
      <c r="K44" s="13"/>
      <c r="L44" s="13"/>
      <c r="M44" s="13"/>
      <c r="N44" s="13"/>
      <c r="O44" s="13"/>
      <c r="P44" s="13"/>
    </row>
    <row r="45" spans="1:16" x14ac:dyDescent="0.4">
      <c r="A45" s="8">
        <v>2016</v>
      </c>
      <c r="B45" s="8" t="s">
        <v>36</v>
      </c>
      <c r="C45" s="8" t="s">
        <v>16</v>
      </c>
      <c r="D45" s="36">
        <v>2190</v>
      </c>
      <c r="E45" s="37"/>
      <c r="F45" s="61"/>
      <c r="G45" s="13"/>
      <c r="H45" s="13"/>
      <c r="I45" s="13"/>
      <c r="J45" s="13"/>
      <c r="K45" s="13"/>
      <c r="L45" s="13"/>
      <c r="M45" s="13"/>
      <c r="N45" s="13"/>
      <c r="O45" s="13"/>
      <c r="P45" s="13"/>
    </row>
    <row r="46" spans="1:16" x14ac:dyDescent="0.4">
      <c r="A46" s="8">
        <v>2016</v>
      </c>
      <c r="B46" s="8" t="s">
        <v>35</v>
      </c>
      <c r="C46" s="8" t="s">
        <v>16</v>
      </c>
      <c r="D46" s="36">
        <v>2644</v>
      </c>
      <c r="E46" s="37"/>
      <c r="F46" s="61"/>
      <c r="G46" s="13"/>
      <c r="H46" s="13"/>
      <c r="I46" s="13"/>
      <c r="J46" s="13"/>
      <c r="K46" s="13"/>
      <c r="L46" s="13"/>
      <c r="M46" s="13"/>
      <c r="N46" s="13"/>
      <c r="O46" s="13"/>
      <c r="P46" s="13"/>
    </row>
    <row r="47" spans="1:16" x14ac:dyDescent="0.4">
      <c r="A47" s="8">
        <v>2017</v>
      </c>
      <c r="B47" s="8" t="s">
        <v>38</v>
      </c>
      <c r="C47" s="8" t="s">
        <v>21</v>
      </c>
      <c r="D47" s="36">
        <v>3405</v>
      </c>
      <c r="E47" s="37"/>
      <c r="F47" s="61"/>
      <c r="G47" s="13"/>
      <c r="H47" s="13"/>
      <c r="I47" s="13"/>
      <c r="J47" s="13"/>
      <c r="K47" s="13"/>
      <c r="L47" s="13"/>
      <c r="M47" s="13"/>
      <c r="N47" s="13"/>
      <c r="O47" s="13"/>
      <c r="P47" s="13"/>
    </row>
    <row r="48" spans="1:16" x14ac:dyDescent="0.4">
      <c r="A48" s="8">
        <v>2016</v>
      </c>
      <c r="B48" s="8" t="s">
        <v>39</v>
      </c>
      <c r="C48" s="8" t="s">
        <v>16</v>
      </c>
      <c r="D48" s="36">
        <v>3079</v>
      </c>
      <c r="E48" s="37"/>
      <c r="F48" s="61"/>
      <c r="G48" s="13"/>
      <c r="H48" s="13"/>
      <c r="I48" s="13"/>
      <c r="J48" s="13"/>
      <c r="K48" s="13"/>
      <c r="L48" s="13"/>
      <c r="M48" s="13"/>
      <c r="N48" s="13"/>
      <c r="O48" s="13"/>
      <c r="P48" s="13"/>
    </row>
    <row r="49" spans="1:16" x14ac:dyDescent="0.4">
      <c r="A49" s="8">
        <v>2018</v>
      </c>
      <c r="B49" s="8" t="s">
        <v>37</v>
      </c>
      <c r="C49" s="8" t="s">
        <v>21</v>
      </c>
      <c r="D49" s="36">
        <v>3145</v>
      </c>
      <c r="E49" s="37"/>
      <c r="F49" s="61"/>
      <c r="G49" s="13"/>
      <c r="H49" s="13"/>
      <c r="I49" s="13"/>
      <c r="J49" s="13"/>
      <c r="K49" s="13"/>
      <c r="L49" s="13"/>
      <c r="M49" s="13"/>
      <c r="N49" s="13"/>
      <c r="O49" s="13"/>
      <c r="P49" s="13"/>
    </row>
    <row r="50" spans="1:16" x14ac:dyDescent="0.4">
      <c r="A50" s="8">
        <v>2018</v>
      </c>
      <c r="B50" s="8" t="s">
        <v>38</v>
      </c>
      <c r="C50" s="8" t="s">
        <v>17</v>
      </c>
      <c r="D50" s="36">
        <v>1433</v>
      </c>
      <c r="E50" s="37"/>
      <c r="F50" s="61"/>
      <c r="G50" s="13"/>
      <c r="H50" s="13"/>
      <c r="I50" s="13"/>
      <c r="J50" s="13"/>
      <c r="K50" s="13"/>
      <c r="L50" s="13"/>
      <c r="M50" s="13"/>
      <c r="N50" s="13"/>
      <c r="O50" s="13"/>
      <c r="P50" s="13"/>
    </row>
    <row r="51" spans="1:16" x14ac:dyDescent="0.4">
      <c r="A51" s="8">
        <v>2018</v>
      </c>
      <c r="B51" s="8" t="s">
        <v>38</v>
      </c>
      <c r="C51" s="8" t="s">
        <v>18</v>
      </c>
      <c r="D51" s="36">
        <v>1289</v>
      </c>
      <c r="E51" s="37"/>
      <c r="F51" s="61"/>
      <c r="G51" s="13"/>
      <c r="H51" s="13"/>
      <c r="I51" s="13"/>
      <c r="J51" s="13"/>
      <c r="K51" s="13"/>
      <c r="L51" s="13"/>
      <c r="M51" s="13"/>
      <c r="N51" s="13"/>
      <c r="O51" s="13"/>
      <c r="P51" s="13"/>
    </row>
    <row r="52" spans="1:16" x14ac:dyDescent="0.4">
      <c r="A52" s="8">
        <v>2016</v>
      </c>
      <c r="B52" s="8" t="s">
        <v>40</v>
      </c>
      <c r="C52" s="8" t="s">
        <v>20</v>
      </c>
      <c r="D52" s="36">
        <v>3403</v>
      </c>
      <c r="E52" s="37"/>
      <c r="F52" s="61"/>
      <c r="G52" s="13"/>
      <c r="H52" s="13"/>
      <c r="I52" s="13"/>
      <c r="J52" s="13"/>
      <c r="K52" s="13"/>
      <c r="L52" s="13"/>
      <c r="M52" s="13"/>
      <c r="N52" s="13"/>
      <c r="O52" s="13"/>
      <c r="P52" s="13"/>
    </row>
    <row r="53" spans="1:16" x14ac:dyDescent="0.4">
      <c r="A53" s="8">
        <v>2018</v>
      </c>
      <c r="B53" s="8" t="s">
        <v>40</v>
      </c>
      <c r="C53" s="8" t="s">
        <v>15</v>
      </c>
      <c r="D53" s="36">
        <v>1599</v>
      </c>
      <c r="E53" s="37"/>
      <c r="F53" s="61"/>
      <c r="G53" s="13"/>
      <c r="H53" s="13"/>
      <c r="I53" s="13"/>
      <c r="J53" s="13"/>
      <c r="K53" s="13"/>
      <c r="L53" s="13"/>
      <c r="M53" s="13"/>
      <c r="N53" s="13"/>
      <c r="O53" s="13"/>
      <c r="P53" s="13"/>
    </row>
    <row r="54" spans="1:16" x14ac:dyDescent="0.4">
      <c r="A54" s="8">
        <v>2016</v>
      </c>
      <c r="B54" s="8" t="s">
        <v>37</v>
      </c>
      <c r="C54" s="8" t="s">
        <v>21</v>
      </c>
      <c r="D54" s="36">
        <v>2833</v>
      </c>
      <c r="E54" s="37"/>
      <c r="F54" s="61"/>
      <c r="G54" s="13"/>
      <c r="H54" s="13"/>
      <c r="I54" s="13"/>
      <c r="J54" s="13"/>
      <c r="K54" s="13"/>
      <c r="L54" s="13"/>
      <c r="M54" s="13"/>
      <c r="N54" s="13"/>
      <c r="O54" s="13"/>
      <c r="P54" s="13"/>
    </row>
    <row r="55" spans="1:16" x14ac:dyDescent="0.4">
      <c r="A55" s="8">
        <v>2016</v>
      </c>
      <c r="B55" s="8" t="s">
        <v>36</v>
      </c>
      <c r="C55" s="8" t="s">
        <v>20</v>
      </c>
      <c r="D55" s="36">
        <v>1604</v>
      </c>
      <c r="E55" s="37"/>
      <c r="F55" s="61"/>
      <c r="G55" s="13"/>
      <c r="H55" s="13"/>
      <c r="I55" s="13"/>
      <c r="J55" s="13"/>
      <c r="K55" s="13"/>
      <c r="L55" s="13"/>
      <c r="M55" s="13"/>
      <c r="N55" s="13"/>
      <c r="O55" s="13"/>
      <c r="P55" s="13"/>
    </row>
    <row r="56" spans="1:16" x14ac:dyDescent="0.4">
      <c r="A56" s="8">
        <v>2017</v>
      </c>
      <c r="B56" s="8" t="s">
        <v>38</v>
      </c>
      <c r="C56" s="8" t="s">
        <v>18</v>
      </c>
      <c r="D56" s="36">
        <v>827</v>
      </c>
      <c r="E56" s="37"/>
      <c r="F56" s="61"/>
      <c r="G56" s="13"/>
      <c r="H56" s="13"/>
      <c r="I56" s="13"/>
      <c r="J56" s="13"/>
      <c r="K56" s="13"/>
      <c r="L56" s="13"/>
      <c r="M56" s="13"/>
      <c r="N56" s="13"/>
      <c r="O56" s="13"/>
      <c r="P56" s="13"/>
    </row>
    <row r="57" spans="1:16" x14ac:dyDescent="0.4">
      <c r="A57" s="8">
        <v>2017</v>
      </c>
      <c r="B57" s="8" t="s">
        <v>35</v>
      </c>
      <c r="C57" s="8" t="s">
        <v>20</v>
      </c>
      <c r="D57" s="36">
        <v>3487</v>
      </c>
      <c r="E57" s="37"/>
      <c r="F57" s="61"/>
      <c r="G57" s="13"/>
      <c r="H57" s="13"/>
      <c r="I57" s="13"/>
      <c r="J57" s="13"/>
      <c r="K57" s="13"/>
      <c r="L57" s="13"/>
      <c r="M57" s="13"/>
      <c r="N57" s="13"/>
      <c r="O57" s="13"/>
      <c r="P57" s="13"/>
    </row>
    <row r="58" spans="1:16" x14ac:dyDescent="0.4">
      <c r="A58" s="8">
        <v>2016</v>
      </c>
      <c r="B58" s="8" t="s">
        <v>40</v>
      </c>
      <c r="C58" s="8" t="s">
        <v>18</v>
      </c>
      <c r="D58" s="36">
        <v>1370</v>
      </c>
      <c r="E58" s="37"/>
      <c r="F58" s="61"/>
      <c r="G58" s="13"/>
      <c r="H58" s="13"/>
      <c r="I58" s="13"/>
      <c r="J58" s="13"/>
      <c r="K58" s="13"/>
      <c r="L58" s="13"/>
      <c r="M58" s="13"/>
      <c r="N58" s="13"/>
      <c r="O58" s="13"/>
      <c r="P58" s="13"/>
    </row>
    <row r="59" spans="1:16" x14ac:dyDescent="0.4">
      <c r="A59" s="8">
        <v>2016</v>
      </c>
      <c r="B59" s="8" t="s">
        <v>38</v>
      </c>
      <c r="C59" s="8" t="s">
        <v>18</v>
      </c>
      <c r="D59" s="36">
        <v>1592</v>
      </c>
      <c r="E59" s="37"/>
      <c r="F59" s="61"/>
      <c r="G59" s="13"/>
      <c r="H59" s="13"/>
      <c r="I59" s="13"/>
      <c r="J59" s="13"/>
      <c r="K59" s="13"/>
      <c r="L59" s="13"/>
      <c r="M59" s="13"/>
      <c r="N59" s="13"/>
      <c r="O59" s="13"/>
      <c r="P59" s="13"/>
    </row>
    <row r="60" spans="1:16" x14ac:dyDescent="0.4">
      <c r="A60" s="8">
        <v>2016</v>
      </c>
      <c r="B60" s="8" t="s">
        <v>39</v>
      </c>
      <c r="C60" s="8" t="s">
        <v>15</v>
      </c>
      <c r="D60" s="36">
        <v>2478</v>
      </c>
      <c r="E60" s="37"/>
      <c r="F60" s="61"/>
      <c r="G60" s="13"/>
      <c r="H60" s="13"/>
      <c r="I60" s="13"/>
      <c r="J60" s="13"/>
      <c r="K60" s="13"/>
      <c r="L60" s="13"/>
      <c r="M60" s="13"/>
      <c r="N60" s="13"/>
      <c r="O60" s="13"/>
      <c r="P60" s="13"/>
    </row>
    <row r="61" spans="1:16" x14ac:dyDescent="0.4">
      <c r="A61" s="8">
        <v>2018</v>
      </c>
      <c r="B61" s="8" t="s">
        <v>37</v>
      </c>
      <c r="C61" s="8" t="s">
        <v>20</v>
      </c>
      <c r="D61" s="36">
        <v>905</v>
      </c>
      <c r="E61" s="37"/>
      <c r="F61" s="61"/>
      <c r="G61" s="13"/>
      <c r="H61" s="13"/>
      <c r="I61" s="13"/>
      <c r="J61" s="13"/>
      <c r="K61" s="13"/>
      <c r="L61" s="13"/>
      <c r="M61" s="13"/>
      <c r="N61" s="13"/>
      <c r="O61" s="13"/>
      <c r="P61" s="13"/>
    </row>
    <row r="62" spans="1:16" x14ac:dyDescent="0.4">
      <c r="A62" s="8">
        <v>2018</v>
      </c>
      <c r="B62" s="8" t="s">
        <v>36</v>
      </c>
      <c r="C62" s="8" t="s">
        <v>15</v>
      </c>
      <c r="D62" s="36">
        <v>2617</v>
      </c>
      <c r="E62" s="37"/>
      <c r="F62" s="61"/>
      <c r="G62" s="13"/>
      <c r="H62" s="13"/>
      <c r="I62" s="13"/>
      <c r="J62" s="13"/>
      <c r="K62" s="13"/>
      <c r="L62" s="13"/>
      <c r="M62" s="13"/>
      <c r="N62" s="13"/>
      <c r="O62" s="13"/>
      <c r="P62" s="13"/>
    </row>
    <row r="63" spans="1:16" x14ac:dyDescent="0.4">
      <c r="A63" s="8">
        <v>2017</v>
      </c>
      <c r="B63" s="8" t="s">
        <v>36</v>
      </c>
      <c r="C63" s="8" t="s">
        <v>20</v>
      </c>
      <c r="D63" s="36">
        <v>3203</v>
      </c>
      <c r="E63" s="37"/>
      <c r="F63" s="61"/>
      <c r="G63" s="13"/>
      <c r="H63" s="13"/>
      <c r="I63" s="13"/>
      <c r="J63" s="13"/>
      <c r="K63" s="13"/>
      <c r="L63" s="13"/>
      <c r="M63" s="13"/>
      <c r="N63" s="13"/>
      <c r="O63" s="13"/>
      <c r="P63" s="13"/>
    </row>
    <row r="64" spans="1:16" x14ac:dyDescent="0.4">
      <c r="A64" s="8">
        <v>2017</v>
      </c>
      <c r="B64" s="8" t="s">
        <v>37</v>
      </c>
      <c r="C64" s="8" t="s">
        <v>17</v>
      </c>
      <c r="D64" s="36">
        <v>685</v>
      </c>
      <c r="E64" s="37"/>
      <c r="F64" s="61"/>
      <c r="G64" s="13"/>
      <c r="H64" s="13"/>
      <c r="I64" s="13"/>
      <c r="J64" s="13"/>
      <c r="K64" s="13"/>
      <c r="L64" s="13"/>
      <c r="M64" s="13"/>
      <c r="N64" s="13"/>
      <c r="O64" s="13"/>
      <c r="P64" s="13"/>
    </row>
    <row r="65" spans="1:16" x14ac:dyDescent="0.4">
      <c r="A65" s="8">
        <v>2017</v>
      </c>
      <c r="B65" s="8" t="s">
        <v>39</v>
      </c>
      <c r="C65" s="8" t="s">
        <v>16</v>
      </c>
      <c r="D65" s="36">
        <v>2506</v>
      </c>
      <c r="E65" s="37"/>
      <c r="F65" s="61"/>
      <c r="G65" s="13"/>
      <c r="H65" s="13"/>
      <c r="I65" s="13"/>
      <c r="J65" s="13"/>
      <c r="K65" s="13"/>
      <c r="L65" s="13"/>
      <c r="M65" s="13"/>
      <c r="N65" s="13"/>
      <c r="O65" s="13"/>
      <c r="P65" s="13"/>
    </row>
    <row r="66" spans="1:16" x14ac:dyDescent="0.4">
      <c r="A66" s="8">
        <v>2017</v>
      </c>
      <c r="B66" s="8" t="s">
        <v>39</v>
      </c>
      <c r="C66" s="8" t="s">
        <v>16</v>
      </c>
      <c r="D66" s="36">
        <v>1694</v>
      </c>
      <c r="E66" s="37"/>
      <c r="F66" s="61"/>
      <c r="G66" s="13"/>
      <c r="H66" s="13"/>
      <c r="I66" s="13"/>
      <c r="J66" s="13"/>
      <c r="K66" s="13"/>
      <c r="L66" s="13"/>
      <c r="M66" s="13"/>
      <c r="N66" s="13"/>
      <c r="O66" s="13"/>
      <c r="P66" s="13"/>
    </row>
    <row r="67" spans="1:16" x14ac:dyDescent="0.4">
      <c r="A67" s="8">
        <v>2018</v>
      </c>
      <c r="B67" s="8" t="s">
        <v>35</v>
      </c>
      <c r="C67" s="8" t="s">
        <v>16</v>
      </c>
      <c r="D67" s="36">
        <v>2309</v>
      </c>
      <c r="E67" s="37"/>
      <c r="F67" s="61"/>
      <c r="G67" s="13"/>
      <c r="H67" s="13"/>
      <c r="I67" s="13"/>
      <c r="J67" s="13"/>
      <c r="K67" s="13"/>
      <c r="L67" s="13"/>
      <c r="M67" s="13"/>
      <c r="N67" s="13"/>
      <c r="O67" s="13"/>
      <c r="P67" s="13"/>
    </row>
    <row r="68" spans="1:16" x14ac:dyDescent="0.4">
      <c r="A68" s="8">
        <v>2016</v>
      </c>
      <c r="B68" s="8" t="s">
        <v>38</v>
      </c>
      <c r="C68" s="8" t="s">
        <v>21</v>
      </c>
      <c r="D68" s="36">
        <v>1229</v>
      </c>
      <c r="E68" s="37"/>
      <c r="F68" s="61"/>
      <c r="G68" s="13"/>
      <c r="H68" s="13"/>
      <c r="I68" s="13"/>
      <c r="J68" s="13"/>
      <c r="K68" s="13"/>
      <c r="L68" s="13"/>
      <c r="M68" s="13"/>
      <c r="N68" s="13"/>
      <c r="O68" s="13"/>
      <c r="P68" s="13"/>
    </row>
    <row r="69" spans="1:16" x14ac:dyDescent="0.4">
      <c r="A69" s="8">
        <v>2017</v>
      </c>
      <c r="B69" s="8" t="s">
        <v>38</v>
      </c>
      <c r="C69" s="8" t="s">
        <v>16</v>
      </c>
      <c r="D69" s="36">
        <v>2142</v>
      </c>
      <c r="E69" s="37"/>
      <c r="F69" s="61"/>
      <c r="G69" s="13"/>
      <c r="H69" s="13"/>
      <c r="I69" s="13"/>
      <c r="J69" s="13"/>
      <c r="K69" s="13"/>
      <c r="L69" s="13"/>
      <c r="M69" s="13"/>
      <c r="N69" s="13"/>
      <c r="O69" s="13"/>
      <c r="P69" s="13"/>
    </row>
    <row r="70" spans="1:16" x14ac:dyDescent="0.4">
      <c r="A70" s="8">
        <v>2016</v>
      </c>
      <c r="B70" s="8" t="s">
        <v>38</v>
      </c>
      <c r="C70" s="8" t="s">
        <v>17</v>
      </c>
      <c r="D70" s="36">
        <v>1574</v>
      </c>
      <c r="E70" s="37"/>
      <c r="F70" s="61"/>
      <c r="G70" s="13"/>
      <c r="H70" s="13"/>
      <c r="I70" s="13"/>
      <c r="J70" s="13"/>
      <c r="K70" s="13"/>
      <c r="L70" s="13"/>
      <c r="M70" s="13"/>
      <c r="N70" s="13"/>
      <c r="O70" s="13"/>
      <c r="P70" s="13"/>
    </row>
    <row r="71" spans="1:16" x14ac:dyDescent="0.4">
      <c r="A71" s="8">
        <v>2016</v>
      </c>
      <c r="B71" s="8" t="s">
        <v>39</v>
      </c>
      <c r="C71" s="8" t="s">
        <v>15</v>
      </c>
      <c r="D71" s="36">
        <v>1274</v>
      </c>
      <c r="E71" s="37"/>
      <c r="F71" s="61"/>
      <c r="G71" s="13"/>
      <c r="H71" s="13"/>
      <c r="I71" s="13"/>
      <c r="J71" s="13"/>
      <c r="K71" s="13"/>
      <c r="L71" s="13"/>
      <c r="M71" s="13"/>
      <c r="N71" s="13"/>
      <c r="O71" s="13"/>
      <c r="P71" s="13"/>
    </row>
    <row r="72" spans="1:16" x14ac:dyDescent="0.4">
      <c r="A72" s="8">
        <v>2016</v>
      </c>
      <c r="B72" s="8" t="s">
        <v>40</v>
      </c>
      <c r="C72" s="8" t="s">
        <v>18</v>
      </c>
      <c r="D72" s="36">
        <v>654</v>
      </c>
      <c r="E72" s="37"/>
      <c r="F72" s="61"/>
      <c r="G72" s="13"/>
      <c r="H72" s="13"/>
      <c r="I72" s="13"/>
      <c r="J72" s="13"/>
      <c r="K72" s="13"/>
      <c r="L72" s="13"/>
      <c r="M72" s="13"/>
      <c r="N72" s="13"/>
      <c r="O72" s="13"/>
      <c r="P72" s="13"/>
    </row>
    <row r="73" spans="1:16" x14ac:dyDescent="0.4">
      <c r="A73" s="8">
        <v>2018</v>
      </c>
      <c r="B73" s="8" t="s">
        <v>35</v>
      </c>
      <c r="C73" s="8" t="s">
        <v>21</v>
      </c>
      <c r="D73" s="36">
        <v>2409</v>
      </c>
      <c r="E73" s="37"/>
      <c r="F73" s="61"/>
      <c r="G73" s="13"/>
      <c r="H73" s="13"/>
      <c r="I73" s="13"/>
      <c r="J73" s="13"/>
      <c r="K73" s="13"/>
      <c r="L73" s="13"/>
      <c r="M73" s="13"/>
      <c r="N73" s="13"/>
      <c r="O73" s="13"/>
      <c r="P73" s="13"/>
    </row>
    <row r="74" spans="1:16" x14ac:dyDescent="0.4">
      <c r="A74" s="8">
        <v>2017</v>
      </c>
      <c r="B74" s="8" t="s">
        <v>39</v>
      </c>
      <c r="C74" s="8" t="s">
        <v>15</v>
      </c>
      <c r="D74" s="36">
        <v>2221</v>
      </c>
      <c r="E74" s="37"/>
      <c r="F74" s="61"/>
      <c r="G74" s="13"/>
      <c r="H74" s="13"/>
      <c r="I74" s="13"/>
      <c r="J74" s="13"/>
      <c r="K74" s="13"/>
      <c r="L74" s="13"/>
      <c r="M74" s="13"/>
      <c r="N74" s="13"/>
      <c r="O74" s="13"/>
      <c r="P74" s="13"/>
    </row>
    <row r="75" spans="1:16" x14ac:dyDescent="0.4">
      <c r="A75" s="8">
        <v>2017</v>
      </c>
      <c r="B75" s="8" t="s">
        <v>39</v>
      </c>
      <c r="C75" s="8" t="s">
        <v>21</v>
      </c>
      <c r="D75" s="36">
        <v>2083</v>
      </c>
      <c r="E75" s="37"/>
      <c r="F75" s="61"/>
      <c r="G75" s="13"/>
      <c r="H75" s="13"/>
      <c r="I75" s="13"/>
      <c r="J75" s="13"/>
      <c r="K75" s="13"/>
      <c r="L75" s="13"/>
      <c r="M75" s="13"/>
      <c r="N75" s="13"/>
      <c r="O75" s="13"/>
      <c r="P75" s="13"/>
    </row>
    <row r="76" spans="1:16" x14ac:dyDescent="0.4">
      <c r="A76" s="8">
        <v>2016</v>
      </c>
      <c r="B76" s="8" t="s">
        <v>36</v>
      </c>
      <c r="C76" s="8" t="s">
        <v>18</v>
      </c>
      <c r="D76" s="36">
        <v>1583</v>
      </c>
      <c r="E76" s="37"/>
      <c r="F76" s="61"/>
      <c r="G76" s="13"/>
      <c r="H76" s="13"/>
      <c r="I76" s="13"/>
      <c r="J76" s="13"/>
      <c r="K76" s="13"/>
      <c r="L76" s="13"/>
      <c r="M76" s="13"/>
      <c r="N76" s="13"/>
      <c r="O76" s="13"/>
      <c r="P76" s="13"/>
    </row>
    <row r="77" spans="1:16" x14ac:dyDescent="0.4">
      <c r="A77" s="8">
        <v>2018</v>
      </c>
      <c r="B77" s="8" t="s">
        <v>38</v>
      </c>
      <c r="C77" s="8" t="s">
        <v>20</v>
      </c>
      <c r="D77" s="36">
        <v>1028</v>
      </c>
      <c r="E77" s="37"/>
      <c r="F77" s="61"/>
      <c r="G77" s="13"/>
      <c r="H77" s="13"/>
      <c r="I77" s="13"/>
      <c r="J77" s="13"/>
      <c r="K77" s="13"/>
      <c r="L77" s="13"/>
      <c r="M77" s="13"/>
      <c r="N77" s="13"/>
      <c r="O77" s="13"/>
      <c r="P77" s="13"/>
    </row>
    <row r="78" spans="1:16" x14ac:dyDescent="0.4">
      <c r="A78" s="8">
        <v>2016</v>
      </c>
      <c r="B78" s="8" t="s">
        <v>38</v>
      </c>
      <c r="C78" s="8" t="s">
        <v>17</v>
      </c>
      <c r="D78" s="36">
        <v>2883</v>
      </c>
      <c r="E78" s="37"/>
      <c r="F78" s="61"/>
      <c r="G78" s="13"/>
      <c r="H78" s="13"/>
      <c r="I78" s="13"/>
      <c r="J78" s="13"/>
      <c r="K78" s="13"/>
      <c r="L78" s="13"/>
      <c r="M78" s="13"/>
      <c r="N78" s="13"/>
      <c r="O78" s="13"/>
      <c r="P78" s="13"/>
    </row>
    <row r="79" spans="1:16" x14ac:dyDescent="0.4">
      <c r="A79" s="8">
        <v>2018</v>
      </c>
      <c r="B79" s="8" t="s">
        <v>36</v>
      </c>
      <c r="C79" s="8" t="s">
        <v>21</v>
      </c>
      <c r="D79" s="36">
        <v>2177</v>
      </c>
      <c r="E79" s="37"/>
      <c r="F79" s="61"/>
      <c r="G79" s="13"/>
      <c r="H79" s="13"/>
      <c r="I79" s="13"/>
      <c r="J79" s="13"/>
      <c r="K79" s="13"/>
      <c r="L79" s="13"/>
      <c r="M79" s="13"/>
      <c r="N79" s="13"/>
      <c r="O79" s="13"/>
      <c r="P79" s="13"/>
    </row>
    <row r="80" spans="1:16" x14ac:dyDescent="0.4">
      <c r="A80" s="8">
        <v>2018</v>
      </c>
      <c r="B80" s="8" t="s">
        <v>39</v>
      </c>
      <c r="C80" s="8" t="s">
        <v>20</v>
      </c>
      <c r="D80" s="36">
        <v>2182</v>
      </c>
      <c r="E80" s="37"/>
      <c r="F80" s="61"/>
      <c r="G80" s="13"/>
      <c r="H80" s="13"/>
      <c r="I80" s="13"/>
      <c r="J80" s="13"/>
      <c r="K80" s="13"/>
      <c r="L80" s="13"/>
      <c r="M80" s="13"/>
      <c r="N80" s="13"/>
      <c r="O80" s="13"/>
      <c r="P80" s="13"/>
    </row>
    <row r="81" spans="1:16" x14ac:dyDescent="0.4">
      <c r="A81" s="8">
        <v>2018</v>
      </c>
      <c r="B81" s="8" t="s">
        <v>37</v>
      </c>
      <c r="C81" s="8" t="s">
        <v>16</v>
      </c>
      <c r="D81" s="36">
        <v>1649</v>
      </c>
      <c r="E81" s="37"/>
      <c r="F81" s="61"/>
      <c r="G81" s="13"/>
      <c r="H81" s="13"/>
      <c r="I81" s="13"/>
      <c r="J81" s="13"/>
      <c r="K81" s="13"/>
      <c r="L81" s="13"/>
      <c r="M81" s="13"/>
      <c r="N81" s="13"/>
      <c r="O81" s="13"/>
      <c r="P81" s="13"/>
    </row>
    <row r="82" spans="1:16" x14ac:dyDescent="0.4">
      <c r="A82" s="8">
        <v>2018</v>
      </c>
      <c r="B82" s="8" t="s">
        <v>38</v>
      </c>
      <c r="C82" s="8" t="s">
        <v>21</v>
      </c>
      <c r="D82" s="36">
        <v>822</v>
      </c>
      <c r="E82" s="37"/>
      <c r="F82" s="61"/>
      <c r="G82" s="13"/>
      <c r="H82" s="13"/>
      <c r="I82" s="13"/>
      <c r="J82" s="13"/>
      <c r="K82" s="13"/>
      <c r="L82" s="13"/>
      <c r="M82" s="13"/>
      <c r="N82" s="13"/>
      <c r="O82" s="13"/>
      <c r="P82" s="13"/>
    </row>
    <row r="83" spans="1:16" x14ac:dyDescent="0.4">
      <c r="A83" s="8">
        <v>2017</v>
      </c>
      <c r="B83" s="8" t="s">
        <v>39</v>
      </c>
      <c r="C83" s="8" t="s">
        <v>21</v>
      </c>
      <c r="D83" s="36">
        <v>3404</v>
      </c>
      <c r="E83" s="37"/>
      <c r="F83" s="61"/>
      <c r="G83" s="13"/>
      <c r="H83" s="13"/>
      <c r="I83" s="13"/>
      <c r="J83" s="13"/>
      <c r="K83" s="13"/>
      <c r="L83" s="13"/>
      <c r="M83" s="13"/>
      <c r="N83" s="13"/>
      <c r="O83" s="13"/>
      <c r="P83" s="13"/>
    </row>
    <row r="84" spans="1:16" x14ac:dyDescent="0.4">
      <c r="A84" s="8">
        <v>2018</v>
      </c>
      <c r="B84" s="8" t="s">
        <v>40</v>
      </c>
      <c r="C84" s="8" t="s">
        <v>16</v>
      </c>
      <c r="D84" s="36">
        <v>3479</v>
      </c>
      <c r="E84" s="37"/>
      <c r="F84" s="61"/>
      <c r="G84" s="13"/>
      <c r="H84" s="13"/>
      <c r="I84" s="13"/>
      <c r="J84" s="13"/>
      <c r="K84" s="13"/>
      <c r="L84" s="13"/>
      <c r="M84" s="13"/>
      <c r="N84" s="13"/>
      <c r="O84" s="13"/>
      <c r="P84" s="13"/>
    </row>
    <row r="85" spans="1:16" x14ac:dyDescent="0.4">
      <c r="A85" s="8">
        <v>2016</v>
      </c>
      <c r="B85" s="8" t="s">
        <v>36</v>
      </c>
      <c r="C85" s="8" t="s">
        <v>20</v>
      </c>
      <c r="D85" s="36">
        <v>974</v>
      </c>
      <c r="E85" s="37"/>
      <c r="F85" s="61"/>
      <c r="G85" s="13"/>
      <c r="H85" s="13"/>
      <c r="I85" s="13"/>
      <c r="J85" s="13"/>
      <c r="K85" s="13"/>
      <c r="L85" s="13"/>
      <c r="M85" s="13"/>
      <c r="N85" s="13"/>
      <c r="O85" s="13"/>
      <c r="P85" s="13"/>
    </row>
    <row r="86" spans="1:16" x14ac:dyDescent="0.4">
      <c r="A86" s="8">
        <v>2018</v>
      </c>
      <c r="B86" s="8" t="s">
        <v>39</v>
      </c>
      <c r="C86" s="8" t="s">
        <v>15</v>
      </c>
      <c r="D86" s="36">
        <v>2006</v>
      </c>
      <c r="E86" s="37"/>
      <c r="F86" s="61"/>
      <c r="G86" s="13"/>
      <c r="H86" s="13"/>
      <c r="I86" s="13"/>
      <c r="J86" s="13"/>
      <c r="K86" s="13"/>
      <c r="L86" s="13"/>
      <c r="M86" s="13"/>
      <c r="N86" s="13"/>
      <c r="O86" s="13"/>
      <c r="P86" s="13"/>
    </row>
    <row r="87" spans="1:16" x14ac:dyDescent="0.4">
      <c r="A87" s="8">
        <v>2016</v>
      </c>
      <c r="B87" s="8" t="s">
        <v>40</v>
      </c>
      <c r="C87" s="8" t="s">
        <v>15</v>
      </c>
      <c r="D87" s="36">
        <v>2041</v>
      </c>
      <c r="E87" s="37"/>
      <c r="F87" s="61"/>
      <c r="G87" s="13"/>
      <c r="H87" s="13"/>
      <c r="I87" s="13"/>
      <c r="J87" s="13"/>
      <c r="K87" s="13"/>
      <c r="L87" s="13"/>
      <c r="M87" s="13"/>
      <c r="N87" s="13"/>
      <c r="O87" s="13"/>
      <c r="P87" s="13"/>
    </row>
    <row r="88" spans="1:16" x14ac:dyDescent="0.4">
      <c r="A88" s="8">
        <v>2016</v>
      </c>
      <c r="B88" s="8" t="s">
        <v>38</v>
      </c>
      <c r="C88" s="8" t="s">
        <v>17</v>
      </c>
      <c r="D88" s="36">
        <v>764</v>
      </c>
      <c r="E88" s="37"/>
      <c r="F88" s="61"/>
      <c r="G88" s="13"/>
      <c r="H88" s="13"/>
      <c r="I88" s="13"/>
      <c r="J88" s="13"/>
      <c r="K88" s="13"/>
      <c r="L88" s="13"/>
      <c r="M88" s="13"/>
      <c r="N88" s="13"/>
      <c r="O88" s="13"/>
      <c r="P88" s="13"/>
    </row>
    <row r="89" spans="1:16" x14ac:dyDescent="0.4">
      <c r="A89" s="8">
        <v>2018</v>
      </c>
      <c r="B89" s="8" t="s">
        <v>37</v>
      </c>
      <c r="C89" s="8" t="s">
        <v>21</v>
      </c>
      <c r="D89" s="36">
        <v>3210</v>
      </c>
      <c r="E89" s="37"/>
      <c r="F89" s="61"/>
      <c r="G89" s="13"/>
      <c r="H89" s="13"/>
      <c r="I89" s="13"/>
      <c r="J89" s="13"/>
      <c r="K89" s="13"/>
      <c r="L89" s="13"/>
      <c r="M89" s="13"/>
      <c r="N89" s="13"/>
      <c r="O89" s="13"/>
      <c r="P89" s="13"/>
    </row>
    <row r="90" spans="1:16" x14ac:dyDescent="0.4">
      <c r="A90" s="8">
        <v>2017</v>
      </c>
      <c r="B90" s="8" t="s">
        <v>35</v>
      </c>
      <c r="C90" s="8" t="s">
        <v>15</v>
      </c>
      <c r="D90" s="36">
        <v>676</v>
      </c>
      <c r="E90" s="37"/>
      <c r="F90" s="61"/>
      <c r="G90" s="13"/>
      <c r="H90" s="13"/>
      <c r="I90" s="13"/>
      <c r="J90" s="13"/>
      <c r="K90" s="13"/>
      <c r="L90" s="13"/>
      <c r="M90" s="13"/>
      <c r="N90" s="13"/>
      <c r="O90" s="13"/>
      <c r="P90" s="13"/>
    </row>
    <row r="91" spans="1:16" x14ac:dyDescent="0.4">
      <c r="A91" s="8">
        <v>2017</v>
      </c>
      <c r="B91" s="8" t="s">
        <v>38</v>
      </c>
      <c r="C91" s="8" t="s">
        <v>18</v>
      </c>
      <c r="D91" s="36">
        <v>1034</v>
      </c>
      <c r="E91" s="37"/>
      <c r="F91" s="61"/>
      <c r="G91" s="13"/>
      <c r="H91" s="13"/>
      <c r="I91" s="13"/>
      <c r="J91" s="13"/>
      <c r="K91" s="13"/>
      <c r="L91" s="13"/>
      <c r="M91" s="13"/>
      <c r="N91" s="13"/>
      <c r="O91" s="13"/>
      <c r="P91" s="13"/>
    </row>
    <row r="92" spans="1:16" x14ac:dyDescent="0.4">
      <c r="A92" s="8">
        <v>2016</v>
      </c>
      <c r="B92" s="8" t="s">
        <v>36</v>
      </c>
      <c r="C92" s="8" t="s">
        <v>17</v>
      </c>
      <c r="D92" s="36">
        <v>2873</v>
      </c>
      <c r="E92" s="37"/>
      <c r="F92" s="61"/>
      <c r="G92" s="13"/>
      <c r="H92" s="13"/>
      <c r="I92" s="13"/>
      <c r="J92" s="13"/>
      <c r="K92" s="13"/>
      <c r="L92" s="13"/>
      <c r="M92" s="13"/>
      <c r="N92" s="13"/>
      <c r="O92" s="13"/>
      <c r="P92" s="13"/>
    </row>
    <row r="93" spans="1:16" x14ac:dyDescent="0.4">
      <c r="A93" s="8">
        <v>2016</v>
      </c>
      <c r="B93" s="8" t="s">
        <v>35</v>
      </c>
      <c r="C93" s="8" t="s">
        <v>21</v>
      </c>
      <c r="D93" s="36">
        <v>3219</v>
      </c>
      <c r="E93" s="37"/>
      <c r="F93" s="61"/>
      <c r="G93" s="13"/>
      <c r="H93" s="13"/>
      <c r="I93" s="13"/>
      <c r="J93" s="13"/>
      <c r="K93" s="13"/>
      <c r="L93" s="13"/>
      <c r="M93" s="13"/>
      <c r="N93" s="13"/>
      <c r="O93" s="13"/>
      <c r="P93" s="13"/>
    </row>
    <row r="94" spans="1:16" x14ac:dyDescent="0.4">
      <c r="A94" s="8">
        <v>2016</v>
      </c>
      <c r="B94" s="8" t="s">
        <v>38</v>
      </c>
      <c r="C94" s="8" t="s">
        <v>16</v>
      </c>
      <c r="D94" s="36">
        <v>755</v>
      </c>
      <c r="E94" s="37"/>
      <c r="F94" s="61"/>
      <c r="G94" s="13"/>
      <c r="H94" s="13"/>
      <c r="I94" s="13"/>
      <c r="J94" s="13"/>
      <c r="K94" s="13"/>
      <c r="L94" s="13"/>
      <c r="M94" s="13"/>
      <c r="N94" s="13"/>
      <c r="O94" s="13"/>
      <c r="P94" s="13"/>
    </row>
    <row r="95" spans="1:16" x14ac:dyDescent="0.4">
      <c r="A95" s="8">
        <v>2016</v>
      </c>
      <c r="B95" s="8" t="s">
        <v>37</v>
      </c>
      <c r="C95" s="8" t="s">
        <v>16</v>
      </c>
      <c r="D95" s="36">
        <v>1986</v>
      </c>
      <c r="E95" s="37"/>
      <c r="F95" s="61"/>
      <c r="G95" s="13"/>
      <c r="H95" s="13"/>
      <c r="I95" s="13"/>
      <c r="J95" s="13"/>
      <c r="K95" s="13"/>
      <c r="L95" s="13"/>
      <c r="M95" s="13"/>
      <c r="N95" s="13"/>
      <c r="O95" s="13"/>
      <c r="P95" s="13"/>
    </row>
    <row r="96" spans="1:16" x14ac:dyDescent="0.4">
      <c r="A96" s="8">
        <v>2016</v>
      </c>
      <c r="B96" s="8" t="s">
        <v>40</v>
      </c>
      <c r="C96" s="8" t="s">
        <v>20</v>
      </c>
      <c r="D96" s="36">
        <v>1784</v>
      </c>
      <c r="E96" s="37"/>
      <c r="F96" s="61"/>
      <c r="G96" s="13"/>
      <c r="H96" s="13"/>
      <c r="I96" s="13"/>
      <c r="J96" s="13"/>
      <c r="K96" s="13"/>
      <c r="L96" s="13"/>
      <c r="M96" s="13"/>
      <c r="N96" s="13"/>
      <c r="O96" s="13"/>
      <c r="P96" s="13"/>
    </row>
    <row r="97" spans="1:16" x14ac:dyDescent="0.4">
      <c r="A97" s="8">
        <v>2016</v>
      </c>
      <c r="B97" s="8" t="s">
        <v>38</v>
      </c>
      <c r="C97" s="8" t="s">
        <v>17</v>
      </c>
      <c r="D97" s="36">
        <v>3415</v>
      </c>
      <c r="E97" s="37"/>
      <c r="F97" s="61"/>
      <c r="G97" s="13"/>
      <c r="H97" s="13"/>
      <c r="I97" s="13"/>
      <c r="J97" s="13"/>
      <c r="K97" s="13"/>
      <c r="L97" s="13"/>
      <c r="M97" s="13"/>
      <c r="N97" s="13"/>
      <c r="O97" s="13"/>
      <c r="P97" s="13"/>
    </row>
    <row r="98" spans="1:16" x14ac:dyDescent="0.4">
      <c r="A98" s="8">
        <v>2016</v>
      </c>
      <c r="B98" s="8" t="s">
        <v>40</v>
      </c>
      <c r="C98" s="8" t="s">
        <v>15</v>
      </c>
      <c r="D98" s="36">
        <v>2686</v>
      </c>
      <c r="E98" s="37"/>
      <c r="F98" s="61"/>
      <c r="G98" s="13"/>
      <c r="H98" s="13"/>
      <c r="I98" s="13"/>
      <c r="J98" s="13"/>
      <c r="K98" s="13"/>
      <c r="L98" s="13"/>
      <c r="M98" s="13"/>
      <c r="N98" s="13"/>
      <c r="O98" s="13"/>
      <c r="P98" s="13"/>
    </row>
    <row r="99" spans="1:16" x14ac:dyDescent="0.4">
      <c r="A99" s="8">
        <v>2017</v>
      </c>
      <c r="B99" s="8" t="s">
        <v>40</v>
      </c>
      <c r="C99" s="8" t="s">
        <v>18</v>
      </c>
      <c r="D99" s="36">
        <v>650</v>
      </c>
      <c r="E99" s="37"/>
      <c r="F99" s="61"/>
      <c r="G99" s="13"/>
      <c r="H99" s="13"/>
      <c r="I99" s="13"/>
      <c r="J99" s="13"/>
      <c r="K99" s="13"/>
      <c r="L99" s="13"/>
      <c r="M99" s="13"/>
      <c r="N99" s="13"/>
      <c r="O99" s="13"/>
      <c r="P99" s="13"/>
    </row>
    <row r="100" spans="1:16" x14ac:dyDescent="0.4">
      <c r="A100" s="8">
        <v>2017</v>
      </c>
      <c r="B100" s="8" t="s">
        <v>37</v>
      </c>
      <c r="C100" s="8" t="s">
        <v>16</v>
      </c>
      <c r="D100" s="36">
        <v>1892</v>
      </c>
      <c r="E100" s="37"/>
      <c r="F100" s="61"/>
      <c r="G100" s="13"/>
      <c r="H100" s="13"/>
      <c r="I100" s="13"/>
      <c r="J100" s="13"/>
      <c r="K100" s="13"/>
      <c r="L100" s="13"/>
      <c r="M100" s="13"/>
      <c r="N100" s="13"/>
      <c r="O100" s="13"/>
      <c r="P100" s="13"/>
    </row>
    <row r="101" spans="1:16" x14ac:dyDescent="0.4">
      <c r="A101" s="8">
        <v>2017</v>
      </c>
      <c r="B101" s="8" t="s">
        <v>39</v>
      </c>
      <c r="C101" s="8" t="s">
        <v>20</v>
      </c>
      <c r="D101" s="36">
        <v>2831</v>
      </c>
      <c r="E101" s="37"/>
      <c r="F101" s="61"/>
      <c r="G101" s="13"/>
      <c r="H101" s="13"/>
      <c r="I101" s="13"/>
      <c r="J101" s="13"/>
      <c r="K101" s="13"/>
      <c r="L101" s="13"/>
      <c r="M101" s="13"/>
      <c r="N101" s="13"/>
      <c r="O101" s="13"/>
      <c r="P101" s="13"/>
    </row>
    <row r="102" spans="1:16" x14ac:dyDescent="0.4">
      <c r="A102" s="8">
        <v>2018</v>
      </c>
      <c r="B102" s="8" t="s">
        <v>40</v>
      </c>
      <c r="C102" s="8" t="s">
        <v>20</v>
      </c>
      <c r="D102" s="36">
        <v>1281</v>
      </c>
      <c r="E102" s="37"/>
      <c r="F102" s="61"/>
      <c r="G102" s="13"/>
      <c r="H102" s="13"/>
      <c r="I102" s="13"/>
      <c r="J102" s="13"/>
      <c r="K102" s="13"/>
      <c r="L102" s="13"/>
      <c r="M102" s="13"/>
      <c r="N102" s="13"/>
      <c r="O102" s="13"/>
      <c r="P102" s="13"/>
    </row>
    <row r="103" spans="1:16" x14ac:dyDescent="0.4">
      <c r="A103" s="8">
        <v>2017</v>
      </c>
      <c r="B103" s="8" t="s">
        <v>37</v>
      </c>
      <c r="C103" s="8" t="s">
        <v>21</v>
      </c>
      <c r="D103" s="36">
        <v>3307</v>
      </c>
      <c r="E103" s="37"/>
      <c r="F103" s="61"/>
      <c r="G103" s="13"/>
      <c r="H103" s="13"/>
      <c r="I103" s="13"/>
      <c r="J103" s="13"/>
      <c r="K103" s="13"/>
      <c r="L103" s="13"/>
      <c r="M103" s="13"/>
      <c r="N103" s="13"/>
      <c r="O103" s="13"/>
      <c r="P103" s="13"/>
    </row>
    <row r="104" spans="1:16" x14ac:dyDescent="0.4">
      <c r="A104" s="8">
        <v>2016</v>
      </c>
      <c r="B104" s="8" t="s">
        <v>40</v>
      </c>
      <c r="C104" s="8" t="s">
        <v>17</v>
      </c>
      <c r="D104" s="36">
        <v>999</v>
      </c>
      <c r="E104" s="37"/>
      <c r="F104" s="61"/>
      <c r="G104" s="13"/>
      <c r="H104" s="13"/>
      <c r="I104" s="13"/>
      <c r="J104" s="13"/>
      <c r="K104" s="13"/>
      <c r="L104" s="13"/>
      <c r="M104" s="13"/>
      <c r="N104" s="13"/>
      <c r="O104" s="13"/>
      <c r="P104" s="13"/>
    </row>
    <row r="105" spans="1:16" x14ac:dyDescent="0.4">
      <c r="A105" s="8">
        <v>2018</v>
      </c>
      <c r="B105" s="8" t="s">
        <v>35</v>
      </c>
      <c r="C105" s="8" t="s">
        <v>15</v>
      </c>
      <c r="D105" s="36">
        <v>1217</v>
      </c>
      <c r="E105" s="37"/>
      <c r="F105" s="61"/>
      <c r="G105" s="13"/>
      <c r="H105" s="13"/>
      <c r="I105" s="13"/>
      <c r="J105" s="13"/>
      <c r="K105" s="13"/>
      <c r="L105" s="13"/>
      <c r="M105" s="13"/>
      <c r="N105" s="13"/>
      <c r="O105" s="13"/>
      <c r="P105" s="13"/>
    </row>
    <row r="106" spans="1:16" x14ac:dyDescent="0.4">
      <c r="A106" s="8">
        <v>2017</v>
      </c>
      <c r="B106" s="8" t="s">
        <v>36</v>
      </c>
      <c r="C106" s="8" t="s">
        <v>20</v>
      </c>
      <c r="D106" s="36">
        <v>649</v>
      </c>
      <c r="E106" s="37"/>
      <c r="F106" s="61"/>
      <c r="G106" s="13"/>
      <c r="H106" s="13"/>
      <c r="I106" s="13"/>
      <c r="J106" s="13"/>
      <c r="K106" s="13"/>
      <c r="L106" s="13"/>
      <c r="M106" s="13"/>
      <c r="N106" s="13"/>
      <c r="O106" s="13"/>
      <c r="P106" s="13"/>
    </row>
    <row r="107" spans="1:16" x14ac:dyDescent="0.4">
      <c r="A107" s="8">
        <v>2018</v>
      </c>
      <c r="B107" s="8" t="s">
        <v>39</v>
      </c>
      <c r="C107" s="8" t="s">
        <v>16</v>
      </c>
      <c r="D107" s="36">
        <v>3115</v>
      </c>
      <c r="E107" s="37"/>
      <c r="F107" s="61"/>
      <c r="G107" s="13"/>
      <c r="H107" s="13"/>
      <c r="I107" s="13"/>
      <c r="J107" s="13"/>
      <c r="K107" s="13"/>
      <c r="L107" s="13"/>
      <c r="M107" s="13"/>
      <c r="N107" s="13"/>
      <c r="O107" s="13"/>
      <c r="P107" s="13"/>
    </row>
    <row r="108" spans="1:16" x14ac:dyDescent="0.4">
      <c r="A108" s="8">
        <v>2018</v>
      </c>
      <c r="B108" s="8" t="s">
        <v>37</v>
      </c>
      <c r="C108" s="8" t="s">
        <v>16</v>
      </c>
      <c r="D108" s="36">
        <v>856</v>
      </c>
      <c r="E108" s="37"/>
      <c r="F108" s="61"/>
      <c r="G108" s="13"/>
      <c r="H108" s="13"/>
      <c r="I108" s="13"/>
      <c r="J108" s="13"/>
      <c r="K108" s="13"/>
      <c r="L108" s="13"/>
      <c r="M108" s="13"/>
      <c r="N108" s="13"/>
      <c r="O108" s="13"/>
      <c r="P108" s="13"/>
    </row>
    <row r="109" spans="1:16" x14ac:dyDescent="0.4">
      <c r="A109" s="8">
        <v>2016</v>
      </c>
      <c r="B109" s="8" t="s">
        <v>36</v>
      </c>
      <c r="C109" s="8" t="s">
        <v>15</v>
      </c>
      <c r="D109" s="36">
        <v>2556</v>
      </c>
      <c r="E109" s="37"/>
      <c r="F109" s="61"/>
      <c r="G109" s="13"/>
      <c r="H109" s="13"/>
      <c r="I109" s="13"/>
      <c r="J109" s="13"/>
      <c r="K109" s="13"/>
      <c r="L109" s="13"/>
      <c r="M109" s="13"/>
      <c r="N109" s="13"/>
      <c r="O109" s="13"/>
      <c r="P109" s="13"/>
    </row>
    <row r="110" spans="1:16" x14ac:dyDescent="0.4">
      <c r="A110" s="8">
        <v>2017</v>
      </c>
      <c r="B110" s="8" t="s">
        <v>39</v>
      </c>
      <c r="C110" s="8" t="s">
        <v>16</v>
      </c>
      <c r="D110" s="36">
        <v>789</v>
      </c>
      <c r="E110" s="37"/>
      <c r="F110" s="61"/>
      <c r="G110" s="13"/>
      <c r="H110" s="13"/>
      <c r="I110" s="13"/>
      <c r="J110" s="13"/>
      <c r="K110" s="13"/>
      <c r="L110" s="13"/>
      <c r="M110" s="13"/>
      <c r="N110" s="13"/>
      <c r="O110" s="13"/>
      <c r="P110" s="13"/>
    </row>
    <row r="111" spans="1:16" x14ac:dyDescent="0.4">
      <c r="A111" s="8">
        <v>2018</v>
      </c>
      <c r="B111" s="8" t="s">
        <v>35</v>
      </c>
      <c r="C111" s="8" t="s">
        <v>18</v>
      </c>
      <c r="D111" s="36">
        <v>3374</v>
      </c>
      <c r="E111" s="37"/>
      <c r="F111" s="61"/>
      <c r="G111" s="13"/>
      <c r="H111" s="13"/>
      <c r="I111" s="13"/>
      <c r="J111" s="13"/>
      <c r="K111" s="13"/>
      <c r="L111" s="13"/>
      <c r="M111" s="13"/>
      <c r="N111" s="13"/>
      <c r="O111" s="13"/>
      <c r="P111" s="13"/>
    </row>
    <row r="112" spans="1:16" x14ac:dyDescent="0.4">
      <c r="A112" s="8">
        <v>2017</v>
      </c>
      <c r="B112" s="8" t="s">
        <v>38</v>
      </c>
      <c r="C112" s="8" t="s">
        <v>16</v>
      </c>
      <c r="D112" s="36">
        <v>3247</v>
      </c>
      <c r="E112" s="37"/>
      <c r="F112" s="61"/>
      <c r="G112" s="13"/>
      <c r="H112" s="13"/>
      <c r="I112" s="13"/>
      <c r="J112" s="13"/>
      <c r="K112" s="13"/>
      <c r="L112" s="13"/>
      <c r="M112" s="13"/>
      <c r="N112" s="13"/>
      <c r="O112" s="13"/>
      <c r="P112" s="13"/>
    </row>
    <row r="113" spans="1:16" x14ac:dyDescent="0.4">
      <c r="A113" s="8">
        <v>2018</v>
      </c>
      <c r="B113" s="8" t="s">
        <v>35</v>
      </c>
      <c r="C113" s="8" t="s">
        <v>21</v>
      </c>
      <c r="D113" s="36">
        <v>1451</v>
      </c>
      <c r="E113" s="37"/>
      <c r="F113" s="61"/>
      <c r="G113" s="13"/>
      <c r="H113" s="13"/>
      <c r="I113" s="13"/>
      <c r="J113" s="13"/>
      <c r="K113" s="13"/>
      <c r="L113" s="13"/>
      <c r="M113" s="13"/>
      <c r="N113" s="13"/>
      <c r="O113" s="13"/>
      <c r="P113" s="13"/>
    </row>
    <row r="114" spans="1:16" x14ac:dyDescent="0.4">
      <c r="A114" s="8">
        <v>2017</v>
      </c>
      <c r="B114" s="8" t="s">
        <v>38</v>
      </c>
      <c r="C114" s="8" t="s">
        <v>21</v>
      </c>
      <c r="D114" s="36">
        <v>3446</v>
      </c>
      <c r="E114" s="37"/>
      <c r="F114" s="61"/>
      <c r="G114" s="13"/>
      <c r="H114" s="13"/>
      <c r="I114" s="13"/>
      <c r="J114" s="13"/>
      <c r="K114" s="13"/>
      <c r="L114" s="13"/>
      <c r="M114" s="13"/>
      <c r="N114" s="13"/>
      <c r="O114" s="13"/>
      <c r="P114" s="13"/>
    </row>
    <row r="115" spans="1:16" x14ac:dyDescent="0.4">
      <c r="A115" s="8">
        <v>2018</v>
      </c>
      <c r="B115" s="8" t="s">
        <v>37</v>
      </c>
      <c r="C115" s="8" t="s">
        <v>16</v>
      </c>
      <c r="D115" s="36">
        <v>2979</v>
      </c>
      <c r="E115" s="37"/>
      <c r="F115" s="61"/>
      <c r="G115" s="13"/>
      <c r="H115" s="13"/>
      <c r="I115" s="13"/>
      <c r="J115" s="13"/>
      <c r="K115" s="13"/>
      <c r="L115" s="13"/>
      <c r="M115" s="13"/>
      <c r="N115" s="13"/>
      <c r="O115" s="13"/>
      <c r="P115" s="13"/>
    </row>
    <row r="116" spans="1:16" x14ac:dyDescent="0.4">
      <c r="A116" s="8">
        <v>2017</v>
      </c>
      <c r="B116" s="8" t="s">
        <v>39</v>
      </c>
      <c r="C116" s="8" t="s">
        <v>17</v>
      </c>
      <c r="D116" s="36">
        <v>2482</v>
      </c>
      <c r="E116" s="37"/>
      <c r="F116" s="61"/>
      <c r="G116" s="13"/>
      <c r="H116" s="13"/>
      <c r="I116" s="13"/>
      <c r="J116" s="13"/>
      <c r="K116" s="13"/>
      <c r="L116" s="13"/>
      <c r="M116" s="13"/>
      <c r="N116" s="13"/>
      <c r="O116" s="13"/>
      <c r="P116" s="13"/>
    </row>
    <row r="117" spans="1:16" x14ac:dyDescent="0.4">
      <c r="A117" s="8">
        <v>2017</v>
      </c>
      <c r="B117" s="8" t="s">
        <v>38</v>
      </c>
      <c r="C117" s="8" t="s">
        <v>18</v>
      </c>
      <c r="D117" s="36">
        <v>942</v>
      </c>
      <c r="E117" s="37"/>
      <c r="F117" s="61"/>
      <c r="G117" s="13"/>
      <c r="H117" s="13"/>
      <c r="I117" s="13"/>
      <c r="J117" s="13"/>
      <c r="K117" s="13"/>
      <c r="L117" s="13"/>
      <c r="M117" s="13"/>
      <c r="N117" s="13"/>
      <c r="O117" s="13"/>
      <c r="P117" s="13"/>
    </row>
    <row r="118" spans="1:16" x14ac:dyDescent="0.4">
      <c r="A118" s="8">
        <v>2016</v>
      </c>
      <c r="B118" s="8" t="s">
        <v>37</v>
      </c>
      <c r="C118" s="8" t="s">
        <v>17</v>
      </c>
      <c r="D118" s="36">
        <v>996</v>
      </c>
      <c r="E118" s="37"/>
      <c r="F118" s="61"/>
      <c r="G118" s="13"/>
      <c r="H118" s="13"/>
      <c r="I118" s="13"/>
      <c r="J118" s="13"/>
      <c r="K118" s="13"/>
      <c r="L118" s="13"/>
      <c r="M118" s="13"/>
      <c r="N118" s="13"/>
      <c r="O118" s="13"/>
      <c r="P118" s="13"/>
    </row>
    <row r="119" spans="1:16" x14ac:dyDescent="0.4">
      <c r="A119" s="8">
        <v>2017</v>
      </c>
      <c r="B119" s="8" t="s">
        <v>38</v>
      </c>
      <c r="C119" s="8" t="s">
        <v>15</v>
      </c>
      <c r="D119" s="36">
        <v>2903</v>
      </c>
      <c r="E119" s="37"/>
      <c r="F119" s="61"/>
      <c r="G119" s="13"/>
      <c r="H119" s="13"/>
      <c r="I119" s="13"/>
      <c r="J119" s="13"/>
      <c r="K119" s="13"/>
      <c r="L119" s="13"/>
      <c r="M119" s="13"/>
      <c r="N119" s="13"/>
      <c r="O119" s="13"/>
      <c r="P119" s="13"/>
    </row>
    <row r="120" spans="1:16" x14ac:dyDescent="0.4">
      <c r="A120" s="8">
        <v>2018</v>
      </c>
      <c r="B120" s="8" t="s">
        <v>39</v>
      </c>
      <c r="C120" s="8" t="s">
        <v>15</v>
      </c>
      <c r="D120" s="36">
        <v>1543</v>
      </c>
      <c r="E120" s="37"/>
      <c r="F120" s="61"/>
      <c r="G120" s="13"/>
      <c r="H120" s="13"/>
      <c r="I120" s="13"/>
      <c r="J120" s="13"/>
      <c r="K120" s="13"/>
      <c r="L120" s="13"/>
      <c r="M120" s="13"/>
      <c r="N120" s="13"/>
      <c r="O120" s="13"/>
      <c r="P120" s="13"/>
    </row>
    <row r="121" spans="1:16" x14ac:dyDescent="0.4">
      <c r="A121" s="8">
        <v>2016</v>
      </c>
      <c r="B121" s="8" t="s">
        <v>39</v>
      </c>
      <c r="C121" s="8" t="s">
        <v>18</v>
      </c>
      <c r="D121" s="36">
        <v>1508</v>
      </c>
      <c r="E121" s="37"/>
      <c r="F121" s="61"/>
      <c r="G121" s="13"/>
      <c r="H121" s="13"/>
      <c r="I121" s="13"/>
      <c r="J121" s="13"/>
      <c r="K121" s="13"/>
      <c r="L121" s="13"/>
      <c r="M121" s="13"/>
      <c r="N121" s="13"/>
      <c r="O121" s="13"/>
      <c r="P121" s="13"/>
    </row>
    <row r="122" spans="1:16" x14ac:dyDescent="0.4">
      <c r="A122" s="8">
        <v>2018</v>
      </c>
      <c r="B122" s="8" t="s">
        <v>35</v>
      </c>
      <c r="C122" s="8" t="s">
        <v>17</v>
      </c>
      <c r="D122" s="36">
        <v>1663</v>
      </c>
      <c r="E122" s="37"/>
      <c r="F122" s="61"/>
      <c r="G122" s="13"/>
      <c r="H122" s="13"/>
      <c r="I122" s="13"/>
      <c r="J122" s="13"/>
      <c r="K122" s="13"/>
      <c r="L122" s="13"/>
      <c r="M122" s="13"/>
      <c r="N122" s="13"/>
      <c r="O122" s="13"/>
      <c r="P122" s="13"/>
    </row>
    <row r="123" spans="1:16" x14ac:dyDescent="0.4">
      <c r="A123" s="8">
        <v>2016</v>
      </c>
      <c r="B123" s="8" t="s">
        <v>38</v>
      </c>
      <c r="C123" s="8" t="s">
        <v>17</v>
      </c>
      <c r="D123" s="36">
        <v>1347</v>
      </c>
      <c r="E123" s="37"/>
      <c r="F123" s="61"/>
      <c r="G123" s="13"/>
      <c r="H123" s="13"/>
      <c r="I123" s="13"/>
      <c r="J123" s="13"/>
      <c r="K123" s="13"/>
      <c r="L123" s="13"/>
      <c r="M123" s="13"/>
      <c r="N123" s="13"/>
      <c r="O123" s="13"/>
      <c r="P123" s="13"/>
    </row>
    <row r="124" spans="1:16" x14ac:dyDescent="0.4">
      <c r="A124" s="8">
        <v>2017</v>
      </c>
      <c r="B124" s="8" t="s">
        <v>38</v>
      </c>
      <c r="C124" s="8" t="s">
        <v>17</v>
      </c>
      <c r="D124" s="36">
        <v>1979</v>
      </c>
      <c r="E124" s="37"/>
      <c r="F124" s="61"/>
      <c r="G124" s="13"/>
      <c r="H124" s="13"/>
      <c r="I124" s="13"/>
      <c r="J124" s="13"/>
      <c r="K124" s="13"/>
      <c r="L124" s="13"/>
      <c r="M124" s="13"/>
      <c r="N124" s="13"/>
      <c r="O124" s="13"/>
      <c r="P124" s="13"/>
    </row>
    <row r="125" spans="1:16" x14ac:dyDescent="0.4">
      <c r="A125" s="8">
        <v>2016</v>
      </c>
      <c r="B125" s="8" t="s">
        <v>36</v>
      </c>
      <c r="C125" s="8" t="s">
        <v>21</v>
      </c>
      <c r="D125" s="36">
        <v>3453</v>
      </c>
      <c r="E125" s="37"/>
      <c r="F125" s="61"/>
      <c r="G125" s="13"/>
      <c r="H125" s="13"/>
      <c r="I125" s="13"/>
      <c r="J125" s="13"/>
      <c r="K125" s="13"/>
      <c r="L125" s="13"/>
      <c r="M125" s="13"/>
      <c r="N125" s="13"/>
      <c r="O125" s="13"/>
      <c r="P125" s="13"/>
    </row>
    <row r="126" spans="1:16" x14ac:dyDescent="0.4">
      <c r="A126" s="8">
        <v>2018</v>
      </c>
      <c r="B126" s="8" t="s">
        <v>38</v>
      </c>
      <c r="C126" s="8" t="s">
        <v>20</v>
      </c>
      <c r="D126" s="36">
        <v>1630</v>
      </c>
      <c r="E126" s="37"/>
      <c r="F126" s="61"/>
      <c r="G126" s="13"/>
      <c r="H126" s="13"/>
      <c r="I126" s="13"/>
      <c r="J126" s="13"/>
      <c r="K126" s="13"/>
      <c r="L126" s="13"/>
      <c r="M126" s="13"/>
      <c r="N126" s="13"/>
      <c r="O126" s="13"/>
      <c r="P126" s="13"/>
    </row>
    <row r="127" spans="1:16" x14ac:dyDescent="0.4">
      <c r="A127" s="8">
        <v>2016</v>
      </c>
      <c r="B127" s="8" t="s">
        <v>40</v>
      </c>
      <c r="C127" s="8" t="s">
        <v>16</v>
      </c>
      <c r="D127" s="36">
        <v>2785</v>
      </c>
      <c r="E127" s="37"/>
      <c r="F127" s="61"/>
      <c r="G127" s="13"/>
      <c r="H127" s="13"/>
      <c r="I127" s="13"/>
      <c r="J127" s="13"/>
      <c r="K127" s="13"/>
      <c r="L127" s="13"/>
      <c r="M127" s="13"/>
      <c r="N127" s="13"/>
      <c r="O127" s="13"/>
      <c r="P127" s="13"/>
    </row>
    <row r="128" spans="1:16" x14ac:dyDescent="0.4">
      <c r="A128" s="8">
        <v>2017</v>
      </c>
      <c r="B128" s="8" t="s">
        <v>37</v>
      </c>
      <c r="C128" s="8" t="s">
        <v>17</v>
      </c>
      <c r="D128" s="36">
        <v>1653</v>
      </c>
      <c r="E128" s="37"/>
      <c r="F128" s="61"/>
      <c r="G128" s="13"/>
      <c r="H128" s="13"/>
      <c r="I128" s="13"/>
      <c r="J128" s="13"/>
      <c r="K128" s="13"/>
      <c r="L128" s="13"/>
      <c r="M128" s="13"/>
      <c r="N128" s="13"/>
      <c r="O128" s="13"/>
      <c r="P128" s="13"/>
    </row>
    <row r="129" spans="1:16" x14ac:dyDescent="0.4">
      <c r="A129" s="8">
        <v>2018</v>
      </c>
      <c r="B129" s="8" t="s">
        <v>38</v>
      </c>
      <c r="C129" s="8" t="s">
        <v>21</v>
      </c>
      <c r="D129" s="36">
        <v>2019</v>
      </c>
      <c r="E129" s="37"/>
      <c r="F129" s="61"/>
      <c r="G129" s="13"/>
      <c r="H129" s="13"/>
      <c r="I129" s="13"/>
      <c r="J129" s="13"/>
      <c r="K129" s="13"/>
      <c r="L129" s="13"/>
      <c r="M129" s="13"/>
      <c r="N129" s="13"/>
      <c r="O129" s="13"/>
      <c r="P129" s="13"/>
    </row>
    <row r="130" spans="1:16" x14ac:dyDescent="0.4">
      <c r="A130" s="8">
        <v>2018</v>
      </c>
      <c r="B130" s="8" t="s">
        <v>40</v>
      </c>
      <c r="C130" s="8" t="s">
        <v>20</v>
      </c>
      <c r="D130" s="36">
        <v>3059</v>
      </c>
      <c r="E130" s="37"/>
      <c r="F130" s="61"/>
      <c r="G130" s="13"/>
      <c r="H130" s="13"/>
      <c r="I130" s="13"/>
      <c r="J130" s="13"/>
      <c r="K130" s="13"/>
      <c r="L130" s="13"/>
      <c r="M130" s="13"/>
      <c r="N130" s="13"/>
      <c r="O130" s="13"/>
      <c r="P130" s="13"/>
    </row>
    <row r="131" spans="1:16" x14ac:dyDescent="0.4">
      <c r="A131" s="8">
        <v>2017</v>
      </c>
      <c r="B131" s="8" t="s">
        <v>38</v>
      </c>
      <c r="C131" s="8" t="s">
        <v>20</v>
      </c>
      <c r="D131" s="36">
        <v>1392</v>
      </c>
      <c r="E131" s="37"/>
      <c r="F131" s="61"/>
      <c r="G131" s="13"/>
      <c r="H131" s="13"/>
      <c r="I131" s="13"/>
      <c r="J131" s="13"/>
      <c r="K131" s="13"/>
      <c r="L131" s="13"/>
      <c r="M131" s="13"/>
      <c r="N131" s="13"/>
      <c r="O131" s="13"/>
      <c r="P131" s="13"/>
    </row>
    <row r="132" spans="1:16" x14ac:dyDescent="0.4">
      <c r="A132" s="8">
        <v>2017</v>
      </c>
      <c r="B132" s="8" t="s">
        <v>35</v>
      </c>
      <c r="C132" s="8" t="s">
        <v>21</v>
      </c>
      <c r="D132" s="36">
        <v>2992</v>
      </c>
      <c r="E132" s="37"/>
      <c r="F132" s="61"/>
      <c r="G132" s="13"/>
      <c r="H132" s="13"/>
      <c r="I132" s="13"/>
      <c r="J132" s="13"/>
      <c r="K132" s="13"/>
      <c r="L132" s="13"/>
      <c r="M132" s="13"/>
      <c r="N132" s="13"/>
      <c r="O132" s="13"/>
      <c r="P132" s="13"/>
    </row>
    <row r="133" spans="1:16" x14ac:dyDescent="0.4">
      <c r="A133" s="8">
        <v>2017</v>
      </c>
      <c r="B133" s="8" t="s">
        <v>40</v>
      </c>
      <c r="C133" s="8" t="s">
        <v>15</v>
      </c>
      <c r="D133" s="36">
        <v>873</v>
      </c>
      <c r="E133" s="37"/>
      <c r="F133" s="61"/>
      <c r="G133" s="13"/>
      <c r="H133" s="13"/>
      <c r="I133" s="13"/>
      <c r="J133" s="13"/>
      <c r="K133" s="13"/>
      <c r="L133" s="13"/>
      <c r="M133" s="13"/>
      <c r="N133" s="13"/>
      <c r="O133" s="13"/>
      <c r="P133" s="13"/>
    </row>
    <row r="134" spans="1:16" x14ac:dyDescent="0.4">
      <c r="A134" s="8">
        <v>2017</v>
      </c>
      <c r="B134" s="8" t="s">
        <v>40</v>
      </c>
      <c r="C134" s="8" t="s">
        <v>21</v>
      </c>
      <c r="D134" s="36">
        <v>1789</v>
      </c>
      <c r="E134" s="37"/>
      <c r="F134" s="61"/>
      <c r="G134" s="13"/>
      <c r="H134" s="13"/>
      <c r="I134" s="13"/>
      <c r="J134" s="13"/>
      <c r="K134" s="13"/>
      <c r="L134" s="13"/>
      <c r="M134" s="13"/>
      <c r="N134" s="13"/>
      <c r="O134" s="13"/>
      <c r="P134" s="13"/>
    </row>
    <row r="135" spans="1:16" x14ac:dyDescent="0.4">
      <c r="A135" s="8">
        <v>2018</v>
      </c>
      <c r="B135" s="8" t="s">
        <v>39</v>
      </c>
      <c r="C135" s="8" t="s">
        <v>15</v>
      </c>
      <c r="D135" s="36">
        <v>1086</v>
      </c>
      <c r="E135" s="37"/>
      <c r="F135" s="61"/>
      <c r="G135" s="13"/>
      <c r="H135" s="13"/>
      <c r="I135" s="13"/>
      <c r="J135" s="13"/>
      <c r="K135" s="13"/>
      <c r="L135" s="13"/>
      <c r="M135" s="13"/>
      <c r="N135" s="13"/>
      <c r="O135" s="13"/>
      <c r="P135" s="13"/>
    </row>
    <row r="136" spans="1:16" x14ac:dyDescent="0.4">
      <c r="A136" s="8">
        <v>2016</v>
      </c>
      <c r="B136" s="8" t="s">
        <v>35</v>
      </c>
      <c r="C136" s="8" t="s">
        <v>16</v>
      </c>
      <c r="D136" s="36">
        <v>3377</v>
      </c>
      <c r="E136" s="37"/>
      <c r="F136" s="61"/>
      <c r="G136" s="13"/>
      <c r="H136" s="13"/>
      <c r="I136" s="13"/>
      <c r="J136" s="13"/>
      <c r="K136" s="13"/>
      <c r="L136" s="13"/>
      <c r="M136" s="13"/>
      <c r="N136" s="13"/>
      <c r="O136" s="13"/>
      <c r="P136" s="13"/>
    </row>
    <row r="137" spans="1:16" x14ac:dyDescent="0.4">
      <c r="A137" s="8">
        <v>2018</v>
      </c>
      <c r="B137" s="8" t="s">
        <v>37</v>
      </c>
      <c r="C137" s="8" t="s">
        <v>17</v>
      </c>
      <c r="D137" s="36">
        <v>3346</v>
      </c>
      <c r="E137" s="37"/>
      <c r="F137" s="61"/>
      <c r="G137" s="13"/>
      <c r="H137" s="13"/>
      <c r="I137" s="13"/>
      <c r="J137" s="13"/>
      <c r="K137" s="13"/>
      <c r="L137" s="13"/>
      <c r="M137" s="13"/>
      <c r="N137" s="13"/>
      <c r="O137" s="13"/>
      <c r="P137" s="13"/>
    </row>
    <row r="138" spans="1:16" x14ac:dyDescent="0.4">
      <c r="A138" s="8">
        <v>2018</v>
      </c>
      <c r="B138" s="8" t="s">
        <v>38</v>
      </c>
      <c r="C138" s="8" t="s">
        <v>16</v>
      </c>
      <c r="D138" s="36">
        <v>3286</v>
      </c>
      <c r="E138" s="37"/>
      <c r="F138" s="61"/>
      <c r="G138" s="13"/>
      <c r="H138" s="13"/>
      <c r="I138" s="13"/>
      <c r="J138" s="13"/>
      <c r="K138" s="13"/>
      <c r="L138" s="13"/>
      <c r="M138" s="13"/>
      <c r="N138" s="13"/>
      <c r="O138" s="13"/>
      <c r="P138" s="13"/>
    </row>
    <row r="139" spans="1:16" x14ac:dyDescent="0.4">
      <c r="A139" s="8">
        <v>2017</v>
      </c>
      <c r="B139" s="8" t="s">
        <v>36</v>
      </c>
      <c r="C139" s="8" t="s">
        <v>17</v>
      </c>
      <c r="D139" s="36">
        <v>2520</v>
      </c>
      <c r="E139" s="37"/>
      <c r="F139" s="61"/>
      <c r="G139" s="13"/>
      <c r="H139" s="13"/>
      <c r="I139" s="13"/>
      <c r="J139" s="13"/>
      <c r="K139" s="13"/>
      <c r="L139" s="13"/>
      <c r="M139" s="13"/>
      <c r="N139" s="13"/>
      <c r="O139" s="13"/>
      <c r="P139" s="13"/>
    </row>
    <row r="140" spans="1:16" x14ac:dyDescent="0.4">
      <c r="A140" s="8">
        <v>2017</v>
      </c>
      <c r="B140" s="8" t="s">
        <v>39</v>
      </c>
      <c r="C140" s="8" t="s">
        <v>16</v>
      </c>
      <c r="D140" s="36">
        <v>1558</v>
      </c>
      <c r="E140" s="37"/>
      <c r="F140" s="61"/>
      <c r="G140" s="13"/>
      <c r="H140" s="13"/>
      <c r="I140" s="13"/>
      <c r="J140" s="13"/>
      <c r="K140" s="13"/>
      <c r="L140" s="13"/>
      <c r="M140" s="13"/>
      <c r="N140" s="13"/>
      <c r="O140" s="13"/>
      <c r="P140" s="13"/>
    </row>
    <row r="141" spans="1:16" x14ac:dyDescent="0.4">
      <c r="A141" s="8">
        <v>2016</v>
      </c>
      <c r="B141" s="8" t="s">
        <v>37</v>
      </c>
      <c r="C141" s="8" t="s">
        <v>18</v>
      </c>
      <c r="D141" s="36">
        <v>2335</v>
      </c>
      <c r="E141" s="37"/>
      <c r="F141" s="61"/>
      <c r="G141" s="13"/>
      <c r="H141" s="13"/>
      <c r="I141" s="13"/>
      <c r="J141" s="13"/>
      <c r="K141" s="13"/>
      <c r="L141" s="13"/>
      <c r="M141" s="13"/>
      <c r="N141" s="13"/>
      <c r="O141" s="13"/>
      <c r="P141" s="13"/>
    </row>
    <row r="142" spans="1:16" x14ac:dyDescent="0.4">
      <c r="A142" s="8">
        <v>2018</v>
      </c>
      <c r="B142" s="8" t="s">
        <v>40</v>
      </c>
      <c r="C142" s="8" t="s">
        <v>15</v>
      </c>
      <c r="D142" s="36">
        <v>2289</v>
      </c>
      <c r="E142" s="37"/>
      <c r="F142" s="61"/>
      <c r="G142" s="13"/>
      <c r="H142" s="13"/>
      <c r="I142" s="13"/>
      <c r="J142" s="13"/>
      <c r="K142" s="13"/>
      <c r="L142" s="13"/>
      <c r="M142" s="13"/>
      <c r="N142" s="13"/>
      <c r="O142" s="13"/>
      <c r="P142" s="13"/>
    </row>
    <row r="143" spans="1:16" x14ac:dyDescent="0.4">
      <c r="A143" s="8">
        <v>2016</v>
      </c>
      <c r="B143" s="8" t="s">
        <v>40</v>
      </c>
      <c r="C143" s="8" t="s">
        <v>17</v>
      </c>
      <c r="D143" s="36">
        <v>507</v>
      </c>
      <c r="E143" s="37"/>
      <c r="F143" s="61"/>
      <c r="G143" s="13"/>
      <c r="H143" s="13"/>
      <c r="I143" s="13"/>
      <c r="J143" s="13"/>
      <c r="K143" s="13"/>
      <c r="L143" s="13"/>
      <c r="M143" s="13"/>
      <c r="N143" s="13"/>
      <c r="O143" s="13"/>
      <c r="P143" s="13"/>
    </row>
    <row r="144" spans="1:16" x14ac:dyDescent="0.4">
      <c r="A144" s="8">
        <v>2016</v>
      </c>
      <c r="B144" s="8" t="s">
        <v>39</v>
      </c>
      <c r="C144" s="8" t="s">
        <v>15</v>
      </c>
      <c r="D144" s="36">
        <v>529</v>
      </c>
      <c r="E144" s="37"/>
      <c r="F144" s="61"/>
      <c r="G144" s="13"/>
      <c r="H144" s="13"/>
      <c r="I144" s="13"/>
      <c r="J144" s="13"/>
      <c r="K144" s="13"/>
      <c r="L144" s="13"/>
      <c r="M144" s="13"/>
      <c r="N144" s="13"/>
      <c r="O144" s="13"/>
      <c r="P144" s="13"/>
    </row>
    <row r="145" spans="1:16" x14ac:dyDescent="0.4">
      <c r="A145" s="8">
        <v>2017</v>
      </c>
      <c r="B145" s="8" t="s">
        <v>35</v>
      </c>
      <c r="C145" s="8" t="s">
        <v>21</v>
      </c>
      <c r="D145" s="36">
        <v>991</v>
      </c>
      <c r="E145" s="37"/>
      <c r="F145" s="61"/>
      <c r="G145" s="13"/>
      <c r="H145" s="13"/>
      <c r="I145" s="13"/>
      <c r="J145" s="13"/>
      <c r="K145" s="13"/>
      <c r="L145" s="13"/>
      <c r="M145" s="13"/>
      <c r="N145" s="13"/>
      <c r="O145" s="13"/>
      <c r="P145" s="13"/>
    </row>
    <row r="146" spans="1:16" x14ac:dyDescent="0.4">
      <c r="A146" s="8">
        <v>2018</v>
      </c>
      <c r="B146" s="8" t="s">
        <v>38</v>
      </c>
      <c r="C146" s="8" t="s">
        <v>18</v>
      </c>
      <c r="D146" s="36">
        <v>645</v>
      </c>
      <c r="E146" s="37"/>
      <c r="F146" s="61"/>
      <c r="G146" s="13"/>
      <c r="H146" s="13"/>
      <c r="I146" s="13"/>
      <c r="J146" s="13"/>
      <c r="K146" s="13"/>
      <c r="L146" s="13"/>
      <c r="M146" s="13"/>
      <c r="N146" s="13"/>
      <c r="O146" s="13"/>
      <c r="P146" s="13"/>
    </row>
    <row r="147" spans="1:16" x14ac:dyDescent="0.4">
      <c r="A147" s="8">
        <v>2018</v>
      </c>
      <c r="B147" s="8" t="s">
        <v>39</v>
      </c>
      <c r="C147" s="8" t="s">
        <v>16</v>
      </c>
      <c r="D147" s="36">
        <v>1803</v>
      </c>
      <c r="E147" s="37"/>
      <c r="F147" s="61"/>
      <c r="G147" s="13"/>
      <c r="H147" s="13"/>
      <c r="I147" s="13"/>
      <c r="J147" s="13"/>
      <c r="K147" s="13"/>
      <c r="L147" s="13"/>
      <c r="M147" s="13"/>
      <c r="N147" s="13"/>
      <c r="O147" s="13"/>
      <c r="P147" s="13"/>
    </row>
    <row r="148" spans="1:16" x14ac:dyDescent="0.4">
      <c r="A148" s="8">
        <v>2018</v>
      </c>
      <c r="B148" s="8" t="s">
        <v>38</v>
      </c>
      <c r="C148" s="8" t="s">
        <v>17</v>
      </c>
      <c r="D148" s="36">
        <v>2871</v>
      </c>
      <c r="E148" s="37"/>
      <c r="F148" s="61"/>
      <c r="G148" s="13"/>
      <c r="H148" s="13"/>
      <c r="I148" s="13"/>
      <c r="J148" s="13"/>
      <c r="K148" s="13"/>
      <c r="L148" s="13"/>
      <c r="M148" s="13"/>
      <c r="N148" s="13"/>
      <c r="O148" s="13"/>
      <c r="P148" s="13"/>
    </row>
    <row r="149" spans="1:16" x14ac:dyDescent="0.4">
      <c r="A149" s="8">
        <v>2018</v>
      </c>
      <c r="B149" s="8" t="s">
        <v>36</v>
      </c>
      <c r="C149" s="8" t="s">
        <v>15</v>
      </c>
      <c r="D149" s="36">
        <v>1508</v>
      </c>
      <c r="E149" s="37"/>
      <c r="F149" s="61"/>
      <c r="G149" s="13"/>
      <c r="H149" s="13"/>
      <c r="I149" s="13"/>
      <c r="J149" s="13"/>
      <c r="K149" s="13"/>
      <c r="L149" s="13"/>
      <c r="M149" s="13"/>
      <c r="N149" s="13"/>
      <c r="O149" s="13"/>
      <c r="P149" s="13"/>
    </row>
    <row r="150" spans="1:16" x14ac:dyDescent="0.4">
      <c r="A150" s="8">
        <v>2018</v>
      </c>
      <c r="B150" s="8" t="s">
        <v>39</v>
      </c>
      <c r="C150" s="8" t="s">
        <v>16</v>
      </c>
      <c r="D150" s="36">
        <v>3230</v>
      </c>
      <c r="E150" s="37"/>
      <c r="F150" s="61"/>
      <c r="G150" s="13"/>
      <c r="H150" s="13"/>
      <c r="I150" s="13"/>
      <c r="J150" s="13"/>
      <c r="K150" s="13"/>
      <c r="L150" s="13"/>
      <c r="M150" s="13"/>
      <c r="N150" s="13"/>
      <c r="O150" s="13"/>
      <c r="P150" s="13"/>
    </row>
    <row r="151" spans="1:16" x14ac:dyDescent="0.4">
      <c r="A151" s="8">
        <v>2017</v>
      </c>
      <c r="B151" s="8" t="s">
        <v>40</v>
      </c>
      <c r="C151" s="8" t="s">
        <v>15</v>
      </c>
      <c r="D151" s="36">
        <v>3000</v>
      </c>
      <c r="E151" s="37"/>
      <c r="F151" s="61"/>
      <c r="G151" s="13"/>
      <c r="H151" s="13"/>
      <c r="I151" s="13"/>
      <c r="J151" s="13"/>
      <c r="K151" s="13"/>
      <c r="L151" s="13"/>
      <c r="M151" s="13"/>
      <c r="N151" s="13"/>
      <c r="O151" s="13"/>
      <c r="P151" s="13"/>
    </row>
    <row r="152" spans="1:16" x14ac:dyDescent="0.4">
      <c r="A152" s="8">
        <v>2017</v>
      </c>
      <c r="B152" s="8" t="s">
        <v>39</v>
      </c>
      <c r="C152" s="8" t="s">
        <v>20</v>
      </c>
      <c r="D152" s="36">
        <v>551</v>
      </c>
      <c r="E152" s="37"/>
      <c r="F152" s="61"/>
      <c r="G152" s="13"/>
      <c r="H152" s="13"/>
      <c r="I152" s="13"/>
      <c r="J152" s="13"/>
      <c r="K152" s="13"/>
      <c r="L152" s="13"/>
      <c r="M152" s="13"/>
      <c r="N152" s="13"/>
      <c r="O152" s="13"/>
      <c r="P152" s="13"/>
    </row>
    <row r="153" spans="1:16" x14ac:dyDescent="0.4">
      <c r="A153" s="8">
        <v>2016</v>
      </c>
      <c r="B153" s="8" t="s">
        <v>38</v>
      </c>
      <c r="C153" s="8" t="s">
        <v>18</v>
      </c>
      <c r="D153" s="36">
        <v>934</v>
      </c>
      <c r="E153" s="37"/>
      <c r="F153" s="61"/>
      <c r="G153" s="13"/>
      <c r="H153" s="13"/>
      <c r="I153" s="13"/>
      <c r="J153" s="13"/>
      <c r="K153" s="13"/>
      <c r="L153" s="13"/>
      <c r="M153" s="13"/>
      <c r="N153" s="13"/>
      <c r="O153" s="13"/>
      <c r="P153" s="13"/>
    </row>
    <row r="154" spans="1:16" x14ac:dyDescent="0.4">
      <c r="A154" s="8">
        <v>2018</v>
      </c>
      <c r="B154" s="8" t="s">
        <v>37</v>
      </c>
      <c r="C154" s="8" t="s">
        <v>16</v>
      </c>
      <c r="D154" s="36">
        <v>2168</v>
      </c>
      <c r="E154" s="37"/>
      <c r="F154" s="61"/>
      <c r="G154" s="13"/>
      <c r="H154" s="13"/>
      <c r="I154" s="13"/>
      <c r="J154" s="13"/>
      <c r="K154" s="13"/>
      <c r="L154" s="13"/>
      <c r="M154" s="13"/>
      <c r="N154" s="13"/>
      <c r="O154" s="13"/>
      <c r="P154" s="13"/>
    </row>
    <row r="155" spans="1:16" x14ac:dyDescent="0.4">
      <c r="A155" s="8">
        <v>2017</v>
      </c>
      <c r="B155" s="8" t="s">
        <v>40</v>
      </c>
      <c r="C155" s="8" t="s">
        <v>15</v>
      </c>
      <c r="D155" s="36">
        <v>2300</v>
      </c>
      <c r="E155" s="37"/>
      <c r="F155" s="61"/>
      <c r="G155" s="13"/>
      <c r="H155" s="13"/>
      <c r="I155" s="13"/>
      <c r="J155" s="13"/>
      <c r="K155" s="13"/>
      <c r="L155" s="13"/>
      <c r="M155" s="13"/>
      <c r="N155" s="13"/>
      <c r="O155" s="13"/>
      <c r="P155" s="13"/>
    </row>
    <row r="156" spans="1:16" x14ac:dyDescent="0.4">
      <c r="A156" s="8">
        <v>2016</v>
      </c>
      <c r="B156" s="8" t="s">
        <v>36</v>
      </c>
      <c r="C156" s="8" t="s">
        <v>17</v>
      </c>
      <c r="D156" s="36">
        <v>1800</v>
      </c>
      <c r="E156" s="37"/>
      <c r="F156" s="61"/>
      <c r="G156" s="13"/>
      <c r="H156" s="13"/>
      <c r="I156" s="13"/>
      <c r="J156" s="13"/>
      <c r="K156" s="13"/>
      <c r="L156" s="13"/>
      <c r="M156" s="13"/>
      <c r="N156" s="13"/>
      <c r="O156" s="13"/>
      <c r="P156" s="13"/>
    </row>
    <row r="157" spans="1:16" x14ac:dyDescent="0.4">
      <c r="A157" s="8">
        <v>2017</v>
      </c>
      <c r="B157" s="8" t="s">
        <v>35</v>
      </c>
      <c r="C157" s="8" t="s">
        <v>18</v>
      </c>
      <c r="D157" s="36">
        <v>1791</v>
      </c>
      <c r="E157" s="37"/>
      <c r="F157" s="61"/>
      <c r="G157" s="13"/>
      <c r="H157" s="13"/>
      <c r="I157" s="13"/>
      <c r="J157" s="13"/>
      <c r="K157" s="13"/>
      <c r="L157" s="13"/>
      <c r="M157" s="13"/>
      <c r="N157" s="13"/>
      <c r="O157" s="13"/>
      <c r="P157" s="13"/>
    </row>
    <row r="158" spans="1:16" x14ac:dyDescent="0.4">
      <c r="A158" s="8">
        <v>2017</v>
      </c>
      <c r="B158" s="8" t="s">
        <v>38</v>
      </c>
      <c r="C158" s="8" t="s">
        <v>15</v>
      </c>
      <c r="D158" s="36">
        <v>713</v>
      </c>
      <c r="E158" s="37"/>
      <c r="F158" s="61"/>
      <c r="G158" s="13"/>
      <c r="H158" s="13"/>
      <c r="I158" s="13"/>
      <c r="J158" s="13"/>
      <c r="K158" s="13"/>
      <c r="L158" s="13"/>
      <c r="M158" s="13"/>
      <c r="N158" s="13"/>
      <c r="O158" s="13"/>
      <c r="P158" s="13"/>
    </row>
    <row r="159" spans="1:16" x14ac:dyDescent="0.4">
      <c r="A159" s="8">
        <v>2018</v>
      </c>
      <c r="B159" s="8" t="s">
        <v>37</v>
      </c>
      <c r="C159" s="8" t="s">
        <v>18</v>
      </c>
      <c r="D159" s="36">
        <v>724</v>
      </c>
      <c r="E159" s="37"/>
      <c r="F159" s="61"/>
      <c r="G159" s="13"/>
      <c r="H159" s="13"/>
      <c r="I159" s="13"/>
      <c r="J159" s="13"/>
      <c r="K159" s="13"/>
      <c r="L159" s="13"/>
      <c r="M159" s="13"/>
      <c r="N159" s="13"/>
      <c r="O159" s="13"/>
      <c r="P159" s="13"/>
    </row>
    <row r="160" spans="1:16" x14ac:dyDescent="0.4">
      <c r="A160" s="8">
        <v>2016</v>
      </c>
      <c r="B160" s="8" t="s">
        <v>37</v>
      </c>
      <c r="C160" s="8" t="s">
        <v>17</v>
      </c>
      <c r="D160" s="36">
        <v>3258</v>
      </c>
      <c r="F160" s="61"/>
      <c r="G160" s="13"/>
      <c r="H160" s="13"/>
      <c r="I160" s="13"/>
      <c r="J160" s="13"/>
      <c r="K160" s="13"/>
      <c r="L160" s="13"/>
      <c r="M160" s="13"/>
      <c r="N160" s="13"/>
      <c r="O160" s="13"/>
      <c r="P160" s="13"/>
    </row>
    <row r="161" spans="6:6" x14ac:dyDescent="0.4">
      <c r="F161" s="61"/>
    </row>
    <row r="162" spans="6:6" x14ac:dyDescent="0.4">
      <c r="F162" s="61"/>
    </row>
  </sheetData>
  <autoFilter ref="A25:D160" xr:uid="{D3A51589-6A2E-4EE7-9DD3-17D2A1E7ADFB}"/>
  <sortState xmlns:xlrd2="http://schemas.microsoft.com/office/spreadsheetml/2017/richdata2" ref="F26:L31">
    <sortCondition ref="F25"/>
  </sortState>
  <conditionalFormatting sqref="G10:G16">
    <cfRule type="containsText" dxfId="23" priority="5" operator="containsText" text="✔">
      <formula>NOT(ISERROR(SEARCH("✔",G10)))</formula>
    </cfRule>
    <cfRule type="containsText" dxfId="22" priority="6" operator="containsText" text="✘">
      <formula>NOT(ISERROR(SEARCH("✘",G10)))</formula>
    </cfRule>
  </conditionalFormatting>
  <dataValidations count="1">
    <dataValidation type="list" allowBlank="1" showInputMessage="1" showErrorMessage="1" sqref="F26" xr:uid="{00000000-0002-0000-0100-000000000000}">
      <formula1>$C$23:$C$24</formula1>
    </dataValidation>
  </dataValidation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" operator="containsText" id="{70DFAF45-DA9A-4502-A161-7E3048A21F06}">
            <xm:f>NOT(ISERROR(SEARCH($F$1,G10)))</xm:f>
            <xm:f>$F$1</xm:f>
            <x14:dxf>
              <font>
                <color theme="0"/>
              </font>
              <fill>
                <patternFill>
                  <bgColor rgb="FFC00000"/>
                </patternFill>
              </fill>
            </x14:dxf>
          </x14:cfRule>
          <x14:cfRule type="containsText" priority="4" operator="containsText" id="{282352E1-6874-45AB-83C4-E98C20447323}">
            <xm:f>NOT(ISERROR(SEARCH($E$1,G10)))</xm:f>
            <xm:f>$E$1</xm:f>
            <x14:dxf>
              <font>
                <color theme="0"/>
              </font>
              <fill>
                <patternFill>
                  <bgColor rgb="FF92D050"/>
                </patternFill>
              </fill>
            </x14:dxf>
          </x14:cfRule>
          <xm:sqref>G10:G16</xm:sqref>
        </x14:conditionalFormatting>
        <x14:conditionalFormatting xmlns:xm="http://schemas.microsoft.com/office/excel/2006/main">
          <x14:cfRule type="containsText" priority="1" operator="containsText" id="{7C455A69-F41D-4B1D-B8AE-3659328ED56A}">
            <xm:f>NOT(ISERROR(SEARCH($F$2,G10)))</xm:f>
            <xm:f>$F$2</xm:f>
            <x14:dxf>
              <font>
                <color theme="0"/>
              </font>
              <fill>
                <patternFill>
                  <bgColor rgb="FFC00000"/>
                </patternFill>
              </fill>
            </x14:dxf>
          </x14:cfRule>
          <x14:cfRule type="containsText" priority="2" operator="containsText" id="{0E83D5C1-1566-4C64-9622-15D5546F2A73}">
            <xm:f>NOT(ISERROR(SEARCH($E$2,G10)))</xm:f>
            <xm:f>$E$2</xm:f>
            <x14:dxf>
              <font>
                <color theme="0"/>
              </font>
              <fill>
                <patternFill>
                  <bgColor rgb="FF92D050"/>
                </patternFill>
              </fill>
            </x14:dxf>
          </x14:cfRule>
          <xm:sqref>G10:G15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G154"/>
  <sheetViews>
    <sheetView showGridLines="0" topLeftCell="A8" zoomScaleNormal="100" workbookViewId="0">
      <selection activeCell="F10" sqref="F10"/>
    </sheetView>
  </sheetViews>
  <sheetFormatPr baseColWidth="10" defaultColWidth="11.44140625" defaultRowHeight="18.600000000000001" x14ac:dyDescent="0.4"/>
  <cols>
    <col min="1" max="1" width="32.6640625" style="13" bestFit="1" customWidth="1"/>
    <col min="2" max="2" width="18.33203125" style="13" bestFit="1" customWidth="1"/>
    <col min="3" max="3" width="12.33203125" style="13" bestFit="1" customWidth="1"/>
    <col min="4" max="4" width="11.44140625" style="13"/>
    <col min="5" max="5" width="45.33203125" style="56" bestFit="1" customWidth="1"/>
    <col min="6" max="6" width="29.88671875" style="56" customWidth="1"/>
    <col min="7" max="7" width="12.109375" style="13" customWidth="1"/>
    <col min="8" max="16384" width="11.44140625" style="13"/>
  </cols>
  <sheetData>
    <row r="2" spans="1:7" x14ac:dyDescent="0.4">
      <c r="E2" s="37" t="s">
        <v>62</v>
      </c>
      <c r="F2" s="37" t="s">
        <v>61</v>
      </c>
    </row>
    <row r="8" spans="1:7" x14ac:dyDescent="0.4">
      <c r="A8" s="33" t="s">
        <v>52</v>
      </c>
      <c r="B8" s="33" t="s">
        <v>7</v>
      </c>
      <c r="C8" s="33" t="s">
        <v>8</v>
      </c>
      <c r="E8" s="55" t="s">
        <v>29</v>
      </c>
      <c r="F8" s="55"/>
    </row>
    <row r="9" spans="1:7" x14ac:dyDescent="0.4">
      <c r="A9" s="38" t="s">
        <v>74</v>
      </c>
      <c r="B9" s="39">
        <v>3243</v>
      </c>
      <c r="C9" s="38" t="s">
        <v>79</v>
      </c>
      <c r="E9" s="55"/>
      <c r="F9" s="55"/>
    </row>
    <row r="10" spans="1:7" x14ac:dyDescent="0.4">
      <c r="A10" s="38" t="s">
        <v>75</v>
      </c>
      <c r="B10" s="39">
        <v>28877</v>
      </c>
      <c r="C10" s="38" t="s">
        <v>80</v>
      </c>
      <c r="E10" s="32" t="s">
        <v>1</v>
      </c>
      <c r="F10" s="40"/>
      <c r="G10" s="8" t="str">
        <f>IF(F10="","",IF(F10=SUM($B$9:$B$18),"✔","✘"))</f>
        <v/>
      </c>
    </row>
    <row r="11" spans="1:7" x14ac:dyDescent="0.4">
      <c r="A11" s="38" t="s">
        <v>76</v>
      </c>
      <c r="B11" s="39">
        <v>19276</v>
      </c>
      <c r="C11" s="38" t="s">
        <v>81</v>
      </c>
      <c r="E11" s="32" t="s">
        <v>2</v>
      </c>
      <c r="F11" s="40"/>
      <c r="G11" s="8" t="str">
        <f>IF(F11="","",IF(F11=SUMIF($A$9:$A$18,"diego",$B$9:$B$18),"✔","✘"))</f>
        <v/>
      </c>
    </row>
    <row r="12" spans="1:7" x14ac:dyDescent="0.4">
      <c r="A12" s="38" t="s">
        <v>76</v>
      </c>
      <c r="B12" s="39">
        <v>17629</v>
      </c>
      <c r="C12" s="38" t="s">
        <v>82</v>
      </c>
      <c r="E12" s="32" t="s">
        <v>3</v>
      </c>
      <c r="F12" s="40"/>
      <c r="G12" s="8" t="str">
        <f>IF(F12="","",IF(F12=SUMIF($A$9:$A$18,"alonso",$B$9:$B$18),"✔","✘"))</f>
        <v/>
      </c>
    </row>
    <row r="13" spans="1:7" x14ac:dyDescent="0.4">
      <c r="A13" s="38" t="s">
        <v>77</v>
      </c>
      <c r="B13" s="39">
        <v>7818</v>
      </c>
      <c r="C13" s="38" t="s">
        <v>83</v>
      </c>
      <c r="E13" s="32" t="s">
        <v>4</v>
      </c>
      <c r="F13" s="40"/>
      <c r="G13" s="8" t="str">
        <f>IF(F13="","",IF(F13=SUMIF($A$9:$A$18,"juan",$B$9:$B$18),"✔","✘"))</f>
        <v/>
      </c>
    </row>
    <row r="14" spans="1:7" x14ac:dyDescent="0.4">
      <c r="A14" s="38" t="s">
        <v>74</v>
      </c>
      <c r="B14" s="39">
        <v>8552</v>
      </c>
      <c r="C14" s="38" t="s">
        <v>83</v>
      </c>
      <c r="F14" s="66"/>
      <c r="G14" s="41"/>
    </row>
    <row r="15" spans="1:7" x14ac:dyDescent="0.4">
      <c r="A15" s="38" t="s">
        <v>77</v>
      </c>
      <c r="B15" s="39">
        <v>27693</v>
      </c>
      <c r="C15" s="38" t="s">
        <v>80</v>
      </c>
      <c r="G15" s="41"/>
    </row>
    <row r="16" spans="1:7" x14ac:dyDescent="0.4">
      <c r="A16" s="38" t="s">
        <v>75</v>
      </c>
      <c r="B16" s="39">
        <v>19670</v>
      </c>
      <c r="C16" s="38" t="s">
        <v>82</v>
      </c>
    </row>
    <row r="17" spans="1:7" x14ac:dyDescent="0.4">
      <c r="A17" s="38" t="s">
        <v>78</v>
      </c>
      <c r="B17" s="39">
        <v>28243</v>
      </c>
      <c r="C17" s="38" t="s">
        <v>81</v>
      </c>
    </row>
    <row r="18" spans="1:7" x14ac:dyDescent="0.4">
      <c r="A18" s="38" t="s">
        <v>76</v>
      </c>
      <c r="B18" s="39">
        <v>2486</v>
      </c>
      <c r="C18" s="38" t="s">
        <v>82</v>
      </c>
    </row>
    <row r="19" spans="1:7" x14ac:dyDescent="0.4">
      <c r="A19" s="29" t="s">
        <v>11</v>
      </c>
      <c r="B19" s="30" t="s">
        <v>12</v>
      </c>
      <c r="C19" s="30" t="s">
        <v>13</v>
      </c>
      <c r="E19" s="45" t="s">
        <v>12</v>
      </c>
      <c r="F19" s="4" t="s">
        <v>13</v>
      </c>
    </row>
    <row r="20" spans="1:7" x14ac:dyDescent="0.4">
      <c r="A20" s="21">
        <v>40546</v>
      </c>
      <c r="B20" s="8" t="s">
        <v>14</v>
      </c>
      <c r="C20" s="36">
        <v>1295</v>
      </c>
      <c r="E20" s="51" t="s">
        <v>15</v>
      </c>
      <c r="F20" s="44"/>
      <c r="G20" s="8" t="str">
        <f>IF(F20="","",IF(F20=SUMIF($B$20:$B$154,E20,$C$20:$C$154),"✔","✘"))</f>
        <v/>
      </c>
    </row>
    <row r="21" spans="1:7" x14ac:dyDescent="0.4">
      <c r="A21" s="21">
        <v>40607</v>
      </c>
      <c r="B21" s="8" t="s">
        <v>16</v>
      </c>
      <c r="C21" s="36">
        <v>2885</v>
      </c>
      <c r="E21" s="43" t="s">
        <v>16</v>
      </c>
      <c r="F21" s="44"/>
      <c r="G21" s="8" t="str">
        <f t="shared" ref="G21:G34" si="0">IF(F21="","",IF(F21=SUMIF($B$20:$B$154,E21,$C$20:$C$154),"✔","✘"))</f>
        <v/>
      </c>
    </row>
    <row r="22" spans="1:7" x14ac:dyDescent="0.4">
      <c r="A22" s="21">
        <v>40613</v>
      </c>
      <c r="B22" s="8" t="s">
        <v>16</v>
      </c>
      <c r="C22" s="36">
        <v>1567</v>
      </c>
      <c r="E22" s="43" t="s">
        <v>17</v>
      </c>
      <c r="F22" s="44"/>
      <c r="G22" s="8" t="str">
        <f t="shared" si="0"/>
        <v/>
      </c>
    </row>
    <row r="23" spans="1:7" x14ac:dyDescent="0.4">
      <c r="A23" s="21">
        <v>40632</v>
      </c>
      <c r="B23" s="8" t="s">
        <v>15</v>
      </c>
      <c r="C23" s="36">
        <v>1636</v>
      </c>
      <c r="E23" s="43" t="s">
        <v>18</v>
      </c>
      <c r="F23" s="44"/>
      <c r="G23" s="8" t="str">
        <f t="shared" si="0"/>
        <v/>
      </c>
    </row>
    <row r="24" spans="1:7" x14ac:dyDescent="0.4">
      <c r="A24" s="21">
        <v>40634</v>
      </c>
      <c r="B24" s="8" t="s">
        <v>19</v>
      </c>
      <c r="C24" s="36">
        <v>2738</v>
      </c>
      <c r="E24" s="43" t="s">
        <v>20</v>
      </c>
      <c r="F24" s="44"/>
      <c r="G24" s="8" t="str">
        <f t="shared" si="0"/>
        <v/>
      </c>
    </row>
    <row r="25" spans="1:7" x14ac:dyDescent="0.4">
      <c r="A25" s="21">
        <v>40640</v>
      </c>
      <c r="B25" s="8" t="s">
        <v>21</v>
      </c>
      <c r="C25" s="36">
        <v>644</v>
      </c>
      <c r="E25" s="43" t="s">
        <v>21</v>
      </c>
      <c r="F25" s="44"/>
      <c r="G25" s="8" t="str">
        <f t="shared" si="0"/>
        <v/>
      </c>
    </row>
    <row r="26" spans="1:7" x14ac:dyDescent="0.4">
      <c r="A26" s="21">
        <v>40642</v>
      </c>
      <c r="B26" s="8" t="s">
        <v>21</v>
      </c>
      <c r="C26" s="36">
        <v>1816</v>
      </c>
      <c r="E26" s="43" t="s">
        <v>22</v>
      </c>
      <c r="F26" s="44"/>
      <c r="G26" s="8" t="str">
        <f t="shared" si="0"/>
        <v/>
      </c>
    </row>
    <row r="27" spans="1:7" x14ac:dyDescent="0.4">
      <c r="A27" s="21">
        <v>40643</v>
      </c>
      <c r="B27" s="8" t="s">
        <v>18</v>
      </c>
      <c r="C27" s="36">
        <v>2047</v>
      </c>
      <c r="E27" s="43" t="s">
        <v>23</v>
      </c>
      <c r="F27" s="44"/>
      <c r="G27" s="8" t="str">
        <f t="shared" si="0"/>
        <v/>
      </c>
    </row>
    <row r="28" spans="1:7" x14ac:dyDescent="0.4">
      <c r="A28" s="21">
        <v>40648</v>
      </c>
      <c r="B28" s="8" t="s">
        <v>17</v>
      </c>
      <c r="C28" s="36">
        <v>1812</v>
      </c>
      <c r="E28" s="43" t="s">
        <v>19</v>
      </c>
      <c r="F28" s="44"/>
      <c r="G28" s="8" t="str">
        <f t="shared" si="0"/>
        <v/>
      </c>
    </row>
    <row r="29" spans="1:7" x14ac:dyDescent="0.4">
      <c r="A29" s="21">
        <v>40659</v>
      </c>
      <c r="B29" s="8" t="s">
        <v>23</v>
      </c>
      <c r="C29" s="36">
        <v>2643</v>
      </c>
      <c r="E29" s="43" t="s">
        <v>24</v>
      </c>
      <c r="F29" s="44"/>
      <c r="G29" s="8" t="str">
        <f t="shared" si="0"/>
        <v/>
      </c>
    </row>
    <row r="30" spans="1:7" x14ac:dyDescent="0.4">
      <c r="A30" s="21">
        <v>40660</v>
      </c>
      <c r="B30" s="8" t="s">
        <v>20</v>
      </c>
      <c r="C30" s="36">
        <v>2593</v>
      </c>
      <c r="E30" s="43" t="s">
        <v>14</v>
      </c>
      <c r="F30" s="44"/>
      <c r="G30" s="8" t="str">
        <f t="shared" si="0"/>
        <v/>
      </c>
    </row>
    <row r="31" spans="1:7" x14ac:dyDescent="0.4">
      <c r="A31" s="21">
        <v>40682</v>
      </c>
      <c r="B31" s="8" t="s">
        <v>17</v>
      </c>
      <c r="C31" s="36">
        <v>1665</v>
      </c>
      <c r="E31" s="43" t="s">
        <v>25</v>
      </c>
      <c r="F31" s="44"/>
      <c r="G31" s="8" t="str">
        <f t="shared" si="0"/>
        <v/>
      </c>
    </row>
    <row r="32" spans="1:7" x14ac:dyDescent="0.4">
      <c r="A32" s="21">
        <v>40691</v>
      </c>
      <c r="B32" s="8" t="s">
        <v>16</v>
      </c>
      <c r="C32" s="36">
        <v>2560</v>
      </c>
      <c r="E32" s="43" t="s">
        <v>26</v>
      </c>
      <c r="F32" s="44"/>
      <c r="G32" s="8" t="str">
        <f t="shared" si="0"/>
        <v/>
      </c>
    </row>
    <row r="33" spans="1:7" x14ac:dyDescent="0.4">
      <c r="A33" s="21">
        <v>40694</v>
      </c>
      <c r="B33" s="8" t="s">
        <v>14</v>
      </c>
      <c r="C33" s="36">
        <v>1142</v>
      </c>
      <c r="E33" s="43" t="s">
        <v>27</v>
      </c>
      <c r="F33" s="44"/>
      <c r="G33" s="8" t="str">
        <f t="shared" si="0"/>
        <v/>
      </c>
    </row>
    <row r="34" spans="1:7" x14ac:dyDescent="0.4">
      <c r="A34" s="21">
        <v>40698</v>
      </c>
      <c r="B34" s="8" t="s">
        <v>26</v>
      </c>
      <c r="C34" s="36">
        <v>2670</v>
      </c>
      <c r="E34" s="43" t="s">
        <v>28</v>
      </c>
      <c r="F34" s="44"/>
      <c r="G34" s="8" t="str">
        <f t="shared" si="0"/>
        <v/>
      </c>
    </row>
    <row r="35" spans="1:7" x14ac:dyDescent="0.4">
      <c r="A35" s="21">
        <v>40700</v>
      </c>
      <c r="B35" s="8" t="s">
        <v>23</v>
      </c>
      <c r="C35" s="36">
        <v>1191</v>
      </c>
      <c r="E35" s="58"/>
      <c r="F35" s="59"/>
    </row>
    <row r="36" spans="1:7" x14ac:dyDescent="0.4">
      <c r="A36" s="21">
        <v>40702</v>
      </c>
      <c r="B36" s="8" t="s">
        <v>14</v>
      </c>
      <c r="C36" s="36">
        <v>947</v>
      </c>
    </row>
    <row r="37" spans="1:7" x14ac:dyDescent="0.4">
      <c r="A37" s="21">
        <v>40706</v>
      </c>
      <c r="B37" s="8" t="s">
        <v>16</v>
      </c>
      <c r="C37" s="36">
        <v>2227</v>
      </c>
    </row>
    <row r="38" spans="1:7" x14ac:dyDescent="0.4">
      <c r="A38" s="21">
        <v>40715</v>
      </c>
      <c r="B38" s="8" t="s">
        <v>22</v>
      </c>
      <c r="C38" s="36">
        <v>3346</v>
      </c>
    </row>
    <row r="39" spans="1:7" x14ac:dyDescent="0.4">
      <c r="A39" s="21">
        <v>40725</v>
      </c>
      <c r="B39" s="8" t="s">
        <v>19</v>
      </c>
      <c r="C39" s="36">
        <v>2190</v>
      </c>
    </row>
    <row r="40" spans="1:7" x14ac:dyDescent="0.4">
      <c r="A40" s="21">
        <v>40768</v>
      </c>
      <c r="B40" s="8" t="s">
        <v>22</v>
      </c>
      <c r="C40" s="36">
        <v>2644</v>
      </c>
    </row>
    <row r="41" spans="1:7" x14ac:dyDescent="0.4">
      <c r="A41" s="21">
        <v>40769</v>
      </c>
      <c r="B41" s="8" t="s">
        <v>15</v>
      </c>
      <c r="C41" s="36">
        <v>3405</v>
      </c>
    </row>
    <row r="42" spans="1:7" x14ac:dyDescent="0.4">
      <c r="A42" s="21">
        <v>40821</v>
      </c>
      <c r="B42" s="8" t="s">
        <v>18</v>
      </c>
      <c r="C42" s="36">
        <v>3079</v>
      </c>
    </row>
    <row r="43" spans="1:7" x14ac:dyDescent="0.4">
      <c r="A43" s="21">
        <v>40823</v>
      </c>
      <c r="B43" s="8" t="s">
        <v>21</v>
      </c>
      <c r="C43" s="36">
        <v>3145</v>
      </c>
    </row>
    <row r="44" spans="1:7" x14ac:dyDescent="0.4">
      <c r="A44" s="21">
        <v>40833</v>
      </c>
      <c r="B44" s="8" t="s">
        <v>22</v>
      </c>
      <c r="C44" s="36">
        <v>1433</v>
      </c>
    </row>
    <row r="45" spans="1:7" x14ac:dyDescent="0.4">
      <c r="A45" s="21">
        <v>40887</v>
      </c>
      <c r="B45" s="8" t="s">
        <v>20</v>
      </c>
      <c r="C45" s="36">
        <v>1289</v>
      </c>
    </row>
    <row r="46" spans="1:7" x14ac:dyDescent="0.4">
      <c r="A46" s="21">
        <v>40896</v>
      </c>
      <c r="B46" s="8" t="s">
        <v>23</v>
      </c>
      <c r="C46" s="36">
        <v>3403</v>
      </c>
    </row>
    <row r="47" spans="1:7" x14ac:dyDescent="0.4">
      <c r="A47" s="21">
        <v>40900</v>
      </c>
      <c r="B47" s="8" t="s">
        <v>19</v>
      </c>
      <c r="C47" s="36">
        <v>1599</v>
      </c>
    </row>
    <row r="48" spans="1:7" x14ac:dyDescent="0.4">
      <c r="A48" s="21">
        <v>40904</v>
      </c>
      <c r="B48" s="8" t="s">
        <v>23</v>
      </c>
      <c r="C48" s="36">
        <v>2833</v>
      </c>
    </row>
    <row r="49" spans="1:3" x14ac:dyDescent="0.4">
      <c r="A49" s="21">
        <v>40912</v>
      </c>
      <c r="B49" s="8" t="s">
        <v>25</v>
      </c>
      <c r="C49" s="36">
        <v>1604</v>
      </c>
    </row>
    <row r="50" spans="1:3" x14ac:dyDescent="0.4">
      <c r="A50" s="21">
        <v>40972</v>
      </c>
      <c r="B50" s="8" t="s">
        <v>23</v>
      </c>
      <c r="C50" s="36">
        <v>827</v>
      </c>
    </row>
    <row r="51" spans="1:3" x14ac:dyDescent="0.4">
      <c r="A51" s="21">
        <v>40977</v>
      </c>
      <c r="B51" s="8" t="s">
        <v>17</v>
      </c>
      <c r="C51" s="36">
        <v>3487</v>
      </c>
    </row>
    <row r="52" spans="1:3" x14ac:dyDescent="0.4">
      <c r="A52" s="21">
        <v>40988</v>
      </c>
      <c r="B52" s="8" t="s">
        <v>20</v>
      </c>
      <c r="C52" s="36">
        <v>1370</v>
      </c>
    </row>
    <row r="53" spans="1:3" x14ac:dyDescent="0.4">
      <c r="A53" s="21">
        <v>40998</v>
      </c>
      <c r="B53" s="8" t="s">
        <v>26</v>
      </c>
      <c r="C53" s="36">
        <v>1592</v>
      </c>
    </row>
    <row r="54" spans="1:3" x14ac:dyDescent="0.4">
      <c r="A54" s="21">
        <v>41007</v>
      </c>
      <c r="B54" s="8" t="s">
        <v>24</v>
      </c>
      <c r="C54" s="36">
        <v>2478</v>
      </c>
    </row>
    <row r="55" spans="1:3" x14ac:dyDescent="0.4">
      <c r="A55" s="21">
        <v>41015</v>
      </c>
      <c r="B55" s="8" t="s">
        <v>15</v>
      </c>
      <c r="C55" s="36">
        <v>905</v>
      </c>
    </row>
    <row r="56" spans="1:3" x14ac:dyDescent="0.4">
      <c r="A56" s="21">
        <v>41020</v>
      </c>
      <c r="B56" s="8" t="s">
        <v>17</v>
      </c>
      <c r="C56" s="36">
        <v>2617</v>
      </c>
    </row>
    <row r="57" spans="1:3" x14ac:dyDescent="0.4">
      <c r="A57" s="21">
        <v>41022</v>
      </c>
      <c r="B57" s="8" t="s">
        <v>14</v>
      </c>
      <c r="C57" s="36">
        <v>3203</v>
      </c>
    </row>
    <row r="58" spans="1:3" x14ac:dyDescent="0.4">
      <c r="A58" s="21">
        <v>41024</v>
      </c>
      <c r="B58" s="8" t="s">
        <v>22</v>
      </c>
      <c r="C58" s="36">
        <v>685</v>
      </c>
    </row>
    <row r="59" spans="1:3" x14ac:dyDescent="0.4">
      <c r="A59" s="21">
        <v>41035</v>
      </c>
      <c r="B59" s="8" t="s">
        <v>28</v>
      </c>
      <c r="C59" s="36">
        <v>2506</v>
      </c>
    </row>
    <row r="60" spans="1:3" x14ac:dyDescent="0.4">
      <c r="A60" s="21">
        <v>41036</v>
      </c>
      <c r="B60" s="8" t="s">
        <v>25</v>
      </c>
      <c r="C60" s="36">
        <v>1694</v>
      </c>
    </row>
    <row r="61" spans="1:3" x14ac:dyDescent="0.4">
      <c r="A61" s="21">
        <v>41052</v>
      </c>
      <c r="B61" s="8" t="s">
        <v>27</v>
      </c>
      <c r="C61" s="36">
        <v>2309</v>
      </c>
    </row>
    <row r="62" spans="1:3" x14ac:dyDescent="0.4">
      <c r="A62" s="21">
        <v>41055</v>
      </c>
      <c r="B62" s="8" t="s">
        <v>25</v>
      </c>
      <c r="C62" s="36">
        <v>1229</v>
      </c>
    </row>
    <row r="63" spans="1:3" x14ac:dyDescent="0.4">
      <c r="A63" s="21">
        <v>41059</v>
      </c>
      <c r="B63" s="8" t="s">
        <v>28</v>
      </c>
      <c r="C63" s="36">
        <v>2142</v>
      </c>
    </row>
    <row r="64" spans="1:3" x14ac:dyDescent="0.4">
      <c r="A64" s="21">
        <v>41074</v>
      </c>
      <c r="B64" s="8" t="s">
        <v>25</v>
      </c>
      <c r="C64" s="36">
        <v>1574</v>
      </c>
    </row>
    <row r="65" spans="1:3" x14ac:dyDescent="0.4">
      <c r="A65" s="21">
        <v>41081</v>
      </c>
      <c r="B65" s="8" t="s">
        <v>15</v>
      </c>
      <c r="C65" s="36">
        <v>1274</v>
      </c>
    </row>
    <row r="66" spans="1:3" x14ac:dyDescent="0.4">
      <c r="A66" s="21">
        <v>41085</v>
      </c>
      <c r="B66" s="8" t="s">
        <v>26</v>
      </c>
      <c r="C66" s="36">
        <v>654</v>
      </c>
    </row>
    <row r="67" spans="1:3" x14ac:dyDescent="0.4">
      <c r="A67" s="21">
        <v>41087</v>
      </c>
      <c r="B67" s="8" t="s">
        <v>18</v>
      </c>
      <c r="C67" s="36">
        <v>2409</v>
      </c>
    </row>
    <row r="68" spans="1:3" x14ac:dyDescent="0.4">
      <c r="A68" s="21">
        <v>41092</v>
      </c>
      <c r="B68" s="8" t="s">
        <v>22</v>
      </c>
      <c r="C68" s="36">
        <v>2221</v>
      </c>
    </row>
    <row r="69" spans="1:3" x14ac:dyDescent="0.4">
      <c r="A69" s="21">
        <v>41104</v>
      </c>
      <c r="B69" s="8" t="s">
        <v>14</v>
      </c>
      <c r="C69" s="36">
        <v>2083</v>
      </c>
    </row>
    <row r="70" spans="1:3" x14ac:dyDescent="0.4">
      <c r="A70" s="21">
        <v>41108</v>
      </c>
      <c r="B70" s="8" t="s">
        <v>25</v>
      </c>
      <c r="C70" s="36">
        <v>1583</v>
      </c>
    </row>
    <row r="71" spans="1:3" x14ac:dyDescent="0.4">
      <c r="A71" s="21">
        <v>41126</v>
      </c>
      <c r="B71" s="8" t="s">
        <v>27</v>
      </c>
      <c r="C71" s="36">
        <v>1028</v>
      </c>
    </row>
    <row r="72" spans="1:3" x14ac:dyDescent="0.4">
      <c r="A72" s="21">
        <v>41127</v>
      </c>
      <c r="B72" s="8" t="s">
        <v>14</v>
      </c>
      <c r="C72" s="36">
        <v>2883</v>
      </c>
    </row>
    <row r="73" spans="1:3" x14ac:dyDescent="0.4">
      <c r="A73" s="21">
        <v>41138</v>
      </c>
      <c r="B73" s="8" t="s">
        <v>27</v>
      </c>
      <c r="C73" s="36">
        <v>2177</v>
      </c>
    </row>
    <row r="74" spans="1:3" x14ac:dyDescent="0.4">
      <c r="A74" s="21">
        <v>41150</v>
      </c>
      <c r="B74" s="8" t="s">
        <v>15</v>
      </c>
      <c r="C74" s="36">
        <v>2182</v>
      </c>
    </row>
    <row r="75" spans="1:3" x14ac:dyDescent="0.4">
      <c r="A75" s="21">
        <v>41157</v>
      </c>
      <c r="B75" s="8" t="s">
        <v>24</v>
      </c>
      <c r="C75" s="36">
        <v>1649</v>
      </c>
    </row>
    <row r="76" spans="1:3" x14ac:dyDescent="0.4">
      <c r="A76" s="21">
        <v>41182</v>
      </c>
      <c r="B76" s="8" t="s">
        <v>28</v>
      </c>
      <c r="C76" s="36">
        <v>822</v>
      </c>
    </row>
    <row r="77" spans="1:3" x14ac:dyDescent="0.4">
      <c r="A77" s="21">
        <v>41203</v>
      </c>
      <c r="B77" s="8" t="s">
        <v>28</v>
      </c>
      <c r="C77" s="36">
        <v>3404</v>
      </c>
    </row>
    <row r="78" spans="1:3" x14ac:dyDescent="0.4">
      <c r="A78" s="21">
        <v>41206</v>
      </c>
      <c r="B78" s="8" t="s">
        <v>25</v>
      </c>
      <c r="C78" s="36">
        <v>3479</v>
      </c>
    </row>
    <row r="79" spans="1:3" x14ac:dyDescent="0.4">
      <c r="A79" s="21">
        <v>41212</v>
      </c>
      <c r="B79" s="8" t="s">
        <v>28</v>
      </c>
      <c r="C79" s="36">
        <v>974</v>
      </c>
    </row>
    <row r="80" spans="1:3" x14ac:dyDescent="0.4">
      <c r="A80" s="21">
        <v>41235</v>
      </c>
      <c r="B80" s="8" t="s">
        <v>21</v>
      </c>
      <c r="C80" s="36">
        <v>2006</v>
      </c>
    </row>
    <row r="81" spans="1:3" x14ac:dyDescent="0.4">
      <c r="A81" s="21">
        <v>41275</v>
      </c>
      <c r="B81" s="8" t="s">
        <v>24</v>
      </c>
      <c r="C81" s="36">
        <v>2041</v>
      </c>
    </row>
    <row r="82" spans="1:3" x14ac:dyDescent="0.4">
      <c r="A82" s="21">
        <v>41276</v>
      </c>
      <c r="B82" s="8" t="s">
        <v>28</v>
      </c>
      <c r="C82" s="36">
        <v>764</v>
      </c>
    </row>
    <row r="83" spans="1:3" x14ac:dyDescent="0.4">
      <c r="A83" s="21">
        <v>41298</v>
      </c>
      <c r="B83" s="8" t="s">
        <v>15</v>
      </c>
      <c r="C83" s="36">
        <v>3210</v>
      </c>
    </row>
    <row r="84" spans="1:3" x14ac:dyDescent="0.4">
      <c r="A84" s="21">
        <v>41301</v>
      </c>
      <c r="B84" s="8" t="s">
        <v>24</v>
      </c>
      <c r="C84" s="36">
        <v>676</v>
      </c>
    </row>
    <row r="85" spans="1:3" x14ac:dyDescent="0.4">
      <c r="A85" s="21">
        <v>41309</v>
      </c>
      <c r="B85" s="8" t="s">
        <v>18</v>
      </c>
      <c r="C85" s="36">
        <v>1034</v>
      </c>
    </row>
    <row r="86" spans="1:3" x14ac:dyDescent="0.4">
      <c r="A86" s="21">
        <v>41315</v>
      </c>
      <c r="B86" s="8" t="s">
        <v>19</v>
      </c>
      <c r="C86" s="36">
        <v>2873</v>
      </c>
    </row>
    <row r="87" spans="1:3" x14ac:dyDescent="0.4">
      <c r="A87" s="21">
        <v>41315</v>
      </c>
      <c r="B87" s="8" t="s">
        <v>20</v>
      </c>
      <c r="C87" s="36">
        <v>3219</v>
      </c>
    </row>
    <row r="88" spans="1:3" x14ac:dyDescent="0.4">
      <c r="A88" s="21">
        <v>41332</v>
      </c>
      <c r="B88" s="8" t="s">
        <v>26</v>
      </c>
      <c r="C88" s="36">
        <v>755</v>
      </c>
    </row>
    <row r="89" spans="1:3" x14ac:dyDescent="0.4">
      <c r="A89" s="21">
        <v>41345</v>
      </c>
      <c r="B89" s="8" t="s">
        <v>22</v>
      </c>
      <c r="C89" s="36">
        <v>1986</v>
      </c>
    </row>
    <row r="90" spans="1:3" x14ac:dyDescent="0.4">
      <c r="A90" s="21">
        <v>41346</v>
      </c>
      <c r="B90" s="8" t="s">
        <v>27</v>
      </c>
      <c r="C90" s="36">
        <v>1784</v>
      </c>
    </row>
    <row r="91" spans="1:3" x14ac:dyDescent="0.4">
      <c r="A91" s="21">
        <v>41354</v>
      </c>
      <c r="B91" s="8" t="s">
        <v>20</v>
      </c>
      <c r="C91" s="36">
        <v>3415</v>
      </c>
    </row>
    <row r="92" spans="1:3" x14ac:dyDescent="0.4">
      <c r="A92" s="21">
        <v>41358</v>
      </c>
      <c r="B92" s="8" t="s">
        <v>20</v>
      </c>
      <c r="C92" s="36">
        <v>2686</v>
      </c>
    </row>
    <row r="93" spans="1:3" x14ac:dyDescent="0.4">
      <c r="A93" s="21">
        <v>41359</v>
      </c>
      <c r="B93" s="8" t="s">
        <v>28</v>
      </c>
      <c r="C93" s="36">
        <v>650</v>
      </c>
    </row>
    <row r="94" spans="1:3" x14ac:dyDescent="0.4">
      <c r="A94" s="21">
        <v>41362</v>
      </c>
      <c r="B94" s="8" t="s">
        <v>20</v>
      </c>
      <c r="C94" s="36">
        <v>1892</v>
      </c>
    </row>
    <row r="95" spans="1:3" x14ac:dyDescent="0.4">
      <c r="A95" s="21">
        <v>41369</v>
      </c>
      <c r="B95" s="8" t="s">
        <v>24</v>
      </c>
      <c r="C95" s="36">
        <v>2831</v>
      </c>
    </row>
    <row r="96" spans="1:3" x14ac:dyDescent="0.4">
      <c r="A96" s="21">
        <v>41382</v>
      </c>
      <c r="B96" s="8" t="s">
        <v>22</v>
      </c>
      <c r="C96" s="36">
        <v>1281</v>
      </c>
    </row>
    <row r="97" spans="1:3" x14ac:dyDescent="0.4">
      <c r="A97" s="21">
        <v>41390</v>
      </c>
      <c r="B97" s="8" t="s">
        <v>17</v>
      </c>
      <c r="C97" s="36">
        <v>3307</v>
      </c>
    </row>
    <row r="98" spans="1:3" x14ac:dyDescent="0.4">
      <c r="A98" s="21">
        <v>41412</v>
      </c>
      <c r="B98" s="8" t="s">
        <v>24</v>
      </c>
      <c r="C98" s="36">
        <v>999</v>
      </c>
    </row>
    <row r="99" spans="1:3" x14ac:dyDescent="0.4">
      <c r="A99" s="21">
        <v>41413</v>
      </c>
      <c r="B99" s="8" t="s">
        <v>28</v>
      </c>
      <c r="C99" s="36">
        <v>1217</v>
      </c>
    </row>
    <row r="100" spans="1:3" x14ac:dyDescent="0.4">
      <c r="A100" s="21">
        <v>41418</v>
      </c>
      <c r="B100" s="8" t="s">
        <v>19</v>
      </c>
      <c r="C100" s="36">
        <v>649</v>
      </c>
    </row>
    <row r="101" spans="1:3" x14ac:dyDescent="0.4">
      <c r="A101" s="21">
        <v>41426</v>
      </c>
      <c r="B101" s="8" t="s">
        <v>15</v>
      </c>
      <c r="C101" s="36">
        <v>3115</v>
      </c>
    </row>
    <row r="102" spans="1:3" x14ac:dyDescent="0.4">
      <c r="A102" s="21">
        <v>41427</v>
      </c>
      <c r="B102" s="8" t="s">
        <v>26</v>
      </c>
      <c r="C102" s="36">
        <v>856</v>
      </c>
    </row>
    <row r="103" spans="1:3" x14ac:dyDescent="0.4">
      <c r="A103" s="21">
        <v>41448</v>
      </c>
      <c r="B103" s="8" t="s">
        <v>17</v>
      </c>
      <c r="C103" s="36">
        <v>2556</v>
      </c>
    </row>
    <row r="104" spans="1:3" x14ac:dyDescent="0.4">
      <c r="A104" s="21">
        <v>41452</v>
      </c>
      <c r="B104" s="8" t="s">
        <v>21</v>
      </c>
      <c r="C104" s="36">
        <v>789</v>
      </c>
    </row>
    <row r="105" spans="1:3" x14ac:dyDescent="0.4">
      <c r="A105" s="21">
        <v>41453</v>
      </c>
      <c r="B105" s="8" t="s">
        <v>25</v>
      </c>
      <c r="C105" s="36">
        <v>3374</v>
      </c>
    </row>
    <row r="106" spans="1:3" x14ac:dyDescent="0.4">
      <c r="A106" s="21">
        <v>41463</v>
      </c>
      <c r="B106" s="8" t="s">
        <v>16</v>
      </c>
      <c r="C106" s="36">
        <v>3247</v>
      </c>
    </row>
    <row r="107" spans="1:3" x14ac:dyDescent="0.4">
      <c r="A107" s="21">
        <v>41468</v>
      </c>
      <c r="B107" s="8" t="s">
        <v>18</v>
      </c>
      <c r="C107" s="36">
        <v>1451</v>
      </c>
    </row>
    <row r="108" spans="1:3" x14ac:dyDescent="0.4">
      <c r="A108" s="21">
        <v>41481</v>
      </c>
      <c r="B108" s="8" t="s">
        <v>21</v>
      </c>
      <c r="C108" s="36">
        <v>3446</v>
      </c>
    </row>
    <row r="109" spans="1:3" x14ac:dyDescent="0.4">
      <c r="A109" s="21">
        <v>41494</v>
      </c>
      <c r="B109" s="8" t="s">
        <v>19</v>
      </c>
      <c r="C109" s="36">
        <v>2979</v>
      </c>
    </row>
    <row r="110" spans="1:3" x14ac:dyDescent="0.4">
      <c r="A110" s="21">
        <v>41519</v>
      </c>
      <c r="B110" s="8" t="s">
        <v>24</v>
      </c>
      <c r="C110" s="36">
        <v>2482</v>
      </c>
    </row>
    <row r="111" spans="1:3" x14ac:dyDescent="0.4">
      <c r="A111" s="21">
        <v>41528</v>
      </c>
      <c r="B111" s="8" t="s">
        <v>14</v>
      </c>
      <c r="C111" s="36">
        <v>942</v>
      </c>
    </row>
    <row r="112" spans="1:3" x14ac:dyDescent="0.4">
      <c r="A112" s="21">
        <v>41532</v>
      </c>
      <c r="B112" s="8" t="s">
        <v>18</v>
      </c>
      <c r="C112" s="36">
        <v>996</v>
      </c>
    </row>
    <row r="113" spans="1:3" x14ac:dyDescent="0.4">
      <c r="A113" s="21">
        <v>41545</v>
      </c>
      <c r="B113" s="8" t="s">
        <v>18</v>
      </c>
      <c r="C113" s="36">
        <v>2903</v>
      </c>
    </row>
    <row r="114" spans="1:3" x14ac:dyDescent="0.4">
      <c r="A114" s="21">
        <v>41555</v>
      </c>
      <c r="B114" s="8" t="s">
        <v>16</v>
      </c>
      <c r="C114" s="36">
        <v>1543</v>
      </c>
    </row>
    <row r="115" spans="1:3" x14ac:dyDescent="0.4">
      <c r="A115" s="21">
        <v>41571</v>
      </c>
      <c r="B115" s="8" t="s">
        <v>16</v>
      </c>
      <c r="C115" s="36">
        <v>1508</v>
      </c>
    </row>
    <row r="116" spans="1:3" x14ac:dyDescent="0.4">
      <c r="A116" s="21">
        <v>41611</v>
      </c>
      <c r="B116" s="8" t="s">
        <v>27</v>
      </c>
      <c r="C116" s="36">
        <v>1663</v>
      </c>
    </row>
    <row r="117" spans="1:3" x14ac:dyDescent="0.4">
      <c r="A117" s="21">
        <v>41627</v>
      </c>
      <c r="B117" s="8" t="s">
        <v>21</v>
      </c>
      <c r="C117" s="36">
        <v>1347</v>
      </c>
    </row>
    <row r="118" spans="1:3" x14ac:dyDescent="0.4">
      <c r="A118" s="21">
        <v>41633</v>
      </c>
      <c r="B118" s="8" t="s">
        <v>19</v>
      </c>
      <c r="C118" s="36">
        <v>1979</v>
      </c>
    </row>
    <row r="119" spans="1:3" x14ac:dyDescent="0.4">
      <c r="A119" s="21">
        <v>41634</v>
      </c>
      <c r="B119" s="8" t="s">
        <v>23</v>
      </c>
      <c r="C119" s="36">
        <v>3453</v>
      </c>
    </row>
    <row r="120" spans="1:3" x14ac:dyDescent="0.4">
      <c r="A120" s="21">
        <v>41654</v>
      </c>
      <c r="B120" s="8" t="s">
        <v>28</v>
      </c>
      <c r="C120" s="36">
        <v>1630</v>
      </c>
    </row>
    <row r="121" spans="1:3" x14ac:dyDescent="0.4">
      <c r="A121" s="21">
        <v>41668</v>
      </c>
      <c r="B121" s="8" t="s">
        <v>24</v>
      </c>
      <c r="C121" s="36">
        <v>2785</v>
      </c>
    </row>
    <row r="122" spans="1:3" x14ac:dyDescent="0.4">
      <c r="A122" s="21">
        <v>41672</v>
      </c>
      <c r="B122" s="8" t="s">
        <v>25</v>
      </c>
      <c r="C122" s="36">
        <v>1653</v>
      </c>
    </row>
    <row r="123" spans="1:3" x14ac:dyDescent="0.4">
      <c r="A123" s="21">
        <v>41685</v>
      </c>
      <c r="B123" s="8" t="s">
        <v>17</v>
      </c>
      <c r="C123" s="36">
        <v>2019</v>
      </c>
    </row>
    <row r="124" spans="1:3" x14ac:dyDescent="0.4">
      <c r="A124" s="21">
        <v>41711</v>
      </c>
      <c r="B124" s="8" t="s">
        <v>19</v>
      </c>
      <c r="C124" s="36">
        <v>3059</v>
      </c>
    </row>
    <row r="125" spans="1:3" x14ac:dyDescent="0.4">
      <c r="A125" s="21">
        <v>41714</v>
      </c>
      <c r="B125" s="8" t="s">
        <v>26</v>
      </c>
      <c r="C125" s="36">
        <v>1392</v>
      </c>
    </row>
    <row r="126" spans="1:3" x14ac:dyDescent="0.4">
      <c r="A126" s="21">
        <v>41719</v>
      </c>
      <c r="B126" s="8" t="s">
        <v>22</v>
      </c>
      <c r="C126" s="36">
        <v>2992</v>
      </c>
    </row>
    <row r="127" spans="1:3" x14ac:dyDescent="0.4">
      <c r="A127" s="21">
        <v>41720</v>
      </c>
      <c r="B127" s="8" t="s">
        <v>27</v>
      </c>
      <c r="C127" s="36">
        <v>873</v>
      </c>
    </row>
    <row r="128" spans="1:3" x14ac:dyDescent="0.4">
      <c r="A128" s="21">
        <v>41738</v>
      </c>
      <c r="B128" s="8" t="s">
        <v>23</v>
      </c>
      <c r="C128" s="36">
        <v>1789</v>
      </c>
    </row>
    <row r="129" spans="1:3" x14ac:dyDescent="0.4">
      <c r="A129" s="21">
        <v>41749</v>
      </c>
      <c r="B129" s="8" t="s">
        <v>22</v>
      </c>
      <c r="C129" s="36">
        <v>1086</v>
      </c>
    </row>
    <row r="130" spans="1:3" x14ac:dyDescent="0.4">
      <c r="A130" s="21">
        <v>41757</v>
      </c>
      <c r="B130" s="8" t="s">
        <v>15</v>
      </c>
      <c r="C130" s="36">
        <v>3377</v>
      </c>
    </row>
    <row r="131" spans="1:3" x14ac:dyDescent="0.4">
      <c r="A131" s="21">
        <v>41763</v>
      </c>
      <c r="B131" s="8" t="s">
        <v>17</v>
      </c>
      <c r="C131" s="36">
        <v>3346</v>
      </c>
    </row>
    <row r="132" spans="1:3" x14ac:dyDescent="0.4">
      <c r="A132" s="21">
        <v>41764</v>
      </c>
      <c r="B132" s="8" t="s">
        <v>25</v>
      </c>
      <c r="C132" s="36">
        <v>3286</v>
      </c>
    </row>
    <row r="133" spans="1:3" x14ac:dyDescent="0.4">
      <c r="A133" s="21">
        <v>41766</v>
      </c>
      <c r="B133" s="8" t="s">
        <v>18</v>
      </c>
      <c r="C133" s="36">
        <v>2520</v>
      </c>
    </row>
    <row r="134" spans="1:3" x14ac:dyDescent="0.4">
      <c r="A134" s="21">
        <v>41768</v>
      </c>
      <c r="B134" s="8" t="s">
        <v>14</v>
      </c>
      <c r="C134" s="36">
        <v>1558</v>
      </c>
    </row>
    <row r="135" spans="1:3" x14ac:dyDescent="0.4">
      <c r="A135" s="21">
        <v>41770</v>
      </c>
      <c r="B135" s="8" t="s">
        <v>15</v>
      </c>
      <c r="C135" s="36">
        <v>2335</v>
      </c>
    </row>
    <row r="136" spans="1:3" x14ac:dyDescent="0.4">
      <c r="A136" s="21">
        <v>41774</v>
      </c>
      <c r="B136" s="8" t="s">
        <v>21</v>
      </c>
      <c r="C136" s="36">
        <v>2289</v>
      </c>
    </row>
    <row r="137" spans="1:3" x14ac:dyDescent="0.4">
      <c r="A137" s="21">
        <v>41802</v>
      </c>
      <c r="B137" s="8" t="s">
        <v>27</v>
      </c>
      <c r="C137" s="36">
        <v>507</v>
      </c>
    </row>
    <row r="138" spans="1:3" x14ac:dyDescent="0.4">
      <c r="A138" s="21">
        <v>41815</v>
      </c>
      <c r="B138" s="8" t="s">
        <v>23</v>
      </c>
      <c r="C138" s="36">
        <v>529</v>
      </c>
    </row>
    <row r="139" spans="1:3" x14ac:dyDescent="0.4">
      <c r="A139" s="21">
        <v>41819</v>
      </c>
      <c r="B139" s="8" t="s">
        <v>26</v>
      </c>
      <c r="C139" s="36">
        <v>991</v>
      </c>
    </row>
    <row r="140" spans="1:3" x14ac:dyDescent="0.4">
      <c r="A140" s="21">
        <v>41847</v>
      </c>
      <c r="B140" s="8" t="s">
        <v>16</v>
      </c>
      <c r="C140" s="36">
        <v>645</v>
      </c>
    </row>
    <row r="141" spans="1:3" x14ac:dyDescent="0.4">
      <c r="A141" s="21">
        <v>41848</v>
      </c>
      <c r="B141" s="8" t="s">
        <v>16</v>
      </c>
      <c r="C141" s="36">
        <v>1803</v>
      </c>
    </row>
    <row r="142" spans="1:3" x14ac:dyDescent="0.4">
      <c r="A142" s="21">
        <v>41859</v>
      </c>
      <c r="B142" s="8" t="s">
        <v>26</v>
      </c>
      <c r="C142" s="36">
        <v>2871</v>
      </c>
    </row>
    <row r="143" spans="1:3" x14ac:dyDescent="0.4">
      <c r="A143" s="21">
        <v>41862</v>
      </c>
      <c r="B143" s="8" t="s">
        <v>19</v>
      </c>
      <c r="C143" s="36">
        <v>1508</v>
      </c>
    </row>
    <row r="144" spans="1:3" x14ac:dyDescent="0.4">
      <c r="A144" s="21">
        <v>41869</v>
      </c>
      <c r="B144" s="8" t="s">
        <v>27</v>
      </c>
      <c r="C144" s="36">
        <v>3230</v>
      </c>
    </row>
    <row r="145" spans="1:3" x14ac:dyDescent="0.4">
      <c r="A145" s="21">
        <v>41875</v>
      </c>
      <c r="B145" s="8" t="s">
        <v>23</v>
      </c>
      <c r="C145" s="36">
        <v>3000</v>
      </c>
    </row>
    <row r="146" spans="1:3" x14ac:dyDescent="0.4">
      <c r="A146" s="21">
        <v>41883</v>
      </c>
      <c r="B146" s="8" t="s">
        <v>21</v>
      </c>
      <c r="C146" s="36">
        <v>551</v>
      </c>
    </row>
    <row r="147" spans="1:3" x14ac:dyDescent="0.4">
      <c r="A147" s="21">
        <v>41887</v>
      </c>
      <c r="B147" s="8" t="s">
        <v>27</v>
      </c>
      <c r="C147" s="36">
        <v>934</v>
      </c>
    </row>
    <row r="148" spans="1:3" x14ac:dyDescent="0.4">
      <c r="A148" s="21">
        <v>41889</v>
      </c>
      <c r="B148" s="8" t="s">
        <v>20</v>
      </c>
      <c r="C148" s="36">
        <v>2168</v>
      </c>
    </row>
    <row r="149" spans="1:3" x14ac:dyDescent="0.4">
      <c r="A149" s="21">
        <v>41890</v>
      </c>
      <c r="B149" s="8" t="s">
        <v>26</v>
      </c>
      <c r="C149" s="36">
        <v>2300</v>
      </c>
    </row>
    <row r="150" spans="1:3" x14ac:dyDescent="0.4">
      <c r="A150" s="21">
        <v>41913</v>
      </c>
      <c r="B150" s="8" t="s">
        <v>18</v>
      </c>
      <c r="C150" s="36">
        <v>1800</v>
      </c>
    </row>
    <row r="151" spans="1:3" x14ac:dyDescent="0.4">
      <c r="A151" s="21">
        <v>41941</v>
      </c>
      <c r="B151" s="8" t="s">
        <v>17</v>
      </c>
      <c r="C151" s="36">
        <v>1791</v>
      </c>
    </row>
    <row r="152" spans="1:3" x14ac:dyDescent="0.4">
      <c r="A152" s="21">
        <v>41963</v>
      </c>
      <c r="B152" s="8" t="s">
        <v>20</v>
      </c>
      <c r="C152" s="36">
        <v>713</v>
      </c>
    </row>
    <row r="153" spans="1:3" x14ac:dyDescent="0.4">
      <c r="A153" s="21">
        <v>41975</v>
      </c>
      <c r="B153" s="8" t="s">
        <v>14</v>
      </c>
      <c r="C153" s="36">
        <v>724</v>
      </c>
    </row>
    <row r="154" spans="1:3" x14ac:dyDescent="0.4">
      <c r="A154" s="21">
        <v>42002</v>
      </c>
      <c r="B154" s="8" t="s">
        <v>24</v>
      </c>
      <c r="C154" s="36">
        <v>3258</v>
      </c>
    </row>
  </sheetData>
  <mergeCells count="1">
    <mergeCell ref="E8:F9"/>
  </mergeCells>
  <conditionalFormatting sqref="G10:G15">
    <cfRule type="containsText" dxfId="17" priority="11" operator="containsText" text="✔">
      <formula>NOT(ISERROR(SEARCH("✔",G10)))</formula>
    </cfRule>
    <cfRule type="containsText" dxfId="16" priority="12" operator="containsText" text="✘">
      <formula>NOT(ISERROR(SEARCH("✘",G10)))</formula>
    </cfRule>
  </conditionalFormatting>
  <conditionalFormatting sqref="G20:G34">
    <cfRule type="containsText" dxfId="15" priority="5" operator="containsText" text="✔">
      <formula>NOT(ISERROR(SEARCH("✔",G20)))</formula>
    </cfRule>
    <cfRule type="containsText" dxfId="14" priority="6" operator="containsText" text="✘">
      <formula>NOT(ISERROR(SEARCH("✘",G20)))</formula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9" operator="containsText" id="{D9216229-B180-48E7-AA8F-414A6FD5E58B}">
            <xm:f>NOT(ISERROR(SEARCH($F$1,G10)))</xm:f>
            <xm:f>$F$1</xm:f>
            <x14:dxf>
              <font>
                <color theme="0"/>
              </font>
              <fill>
                <patternFill>
                  <bgColor rgb="FFC00000"/>
                </patternFill>
              </fill>
            </x14:dxf>
          </x14:cfRule>
          <x14:cfRule type="containsText" priority="10" operator="containsText" id="{A1D73BF2-C76A-48CF-BFC7-6FFCF7D34313}">
            <xm:f>NOT(ISERROR(SEARCH($E$1,G10)))</xm:f>
            <xm:f>$E$1</xm:f>
            <x14:dxf>
              <font>
                <color theme="0"/>
              </font>
              <fill>
                <patternFill>
                  <bgColor rgb="FF92D050"/>
                </patternFill>
              </fill>
            </x14:dxf>
          </x14:cfRule>
          <xm:sqref>G10:G15</xm:sqref>
        </x14:conditionalFormatting>
        <x14:conditionalFormatting xmlns:xm="http://schemas.microsoft.com/office/excel/2006/main">
          <x14:cfRule type="containsText" priority="7" operator="containsText" id="{3FDDFC54-1E13-4D88-A4D5-AA38EC5AE0A8}">
            <xm:f>NOT(ISERROR(SEARCH($F$2,G10)))</xm:f>
            <xm:f>$F$2</xm:f>
            <x14:dxf>
              <font>
                <color theme="0"/>
              </font>
              <fill>
                <patternFill>
                  <bgColor rgb="FFC00000"/>
                </patternFill>
              </fill>
            </x14:dxf>
          </x14:cfRule>
          <x14:cfRule type="containsText" priority="8" operator="containsText" id="{EE5A1BCE-DDAF-4B3A-9E84-E3059DB8E630}">
            <xm:f>NOT(ISERROR(SEARCH($E$2,G10)))</xm:f>
            <xm:f>$E$2</xm:f>
            <x14:dxf>
              <font>
                <color theme="0"/>
              </font>
              <fill>
                <patternFill>
                  <bgColor rgb="FF92D050"/>
                </patternFill>
              </fill>
            </x14:dxf>
          </x14:cfRule>
          <xm:sqref>G10:G15</xm:sqref>
        </x14:conditionalFormatting>
        <x14:conditionalFormatting xmlns:xm="http://schemas.microsoft.com/office/excel/2006/main">
          <x14:cfRule type="containsText" priority="3" operator="containsText" id="{5EC9FDEF-D588-4665-A301-5F71613D8091}">
            <xm:f>NOT(ISERROR(SEARCH($F$1,G20)))</xm:f>
            <xm:f>$F$1</xm:f>
            <x14:dxf>
              <font>
                <color theme="0"/>
              </font>
              <fill>
                <patternFill>
                  <bgColor rgb="FFC00000"/>
                </patternFill>
              </fill>
            </x14:dxf>
          </x14:cfRule>
          <x14:cfRule type="containsText" priority="4" operator="containsText" id="{19A7E48C-BD6E-4347-9076-110963C4DC1F}">
            <xm:f>NOT(ISERROR(SEARCH($E$1,G20)))</xm:f>
            <xm:f>$E$1</xm:f>
            <x14:dxf>
              <font>
                <color theme="0"/>
              </font>
              <fill>
                <patternFill>
                  <bgColor rgb="FF92D050"/>
                </patternFill>
              </fill>
            </x14:dxf>
          </x14:cfRule>
          <xm:sqref>G20:G34</xm:sqref>
        </x14:conditionalFormatting>
        <x14:conditionalFormatting xmlns:xm="http://schemas.microsoft.com/office/excel/2006/main">
          <x14:cfRule type="containsText" priority="1" operator="containsText" id="{60FB08B4-3DDB-419D-9EFC-3B6763678685}">
            <xm:f>NOT(ISERROR(SEARCH($F$2,G20)))</xm:f>
            <xm:f>$F$2</xm:f>
            <x14:dxf>
              <font>
                <color theme="0"/>
              </font>
              <fill>
                <patternFill>
                  <bgColor rgb="FFC00000"/>
                </patternFill>
              </fill>
            </x14:dxf>
          </x14:cfRule>
          <x14:cfRule type="containsText" priority="2" operator="containsText" id="{841792B2-EB54-4795-B472-68DAB1229CD2}">
            <xm:f>NOT(ISERROR(SEARCH($E$2,G20)))</xm:f>
            <xm:f>$E$2</xm:f>
            <x14:dxf>
              <font>
                <color theme="0"/>
              </font>
              <fill>
                <patternFill>
                  <bgColor rgb="FF92D050"/>
                </patternFill>
              </fill>
            </x14:dxf>
          </x14:cfRule>
          <xm:sqref>G20:G34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156"/>
  <sheetViews>
    <sheetView showGridLines="0" topLeftCell="B2" zoomScaleNormal="100" workbookViewId="0">
      <selection activeCell="F9" sqref="F9"/>
    </sheetView>
  </sheetViews>
  <sheetFormatPr baseColWidth="10" defaultColWidth="11.44140625" defaultRowHeight="18.600000000000001" x14ac:dyDescent="0.4"/>
  <cols>
    <col min="1" max="1" width="16.6640625" style="13" customWidth="1"/>
    <col min="2" max="2" width="18.33203125" style="13" bestFit="1" customWidth="1"/>
    <col min="3" max="3" width="23.88671875" style="13" customWidth="1"/>
    <col min="4" max="4" width="12.109375" style="13" customWidth="1"/>
    <col min="5" max="5" width="40.5546875" style="13" bestFit="1" customWidth="1"/>
    <col min="6" max="6" width="27.88671875" style="56" customWidth="1"/>
    <col min="7" max="11" width="14" style="56" customWidth="1"/>
    <col min="12" max="12" width="7" style="56" bestFit="1" customWidth="1"/>
    <col min="13" max="13" width="9.5546875" style="56" bestFit="1" customWidth="1"/>
    <col min="14" max="14" width="14.44140625" style="56" bestFit="1" customWidth="1"/>
    <col min="15" max="15" width="10.88671875" style="56" bestFit="1" customWidth="1"/>
    <col min="16" max="16" width="13.5546875" style="56" bestFit="1" customWidth="1"/>
    <col min="17" max="17" width="13" style="56" bestFit="1" customWidth="1"/>
    <col min="18" max="16384" width="11.44140625" style="56"/>
  </cols>
  <sheetData>
    <row r="1" spans="1:7" s="13" customFormat="1" x14ac:dyDescent="0.4"/>
    <row r="2" spans="1:7" s="13" customFormat="1" x14ac:dyDescent="0.4">
      <c r="E2" s="3" t="s">
        <v>62</v>
      </c>
      <c r="F2" s="3" t="s">
        <v>61</v>
      </c>
    </row>
    <row r="3" spans="1:7" s="13" customFormat="1" x14ac:dyDescent="0.4"/>
    <row r="4" spans="1:7" s="13" customFormat="1" x14ac:dyDescent="0.4"/>
    <row r="5" spans="1:7" s="13" customFormat="1" x14ac:dyDescent="0.4"/>
    <row r="6" spans="1:7" s="13" customFormat="1" x14ac:dyDescent="0.4"/>
    <row r="7" spans="1:7" s="13" customFormat="1" x14ac:dyDescent="0.4"/>
    <row r="8" spans="1:7" s="13" customFormat="1" x14ac:dyDescent="0.4">
      <c r="A8" s="32" t="s">
        <v>52</v>
      </c>
      <c r="B8" s="32" t="s">
        <v>7</v>
      </c>
      <c r="C8" s="32" t="s">
        <v>8</v>
      </c>
      <c r="E8" s="5" t="s">
        <v>87</v>
      </c>
      <c r="F8" s="5" t="s">
        <v>60</v>
      </c>
    </row>
    <row r="9" spans="1:7" s="13" customFormat="1" x14ac:dyDescent="0.4">
      <c r="A9" s="38" t="s">
        <v>74</v>
      </c>
      <c r="B9" s="39">
        <v>3243</v>
      </c>
      <c r="C9" s="38" t="s">
        <v>79</v>
      </c>
      <c r="D9" s="9"/>
      <c r="E9" s="32" t="s">
        <v>85</v>
      </c>
      <c r="F9" s="46"/>
      <c r="G9" s="8" t="str">
        <f>IF(F9="","",IF(F9=SUMIFS($B$9:$B$18,$A$9:$A$18,"juan",$C$9:$C$18,"miercoles"),"✔","✘"))</f>
        <v/>
      </c>
    </row>
    <row r="10" spans="1:7" s="13" customFormat="1" x14ac:dyDescent="0.4">
      <c r="A10" s="38" t="s">
        <v>75</v>
      </c>
      <c r="B10" s="39">
        <v>28877</v>
      </c>
      <c r="C10" s="38" t="s">
        <v>80</v>
      </c>
      <c r="D10" s="9"/>
      <c r="E10" s="32" t="s">
        <v>84</v>
      </c>
      <c r="F10" s="46"/>
      <c r="G10" s="8" t="str">
        <f>IF(F10="","",IF(F10=SUMIFS($B$9:$B$18,$A$9:$A$18,"diego",$C$9:$C$18,"lunes"),"✔","✘"))</f>
        <v/>
      </c>
    </row>
    <row r="11" spans="1:7" s="13" customFormat="1" x14ac:dyDescent="0.4">
      <c r="A11" s="38" t="s">
        <v>76</v>
      </c>
      <c r="B11" s="39">
        <v>19276</v>
      </c>
      <c r="C11" s="38" t="s">
        <v>81</v>
      </c>
      <c r="D11" s="9"/>
      <c r="E11" s="32" t="s">
        <v>86</v>
      </c>
      <c r="F11" s="46"/>
      <c r="G11" s="8" t="str">
        <f>IF(F11="","",IF(F11=SUMIFS($B$9:$B$18,$A$9:$A$18,"Pedro",$C$9:$C$18,"Viernes"),"✔","✘"))</f>
        <v/>
      </c>
    </row>
    <row r="12" spans="1:7" s="13" customFormat="1" x14ac:dyDescent="0.4">
      <c r="A12" s="38" t="s">
        <v>76</v>
      </c>
      <c r="B12" s="39">
        <v>17629</v>
      </c>
      <c r="C12" s="38" t="s">
        <v>82</v>
      </c>
      <c r="D12" s="9"/>
      <c r="G12" s="41"/>
    </row>
    <row r="13" spans="1:7" s="13" customFormat="1" x14ac:dyDescent="0.4">
      <c r="A13" s="38" t="s">
        <v>0</v>
      </c>
      <c r="B13" s="39">
        <v>7818</v>
      </c>
      <c r="C13" s="38" t="s">
        <v>83</v>
      </c>
      <c r="D13" s="9"/>
      <c r="E13" s="9"/>
      <c r="F13" s="9"/>
    </row>
    <row r="14" spans="1:7" s="13" customFormat="1" x14ac:dyDescent="0.4">
      <c r="A14" s="38" t="s">
        <v>74</v>
      </c>
      <c r="B14" s="39">
        <v>8552</v>
      </c>
      <c r="C14" s="38" t="s">
        <v>83</v>
      </c>
      <c r="D14" s="9"/>
      <c r="E14" s="9"/>
      <c r="F14" s="9"/>
    </row>
    <row r="15" spans="1:7" s="13" customFormat="1" x14ac:dyDescent="0.4">
      <c r="A15" s="38" t="s">
        <v>0</v>
      </c>
      <c r="B15" s="39">
        <v>27693</v>
      </c>
      <c r="C15" s="38" t="s">
        <v>80</v>
      </c>
      <c r="D15" s="9"/>
      <c r="E15" s="9"/>
      <c r="F15" s="9"/>
    </row>
    <row r="16" spans="1:7" s="13" customFormat="1" x14ac:dyDescent="0.4">
      <c r="A16" s="38" t="s">
        <v>75</v>
      </c>
      <c r="B16" s="39">
        <v>19670</v>
      </c>
      <c r="C16" s="38" t="s">
        <v>82</v>
      </c>
      <c r="D16" s="9"/>
      <c r="E16" s="9"/>
      <c r="F16" s="9"/>
    </row>
    <row r="17" spans="1:11" s="13" customFormat="1" x14ac:dyDescent="0.4">
      <c r="A17" s="38" t="s">
        <v>78</v>
      </c>
      <c r="B17" s="39">
        <v>28243</v>
      </c>
      <c r="C17" s="38" t="s">
        <v>81</v>
      </c>
      <c r="D17" s="9"/>
      <c r="E17" s="9"/>
      <c r="F17" s="9"/>
    </row>
    <row r="18" spans="1:11" s="13" customFormat="1" x14ac:dyDescent="0.4">
      <c r="A18" s="38" t="s">
        <v>76</v>
      </c>
      <c r="B18" s="39">
        <v>2486</v>
      </c>
      <c r="C18" s="38" t="s">
        <v>82</v>
      </c>
      <c r="D18" s="9"/>
      <c r="E18" s="9"/>
      <c r="F18" s="9"/>
    </row>
    <row r="19" spans="1:11" s="13" customFormat="1" x14ac:dyDescent="0.4">
      <c r="D19" s="9"/>
      <c r="E19" s="9"/>
      <c r="F19" s="9"/>
    </row>
    <row r="20" spans="1:11" s="13" customFormat="1" x14ac:dyDescent="0.4"/>
    <row r="21" spans="1:11" s="13" customFormat="1" x14ac:dyDescent="0.4">
      <c r="A21" s="47" t="s">
        <v>31</v>
      </c>
      <c r="B21" s="48" t="s">
        <v>12</v>
      </c>
      <c r="C21" s="48" t="s">
        <v>13</v>
      </c>
      <c r="D21" s="12"/>
      <c r="E21" s="4" t="s">
        <v>12</v>
      </c>
      <c r="F21" s="4" t="s">
        <v>35</v>
      </c>
      <c r="G21" s="4" t="s">
        <v>36</v>
      </c>
      <c r="H21" s="4" t="s">
        <v>37</v>
      </c>
      <c r="I21" s="4" t="s">
        <v>38</v>
      </c>
      <c r="J21" s="4" t="s">
        <v>39</v>
      </c>
      <c r="K21" s="4" t="s">
        <v>40</v>
      </c>
    </row>
    <row r="22" spans="1:11" x14ac:dyDescent="0.4">
      <c r="A22" s="42" t="s">
        <v>32</v>
      </c>
      <c r="B22" s="8" t="s">
        <v>14</v>
      </c>
      <c r="C22" s="22">
        <v>1295</v>
      </c>
      <c r="E22" s="49" t="s">
        <v>15</v>
      </c>
      <c r="F22" s="50"/>
      <c r="G22" s="50"/>
      <c r="H22" s="50"/>
      <c r="I22" s="50"/>
      <c r="J22" s="50"/>
      <c r="K22" s="50"/>
    </row>
    <row r="23" spans="1:11" x14ac:dyDescent="0.4">
      <c r="A23" s="42" t="s">
        <v>33</v>
      </c>
      <c r="B23" s="8" t="s">
        <v>16</v>
      </c>
      <c r="C23" s="22">
        <v>2885</v>
      </c>
      <c r="E23" s="49" t="s">
        <v>16</v>
      </c>
      <c r="F23" s="50"/>
      <c r="G23" s="50"/>
      <c r="H23" s="50"/>
      <c r="I23" s="50"/>
      <c r="J23" s="50"/>
      <c r="K23" s="50"/>
    </row>
    <row r="24" spans="1:11" x14ac:dyDescent="0.4">
      <c r="A24" s="42" t="s">
        <v>33</v>
      </c>
      <c r="B24" s="8" t="s">
        <v>16</v>
      </c>
      <c r="C24" s="22">
        <v>1567</v>
      </c>
      <c r="E24" s="49" t="s">
        <v>17</v>
      </c>
      <c r="F24" s="50"/>
      <c r="G24" s="50"/>
      <c r="H24" s="50"/>
      <c r="I24" s="50"/>
      <c r="J24" s="50"/>
      <c r="K24" s="50"/>
    </row>
    <row r="25" spans="1:11" x14ac:dyDescent="0.4">
      <c r="A25" s="42" t="s">
        <v>33</v>
      </c>
      <c r="B25" s="8" t="s">
        <v>15</v>
      </c>
      <c r="C25" s="22">
        <v>1636</v>
      </c>
      <c r="E25" s="49" t="s">
        <v>18</v>
      </c>
      <c r="F25" s="50"/>
      <c r="G25" s="50"/>
      <c r="H25" s="50"/>
      <c r="I25" s="50"/>
      <c r="J25" s="50"/>
      <c r="K25" s="50"/>
    </row>
    <row r="26" spans="1:11" x14ac:dyDescent="0.4">
      <c r="A26" s="42" t="s">
        <v>34</v>
      </c>
      <c r="B26" s="8" t="s">
        <v>19</v>
      </c>
      <c r="C26" s="22">
        <v>2738</v>
      </c>
      <c r="E26" s="49" t="s">
        <v>20</v>
      </c>
      <c r="F26" s="50"/>
      <c r="G26" s="50"/>
      <c r="H26" s="50"/>
      <c r="I26" s="50"/>
      <c r="J26" s="50"/>
      <c r="K26" s="50"/>
    </row>
    <row r="27" spans="1:11" x14ac:dyDescent="0.4">
      <c r="A27" s="42" t="s">
        <v>34</v>
      </c>
      <c r="B27" s="8" t="s">
        <v>21</v>
      </c>
      <c r="C27" s="22">
        <v>644</v>
      </c>
      <c r="E27" s="49" t="s">
        <v>21</v>
      </c>
      <c r="F27" s="50"/>
      <c r="G27" s="50"/>
      <c r="H27" s="50"/>
      <c r="I27" s="50"/>
      <c r="J27" s="50"/>
      <c r="K27" s="50"/>
    </row>
    <row r="28" spans="1:11" x14ac:dyDescent="0.4">
      <c r="A28" s="42" t="s">
        <v>34</v>
      </c>
      <c r="B28" s="8" t="s">
        <v>21</v>
      </c>
      <c r="C28" s="22">
        <v>1816</v>
      </c>
      <c r="E28" s="49" t="s">
        <v>22</v>
      </c>
      <c r="F28" s="50"/>
      <c r="G28" s="50"/>
      <c r="H28" s="50"/>
      <c r="I28" s="50"/>
      <c r="J28" s="50"/>
      <c r="K28" s="50"/>
    </row>
    <row r="29" spans="1:11" x14ac:dyDescent="0.4">
      <c r="A29" s="42" t="s">
        <v>34</v>
      </c>
      <c r="B29" s="8" t="s">
        <v>18</v>
      </c>
      <c r="C29" s="22">
        <v>2047</v>
      </c>
      <c r="E29" s="49" t="s">
        <v>23</v>
      </c>
      <c r="F29" s="50"/>
      <c r="G29" s="50"/>
      <c r="H29" s="50"/>
      <c r="I29" s="50"/>
      <c r="J29" s="50"/>
      <c r="K29" s="50"/>
    </row>
    <row r="30" spans="1:11" x14ac:dyDescent="0.4">
      <c r="A30" s="42" t="s">
        <v>34</v>
      </c>
      <c r="B30" s="8" t="s">
        <v>17</v>
      </c>
      <c r="C30" s="22">
        <v>1812</v>
      </c>
      <c r="E30" s="49" t="s">
        <v>19</v>
      </c>
      <c r="F30" s="50"/>
      <c r="G30" s="50"/>
      <c r="H30" s="50"/>
      <c r="I30" s="50"/>
      <c r="J30" s="50"/>
      <c r="K30" s="50"/>
    </row>
    <row r="31" spans="1:11" x14ac:dyDescent="0.4">
      <c r="A31" s="42" t="s">
        <v>34</v>
      </c>
      <c r="B31" s="8" t="s">
        <v>23</v>
      </c>
      <c r="C31" s="22">
        <v>2643</v>
      </c>
      <c r="E31" s="49" t="s">
        <v>24</v>
      </c>
      <c r="F31" s="50"/>
      <c r="G31" s="50"/>
      <c r="H31" s="50"/>
      <c r="I31" s="50"/>
      <c r="J31" s="50"/>
      <c r="K31" s="50"/>
    </row>
    <row r="32" spans="1:11" x14ac:dyDescent="0.4">
      <c r="A32" s="42" t="s">
        <v>34</v>
      </c>
      <c r="B32" s="8" t="s">
        <v>20</v>
      </c>
      <c r="C32" s="22">
        <v>2593</v>
      </c>
      <c r="E32" s="49" t="s">
        <v>14</v>
      </c>
      <c r="F32" s="50"/>
      <c r="G32" s="50"/>
      <c r="H32" s="50"/>
      <c r="I32" s="50"/>
      <c r="J32" s="50"/>
      <c r="K32" s="50"/>
    </row>
    <row r="33" spans="1:17" x14ac:dyDescent="0.4">
      <c r="A33" s="42" t="s">
        <v>41</v>
      </c>
      <c r="B33" s="8" t="s">
        <v>17</v>
      </c>
      <c r="C33" s="22">
        <v>1665</v>
      </c>
      <c r="E33" s="49" t="s">
        <v>25</v>
      </c>
      <c r="F33" s="50"/>
      <c r="G33" s="50"/>
      <c r="H33" s="50"/>
      <c r="I33" s="50"/>
      <c r="J33" s="50"/>
      <c r="K33" s="50"/>
    </row>
    <row r="34" spans="1:17" x14ac:dyDescent="0.4">
      <c r="A34" s="42" t="s">
        <v>41</v>
      </c>
      <c r="B34" s="8" t="s">
        <v>16</v>
      </c>
      <c r="C34" s="22">
        <v>2560</v>
      </c>
      <c r="E34" s="49" t="s">
        <v>26</v>
      </c>
      <c r="F34" s="50"/>
      <c r="G34" s="50"/>
      <c r="H34" s="50"/>
      <c r="I34" s="50"/>
      <c r="J34" s="50"/>
      <c r="K34" s="50"/>
    </row>
    <row r="35" spans="1:17" x14ac:dyDescent="0.4">
      <c r="A35" s="42" t="s">
        <v>41</v>
      </c>
      <c r="B35" s="8" t="s">
        <v>14</v>
      </c>
      <c r="C35" s="22">
        <v>1142</v>
      </c>
      <c r="E35" s="49" t="s">
        <v>27</v>
      </c>
      <c r="F35" s="50"/>
      <c r="G35" s="50"/>
      <c r="H35" s="50"/>
      <c r="I35" s="50"/>
      <c r="J35" s="50"/>
      <c r="K35" s="50"/>
    </row>
    <row r="36" spans="1:17" x14ac:dyDescent="0.4">
      <c r="A36" s="42" t="s">
        <v>42</v>
      </c>
      <c r="B36" s="8" t="s">
        <v>26</v>
      </c>
      <c r="C36" s="22">
        <v>2670</v>
      </c>
      <c r="E36" s="49" t="s">
        <v>28</v>
      </c>
      <c r="F36" s="50"/>
      <c r="G36" s="50"/>
      <c r="H36" s="50"/>
      <c r="I36" s="50"/>
      <c r="J36" s="50"/>
      <c r="K36" s="50"/>
    </row>
    <row r="37" spans="1:17" x14ac:dyDescent="0.4">
      <c r="A37" s="42" t="s">
        <v>42</v>
      </c>
      <c r="B37" s="8" t="s">
        <v>23</v>
      </c>
      <c r="C37" s="22">
        <v>1191</v>
      </c>
      <c r="F37" s="57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</row>
    <row r="38" spans="1:17" x14ac:dyDescent="0.4">
      <c r="A38" s="42" t="s">
        <v>42</v>
      </c>
      <c r="B38" s="8" t="s">
        <v>14</v>
      </c>
      <c r="C38" s="22">
        <v>947</v>
      </c>
      <c r="F38" s="57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</row>
    <row r="39" spans="1:17" x14ac:dyDescent="0.4">
      <c r="A39" s="42" t="s">
        <v>42</v>
      </c>
      <c r="B39" s="8" t="s">
        <v>16</v>
      </c>
      <c r="C39" s="22">
        <v>2227</v>
      </c>
      <c r="F39" s="57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</row>
    <row r="40" spans="1:17" x14ac:dyDescent="0.4">
      <c r="A40" s="42" t="s">
        <v>42</v>
      </c>
      <c r="B40" s="8" t="s">
        <v>22</v>
      </c>
      <c r="C40" s="22">
        <v>3346</v>
      </c>
      <c r="F40" s="57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</row>
    <row r="41" spans="1:17" x14ac:dyDescent="0.4">
      <c r="A41" s="42" t="s">
        <v>43</v>
      </c>
      <c r="B41" s="8" t="s">
        <v>19</v>
      </c>
      <c r="C41" s="22">
        <v>2190</v>
      </c>
      <c r="F41" s="57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</row>
    <row r="42" spans="1:17" x14ac:dyDescent="0.4">
      <c r="A42" s="42" t="s">
        <v>44</v>
      </c>
      <c r="B42" s="8" t="s">
        <v>22</v>
      </c>
      <c r="C42" s="22">
        <v>2644</v>
      </c>
      <c r="F42" s="57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</row>
    <row r="43" spans="1:17" x14ac:dyDescent="0.4">
      <c r="A43" s="42" t="s">
        <v>44</v>
      </c>
      <c r="B43" s="8" t="s">
        <v>15</v>
      </c>
      <c r="C43" s="22">
        <v>3405</v>
      </c>
      <c r="F43" s="57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</row>
    <row r="44" spans="1:17" x14ac:dyDescent="0.4">
      <c r="A44" s="42" t="s">
        <v>45</v>
      </c>
      <c r="B44" s="8" t="s">
        <v>18</v>
      </c>
      <c r="C44" s="22">
        <v>3079</v>
      </c>
      <c r="F44" s="57"/>
      <c r="G44" s="57"/>
      <c r="H44" s="57"/>
      <c r="I44" s="57"/>
      <c r="J44" s="57"/>
      <c r="K44" s="57"/>
      <c r="L44" s="57"/>
      <c r="M44" s="57"/>
      <c r="N44" s="57"/>
      <c r="O44" s="57"/>
      <c r="P44" s="57"/>
      <c r="Q44" s="57"/>
    </row>
    <row r="45" spans="1:17" x14ac:dyDescent="0.4">
      <c r="A45" s="42" t="s">
        <v>45</v>
      </c>
      <c r="B45" s="8" t="s">
        <v>21</v>
      </c>
      <c r="C45" s="22">
        <v>3145</v>
      </c>
      <c r="F45" s="57"/>
      <c r="G45" s="57"/>
      <c r="H45" s="57"/>
      <c r="I45" s="57"/>
      <c r="J45" s="57"/>
      <c r="K45" s="57"/>
      <c r="L45" s="57"/>
      <c r="M45" s="57"/>
      <c r="N45" s="57"/>
      <c r="O45" s="57"/>
      <c r="P45" s="57"/>
      <c r="Q45" s="57"/>
    </row>
    <row r="46" spans="1:17" x14ac:dyDescent="0.4">
      <c r="A46" s="42" t="s">
        <v>45</v>
      </c>
      <c r="B46" s="8" t="s">
        <v>22</v>
      </c>
      <c r="C46" s="22">
        <v>1433</v>
      </c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7"/>
    </row>
    <row r="47" spans="1:17" x14ac:dyDescent="0.4">
      <c r="A47" s="42" t="s">
        <v>46</v>
      </c>
      <c r="B47" s="8" t="s">
        <v>20</v>
      </c>
      <c r="C47" s="22">
        <v>1289</v>
      </c>
      <c r="F47" s="57"/>
      <c r="G47" s="57"/>
      <c r="H47" s="57"/>
      <c r="I47" s="57"/>
      <c r="J47" s="57"/>
      <c r="K47" s="57"/>
      <c r="L47" s="57"/>
      <c r="M47" s="57"/>
      <c r="N47" s="57"/>
      <c r="O47" s="57"/>
      <c r="P47" s="57"/>
      <c r="Q47" s="57"/>
    </row>
    <row r="48" spans="1:17" x14ac:dyDescent="0.4">
      <c r="A48" s="42" t="s">
        <v>46</v>
      </c>
      <c r="B48" s="8" t="s">
        <v>23</v>
      </c>
      <c r="C48" s="22">
        <v>3403</v>
      </c>
      <c r="F48" s="57"/>
      <c r="G48" s="57"/>
      <c r="H48" s="57"/>
      <c r="I48" s="57"/>
      <c r="J48" s="57"/>
      <c r="K48" s="57"/>
      <c r="L48" s="57"/>
      <c r="M48" s="57"/>
      <c r="N48" s="57"/>
      <c r="O48" s="57"/>
      <c r="P48" s="57"/>
      <c r="Q48" s="57"/>
    </row>
    <row r="49" spans="1:17" x14ac:dyDescent="0.4">
      <c r="A49" s="42" t="s">
        <v>46</v>
      </c>
      <c r="B49" s="8" t="s">
        <v>19</v>
      </c>
      <c r="C49" s="22">
        <v>1599</v>
      </c>
      <c r="F49" s="57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</row>
    <row r="50" spans="1:17" x14ac:dyDescent="0.4">
      <c r="A50" s="42" t="s">
        <v>46</v>
      </c>
      <c r="B50" s="8" t="s">
        <v>23</v>
      </c>
      <c r="C50" s="22">
        <v>2833</v>
      </c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7"/>
    </row>
    <row r="51" spans="1:17" x14ac:dyDescent="0.4">
      <c r="A51" s="42" t="s">
        <v>32</v>
      </c>
      <c r="B51" s="8" t="s">
        <v>25</v>
      </c>
      <c r="C51" s="22">
        <v>1604</v>
      </c>
      <c r="F51" s="57"/>
      <c r="G51" s="57"/>
      <c r="H51" s="57"/>
      <c r="I51" s="57"/>
      <c r="J51" s="57"/>
      <c r="K51" s="57"/>
      <c r="L51" s="57"/>
      <c r="M51" s="57"/>
      <c r="N51" s="57"/>
      <c r="O51" s="57"/>
      <c r="P51" s="57"/>
      <c r="Q51" s="57"/>
    </row>
    <row r="52" spans="1:17" x14ac:dyDescent="0.4">
      <c r="A52" s="42" t="s">
        <v>33</v>
      </c>
      <c r="B52" s="8" t="s">
        <v>23</v>
      </c>
      <c r="C52" s="22">
        <v>827</v>
      </c>
      <c r="F52" s="57"/>
      <c r="G52" s="57"/>
      <c r="H52" s="57"/>
      <c r="I52" s="57"/>
      <c r="J52" s="57"/>
      <c r="K52" s="57"/>
      <c r="L52" s="57"/>
      <c r="M52" s="57"/>
      <c r="N52" s="57"/>
      <c r="O52" s="57"/>
      <c r="P52" s="57"/>
      <c r="Q52" s="57"/>
    </row>
    <row r="53" spans="1:17" x14ac:dyDescent="0.4">
      <c r="A53" s="42" t="s">
        <v>33</v>
      </c>
      <c r="B53" s="8" t="s">
        <v>17</v>
      </c>
      <c r="C53" s="22">
        <v>3487</v>
      </c>
      <c r="F53" s="57"/>
      <c r="G53" s="57"/>
      <c r="H53" s="57"/>
      <c r="I53" s="57"/>
      <c r="J53" s="57"/>
      <c r="K53" s="57"/>
      <c r="L53" s="57"/>
      <c r="M53" s="57"/>
      <c r="N53" s="57"/>
      <c r="O53" s="57"/>
      <c r="P53" s="57"/>
      <c r="Q53" s="57"/>
    </row>
    <row r="54" spans="1:17" x14ac:dyDescent="0.4">
      <c r="A54" s="42" t="s">
        <v>33</v>
      </c>
      <c r="B54" s="8" t="s">
        <v>20</v>
      </c>
      <c r="C54" s="22">
        <v>1370</v>
      </c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7"/>
    </row>
    <row r="55" spans="1:17" x14ac:dyDescent="0.4">
      <c r="A55" s="42" t="s">
        <v>33</v>
      </c>
      <c r="B55" s="8" t="s">
        <v>26</v>
      </c>
      <c r="C55" s="22">
        <v>1592</v>
      </c>
      <c r="F55" s="57"/>
      <c r="G55" s="57"/>
      <c r="H55" s="57"/>
      <c r="I55" s="57"/>
      <c r="J55" s="57"/>
      <c r="K55" s="57"/>
      <c r="L55" s="57"/>
      <c r="M55" s="57"/>
      <c r="N55" s="57"/>
      <c r="O55" s="57"/>
      <c r="P55" s="57"/>
      <c r="Q55" s="57"/>
    </row>
    <row r="56" spans="1:17" x14ac:dyDescent="0.4">
      <c r="A56" s="42" t="s">
        <v>34</v>
      </c>
      <c r="B56" s="8" t="s">
        <v>24</v>
      </c>
      <c r="C56" s="22">
        <v>2478</v>
      </c>
      <c r="F56" s="57"/>
      <c r="G56" s="57"/>
      <c r="H56" s="57"/>
      <c r="I56" s="57"/>
      <c r="J56" s="57"/>
      <c r="K56" s="57"/>
      <c r="L56" s="57"/>
      <c r="M56" s="57"/>
      <c r="N56" s="57"/>
      <c r="O56" s="57"/>
      <c r="P56" s="57"/>
      <c r="Q56" s="57"/>
    </row>
    <row r="57" spans="1:17" x14ac:dyDescent="0.4">
      <c r="A57" s="42" t="s">
        <v>34</v>
      </c>
      <c r="B57" s="8" t="s">
        <v>15</v>
      </c>
      <c r="C57" s="22">
        <v>905</v>
      </c>
      <c r="F57" s="57"/>
      <c r="G57" s="57"/>
      <c r="H57" s="57"/>
      <c r="I57" s="57"/>
      <c r="J57" s="57"/>
      <c r="K57" s="57"/>
      <c r="L57" s="57"/>
      <c r="M57" s="57"/>
      <c r="N57" s="57"/>
      <c r="O57" s="57"/>
      <c r="P57" s="57"/>
      <c r="Q57" s="57"/>
    </row>
    <row r="58" spans="1:17" x14ac:dyDescent="0.4">
      <c r="A58" s="42" t="s">
        <v>34</v>
      </c>
      <c r="B58" s="8" t="s">
        <v>17</v>
      </c>
      <c r="C58" s="22">
        <v>2617</v>
      </c>
      <c r="F58" s="57"/>
      <c r="G58" s="57"/>
      <c r="H58" s="57"/>
      <c r="I58" s="57"/>
      <c r="J58" s="57"/>
      <c r="K58" s="57"/>
      <c r="L58" s="57"/>
      <c r="M58" s="57"/>
      <c r="N58" s="57"/>
      <c r="O58" s="57"/>
      <c r="P58" s="57"/>
      <c r="Q58" s="57"/>
    </row>
    <row r="59" spans="1:17" x14ac:dyDescent="0.4">
      <c r="A59" s="42" t="s">
        <v>34</v>
      </c>
      <c r="B59" s="8" t="s">
        <v>14</v>
      </c>
      <c r="C59" s="22">
        <v>3203</v>
      </c>
      <c r="F59" s="57"/>
      <c r="G59" s="57"/>
      <c r="H59" s="57"/>
      <c r="I59" s="57"/>
      <c r="J59" s="57"/>
      <c r="K59" s="57"/>
      <c r="L59" s="57"/>
      <c r="M59" s="57"/>
      <c r="N59" s="57"/>
      <c r="O59" s="57"/>
      <c r="P59" s="57"/>
      <c r="Q59" s="57"/>
    </row>
    <row r="60" spans="1:17" x14ac:dyDescent="0.4">
      <c r="A60" s="42" t="s">
        <v>34</v>
      </c>
      <c r="B60" s="8" t="s">
        <v>22</v>
      </c>
      <c r="C60" s="22">
        <v>685</v>
      </c>
      <c r="F60" s="57"/>
      <c r="G60" s="57"/>
      <c r="H60" s="57"/>
      <c r="I60" s="57"/>
      <c r="J60" s="57"/>
      <c r="K60" s="57"/>
      <c r="L60" s="57"/>
      <c r="M60" s="57"/>
      <c r="N60" s="57"/>
      <c r="O60" s="57"/>
      <c r="P60" s="57"/>
      <c r="Q60" s="57"/>
    </row>
    <row r="61" spans="1:17" x14ac:dyDescent="0.4">
      <c r="A61" s="42" t="s">
        <v>41</v>
      </c>
      <c r="B61" s="8" t="s">
        <v>28</v>
      </c>
      <c r="C61" s="22">
        <v>2506</v>
      </c>
      <c r="F61" s="57"/>
      <c r="G61" s="57"/>
      <c r="H61" s="57"/>
      <c r="I61" s="57"/>
      <c r="J61" s="57"/>
      <c r="K61" s="57"/>
      <c r="L61" s="57"/>
      <c r="M61" s="57"/>
      <c r="N61" s="57"/>
      <c r="O61" s="57"/>
      <c r="P61" s="57"/>
      <c r="Q61" s="57"/>
    </row>
    <row r="62" spans="1:17" x14ac:dyDescent="0.4">
      <c r="A62" s="42" t="s">
        <v>41</v>
      </c>
      <c r="B62" s="8" t="s">
        <v>25</v>
      </c>
      <c r="C62" s="22">
        <v>1694</v>
      </c>
      <c r="F62" s="57"/>
      <c r="G62" s="57"/>
      <c r="H62" s="57"/>
      <c r="I62" s="57"/>
      <c r="J62" s="57"/>
      <c r="K62" s="57"/>
      <c r="L62" s="57"/>
      <c r="M62" s="57"/>
      <c r="N62" s="57"/>
      <c r="O62" s="57"/>
      <c r="P62" s="57"/>
      <c r="Q62" s="57"/>
    </row>
    <row r="63" spans="1:17" x14ac:dyDescent="0.4">
      <c r="A63" s="42" t="s">
        <v>41</v>
      </c>
      <c r="B63" s="8" t="s">
        <v>27</v>
      </c>
      <c r="C63" s="22">
        <v>2309</v>
      </c>
      <c r="F63" s="57"/>
      <c r="G63" s="57"/>
      <c r="H63" s="57"/>
      <c r="I63" s="57"/>
      <c r="J63" s="57"/>
      <c r="K63" s="57"/>
      <c r="L63" s="57"/>
      <c r="M63" s="57"/>
      <c r="N63" s="57"/>
      <c r="O63" s="57"/>
      <c r="P63" s="57"/>
      <c r="Q63" s="57"/>
    </row>
    <row r="64" spans="1:17" x14ac:dyDescent="0.4">
      <c r="A64" s="42" t="s">
        <v>41</v>
      </c>
      <c r="B64" s="8" t="s">
        <v>25</v>
      </c>
      <c r="C64" s="22">
        <v>1229</v>
      </c>
      <c r="F64" s="57"/>
      <c r="G64" s="57"/>
      <c r="H64" s="57"/>
      <c r="I64" s="57"/>
      <c r="J64" s="57"/>
      <c r="K64" s="57"/>
      <c r="L64" s="57"/>
      <c r="M64" s="57"/>
      <c r="N64" s="57"/>
      <c r="O64" s="57"/>
      <c r="P64" s="57"/>
      <c r="Q64" s="57"/>
    </row>
    <row r="65" spans="1:17" x14ac:dyDescent="0.4">
      <c r="A65" s="42" t="s">
        <v>41</v>
      </c>
      <c r="B65" s="8" t="s">
        <v>28</v>
      </c>
      <c r="C65" s="22">
        <v>2142</v>
      </c>
      <c r="F65" s="57"/>
      <c r="G65" s="57"/>
      <c r="H65" s="57"/>
      <c r="I65" s="57"/>
      <c r="J65" s="57"/>
      <c r="K65" s="57"/>
      <c r="L65" s="57"/>
      <c r="M65" s="57"/>
      <c r="N65" s="57"/>
      <c r="O65" s="57"/>
      <c r="P65" s="57"/>
      <c r="Q65" s="57"/>
    </row>
    <row r="66" spans="1:17" x14ac:dyDescent="0.4">
      <c r="A66" s="42" t="s">
        <v>42</v>
      </c>
      <c r="B66" s="8" t="s">
        <v>25</v>
      </c>
      <c r="C66" s="22">
        <v>1574</v>
      </c>
      <c r="F66" s="57"/>
      <c r="G66" s="57"/>
      <c r="H66" s="57"/>
      <c r="I66" s="57"/>
      <c r="J66" s="57"/>
      <c r="K66" s="57"/>
      <c r="L66" s="57"/>
      <c r="M66" s="57"/>
      <c r="N66" s="57"/>
      <c r="O66" s="57"/>
      <c r="P66" s="57"/>
      <c r="Q66" s="57"/>
    </row>
    <row r="67" spans="1:17" x14ac:dyDescent="0.4">
      <c r="A67" s="42" t="s">
        <v>42</v>
      </c>
      <c r="B67" s="8" t="s">
        <v>15</v>
      </c>
      <c r="C67" s="22">
        <v>1274</v>
      </c>
      <c r="F67" s="57"/>
      <c r="G67" s="57"/>
      <c r="H67" s="57"/>
      <c r="I67" s="57"/>
      <c r="J67" s="57"/>
      <c r="K67" s="57"/>
      <c r="L67" s="57"/>
      <c r="M67" s="57"/>
      <c r="N67" s="57"/>
      <c r="O67" s="57"/>
      <c r="P67" s="57"/>
      <c r="Q67" s="57"/>
    </row>
    <row r="68" spans="1:17" x14ac:dyDescent="0.4">
      <c r="A68" s="42" t="s">
        <v>42</v>
      </c>
      <c r="B68" s="8" t="s">
        <v>26</v>
      </c>
      <c r="C68" s="22">
        <v>654</v>
      </c>
      <c r="F68" s="57"/>
      <c r="G68" s="57"/>
      <c r="H68" s="57"/>
      <c r="I68" s="57"/>
      <c r="J68" s="57"/>
      <c r="K68" s="57"/>
      <c r="L68" s="57"/>
      <c r="M68" s="57"/>
      <c r="N68" s="57"/>
      <c r="O68" s="57"/>
      <c r="P68" s="57"/>
      <c r="Q68" s="57"/>
    </row>
    <row r="69" spans="1:17" x14ac:dyDescent="0.4">
      <c r="A69" s="42" t="s">
        <v>42</v>
      </c>
      <c r="B69" s="8" t="s">
        <v>18</v>
      </c>
      <c r="C69" s="22">
        <v>2409</v>
      </c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</row>
    <row r="70" spans="1:17" x14ac:dyDescent="0.4">
      <c r="A70" s="42" t="s">
        <v>43</v>
      </c>
      <c r="B70" s="8" t="s">
        <v>22</v>
      </c>
      <c r="C70" s="22">
        <v>2221</v>
      </c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</row>
    <row r="71" spans="1:17" x14ac:dyDescent="0.4">
      <c r="A71" s="42" t="s">
        <v>43</v>
      </c>
      <c r="B71" s="8" t="s">
        <v>14</v>
      </c>
      <c r="C71" s="22">
        <v>2083</v>
      </c>
      <c r="F71" s="57"/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</row>
    <row r="72" spans="1:17" x14ac:dyDescent="0.4">
      <c r="A72" s="42" t="s">
        <v>43</v>
      </c>
      <c r="B72" s="8" t="s">
        <v>25</v>
      </c>
      <c r="C72" s="22">
        <v>1583</v>
      </c>
      <c r="F72" s="57"/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</row>
    <row r="73" spans="1:17" x14ac:dyDescent="0.4">
      <c r="A73" s="42" t="s">
        <v>44</v>
      </c>
      <c r="B73" s="8" t="s">
        <v>27</v>
      </c>
      <c r="C73" s="22">
        <v>1028</v>
      </c>
      <c r="F73" s="57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</row>
    <row r="74" spans="1:17" x14ac:dyDescent="0.4">
      <c r="A74" s="42" t="s">
        <v>44</v>
      </c>
      <c r="B74" s="8" t="s">
        <v>14</v>
      </c>
      <c r="C74" s="22">
        <v>2883</v>
      </c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</row>
    <row r="75" spans="1:17" x14ac:dyDescent="0.4">
      <c r="A75" s="42" t="s">
        <v>44</v>
      </c>
      <c r="B75" s="8" t="s">
        <v>27</v>
      </c>
      <c r="C75" s="22">
        <v>2177</v>
      </c>
      <c r="F75" s="57"/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</row>
    <row r="76" spans="1:17" x14ac:dyDescent="0.4">
      <c r="A76" s="42" t="s">
        <v>44</v>
      </c>
      <c r="B76" s="8" t="s">
        <v>15</v>
      </c>
      <c r="C76" s="22">
        <v>2182</v>
      </c>
      <c r="F76" s="57"/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57"/>
    </row>
    <row r="77" spans="1:17" x14ac:dyDescent="0.4">
      <c r="A77" s="42" t="s">
        <v>47</v>
      </c>
      <c r="B77" s="8" t="s">
        <v>24</v>
      </c>
      <c r="C77" s="22">
        <v>1649</v>
      </c>
      <c r="F77" s="57"/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57"/>
    </row>
    <row r="78" spans="1:17" x14ac:dyDescent="0.4">
      <c r="A78" s="42" t="s">
        <v>47</v>
      </c>
      <c r="B78" s="8" t="s">
        <v>28</v>
      </c>
      <c r="C78" s="22">
        <v>822</v>
      </c>
      <c r="F78" s="57"/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57"/>
    </row>
    <row r="79" spans="1:17" x14ac:dyDescent="0.4">
      <c r="A79" s="42" t="s">
        <v>45</v>
      </c>
      <c r="B79" s="8" t="s">
        <v>28</v>
      </c>
      <c r="C79" s="22">
        <v>3404</v>
      </c>
      <c r="F79" s="57"/>
      <c r="G79" s="57"/>
      <c r="H79" s="57"/>
      <c r="I79" s="57"/>
      <c r="J79" s="57"/>
      <c r="K79" s="57"/>
      <c r="L79" s="57"/>
      <c r="M79" s="57"/>
      <c r="N79" s="57"/>
      <c r="O79" s="57"/>
      <c r="P79" s="57"/>
      <c r="Q79" s="57"/>
    </row>
    <row r="80" spans="1:17" x14ac:dyDescent="0.4">
      <c r="A80" s="42" t="s">
        <v>45</v>
      </c>
      <c r="B80" s="8" t="s">
        <v>25</v>
      </c>
      <c r="C80" s="22">
        <v>3479</v>
      </c>
      <c r="F80" s="57"/>
      <c r="G80" s="57"/>
      <c r="H80" s="57"/>
      <c r="I80" s="57"/>
      <c r="J80" s="57"/>
      <c r="K80" s="57"/>
      <c r="L80" s="57"/>
      <c r="M80" s="57"/>
      <c r="N80" s="57"/>
      <c r="O80" s="57"/>
      <c r="P80" s="57"/>
      <c r="Q80" s="57"/>
    </row>
    <row r="81" spans="1:17" x14ac:dyDescent="0.4">
      <c r="A81" s="42" t="s">
        <v>45</v>
      </c>
      <c r="B81" s="8" t="s">
        <v>28</v>
      </c>
      <c r="C81" s="22">
        <v>974</v>
      </c>
      <c r="F81" s="57"/>
      <c r="G81" s="57"/>
      <c r="H81" s="57"/>
      <c r="I81" s="57"/>
      <c r="J81" s="57"/>
      <c r="K81" s="57"/>
      <c r="L81" s="57"/>
      <c r="M81" s="57"/>
      <c r="N81" s="57"/>
      <c r="O81" s="57"/>
      <c r="P81" s="57"/>
      <c r="Q81" s="57"/>
    </row>
    <row r="82" spans="1:17" x14ac:dyDescent="0.4">
      <c r="A82" s="42" t="s">
        <v>48</v>
      </c>
      <c r="B82" s="8" t="s">
        <v>21</v>
      </c>
      <c r="C82" s="22">
        <v>2006</v>
      </c>
      <c r="F82" s="57"/>
      <c r="G82" s="57"/>
      <c r="H82" s="57"/>
      <c r="I82" s="57"/>
      <c r="J82" s="57"/>
      <c r="K82" s="57"/>
      <c r="L82" s="57"/>
      <c r="M82" s="57"/>
      <c r="N82" s="57"/>
      <c r="O82" s="57"/>
      <c r="P82" s="57"/>
      <c r="Q82" s="57"/>
    </row>
    <row r="83" spans="1:17" x14ac:dyDescent="0.4">
      <c r="A83" s="42" t="s">
        <v>32</v>
      </c>
      <c r="B83" s="8" t="s">
        <v>24</v>
      </c>
      <c r="C83" s="22">
        <v>2041</v>
      </c>
      <c r="F83" s="57"/>
      <c r="G83" s="57"/>
      <c r="H83" s="57"/>
      <c r="I83" s="57"/>
      <c r="J83" s="57"/>
      <c r="K83" s="57"/>
      <c r="L83" s="57"/>
      <c r="M83" s="57"/>
      <c r="N83" s="57"/>
      <c r="O83" s="57"/>
      <c r="P83" s="57"/>
      <c r="Q83" s="57"/>
    </row>
    <row r="84" spans="1:17" x14ac:dyDescent="0.4">
      <c r="A84" s="42" t="s">
        <v>32</v>
      </c>
      <c r="B84" s="8" t="s">
        <v>28</v>
      </c>
      <c r="C84" s="22">
        <v>764</v>
      </c>
      <c r="F84" s="57"/>
      <c r="G84" s="57"/>
      <c r="H84" s="57"/>
      <c r="I84" s="57"/>
      <c r="J84" s="57"/>
      <c r="K84" s="57"/>
      <c r="L84" s="57"/>
      <c r="M84" s="57"/>
      <c r="N84" s="57"/>
      <c r="O84" s="57"/>
      <c r="P84" s="57"/>
      <c r="Q84" s="57"/>
    </row>
    <row r="85" spans="1:17" x14ac:dyDescent="0.4">
      <c r="A85" s="42" t="s">
        <v>32</v>
      </c>
      <c r="B85" s="8" t="s">
        <v>15</v>
      </c>
      <c r="C85" s="22">
        <v>3210</v>
      </c>
      <c r="F85" s="57"/>
      <c r="G85" s="57"/>
      <c r="H85" s="57"/>
      <c r="I85" s="57"/>
      <c r="J85" s="57"/>
      <c r="K85" s="57"/>
      <c r="L85" s="57"/>
      <c r="M85" s="57"/>
      <c r="N85" s="57"/>
      <c r="O85" s="57"/>
      <c r="P85" s="57"/>
      <c r="Q85" s="57"/>
    </row>
    <row r="86" spans="1:17" x14ac:dyDescent="0.4">
      <c r="A86" s="42" t="s">
        <v>32</v>
      </c>
      <c r="B86" s="8" t="s">
        <v>24</v>
      </c>
      <c r="C86" s="22">
        <v>676</v>
      </c>
      <c r="F86" s="57"/>
      <c r="G86" s="57"/>
      <c r="H86" s="57"/>
      <c r="I86" s="57"/>
      <c r="J86" s="57"/>
      <c r="K86" s="57"/>
      <c r="L86" s="57"/>
      <c r="M86" s="57"/>
      <c r="N86" s="57"/>
      <c r="O86" s="57"/>
      <c r="P86" s="57"/>
      <c r="Q86" s="57"/>
    </row>
    <row r="87" spans="1:17" x14ac:dyDescent="0.4">
      <c r="A87" s="42" t="s">
        <v>49</v>
      </c>
      <c r="B87" s="8" t="s">
        <v>18</v>
      </c>
      <c r="C87" s="22">
        <v>1034</v>
      </c>
      <c r="F87" s="57"/>
      <c r="G87" s="57"/>
      <c r="H87" s="57"/>
      <c r="I87" s="57"/>
      <c r="J87" s="57"/>
      <c r="K87" s="57"/>
      <c r="L87" s="57"/>
      <c r="M87" s="57"/>
      <c r="N87" s="57"/>
      <c r="O87" s="57"/>
      <c r="P87" s="57"/>
      <c r="Q87" s="57"/>
    </row>
    <row r="88" spans="1:17" x14ac:dyDescent="0.4">
      <c r="A88" s="42" t="s">
        <v>49</v>
      </c>
      <c r="B88" s="8" t="s">
        <v>19</v>
      </c>
      <c r="C88" s="22">
        <v>2873</v>
      </c>
      <c r="F88" s="57"/>
      <c r="G88" s="57"/>
      <c r="H88" s="57"/>
      <c r="I88" s="57"/>
      <c r="J88" s="57"/>
      <c r="K88" s="57"/>
      <c r="L88" s="57"/>
      <c r="M88" s="57"/>
      <c r="N88" s="57"/>
      <c r="O88" s="57"/>
      <c r="P88" s="57"/>
      <c r="Q88" s="57"/>
    </row>
    <row r="89" spans="1:17" x14ac:dyDescent="0.4">
      <c r="A89" s="42" t="s">
        <v>49</v>
      </c>
      <c r="B89" s="8" t="s">
        <v>20</v>
      </c>
      <c r="C89" s="22">
        <v>3219</v>
      </c>
      <c r="F89" s="57"/>
      <c r="G89" s="57"/>
      <c r="H89" s="57"/>
      <c r="I89" s="57"/>
      <c r="J89" s="57"/>
      <c r="K89" s="57"/>
      <c r="L89" s="57"/>
      <c r="M89" s="57"/>
      <c r="N89" s="57"/>
      <c r="O89" s="57"/>
      <c r="P89" s="57"/>
      <c r="Q89" s="57"/>
    </row>
    <row r="90" spans="1:17" x14ac:dyDescent="0.4">
      <c r="A90" s="42" t="s">
        <v>49</v>
      </c>
      <c r="B90" s="8" t="s">
        <v>26</v>
      </c>
      <c r="C90" s="22">
        <v>755</v>
      </c>
      <c r="F90" s="57"/>
      <c r="G90" s="57"/>
      <c r="H90" s="57"/>
      <c r="I90" s="57"/>
      <c r="J90" s="57"/>
      <c r="K90" s="57"/>
      <c r="L90" s="57"/>
      <c r="M90" s="57"/>
      <c r="N90" s="57"/>
      <c r="O90" s="57"/>
      <c r="P90" s="57"/>
      <c r="Q90" s="57"/>
    </row>
    <row r="91" spans="1:17" x14ac:dyDescent="0.4">
      <c r="A91" s="42" t="s">
        <v>33</v>
      </c>
      <c r="B91" s="8" t="s">
        <v>22</v>
      </c>
      <c r="C91" s="22">
        <v>1986</v>
      </c>
      <c r="F91" s="57"/>
      <c r="G91" s="57"/>
      <c r="H91" s="57"/>
      <c r="I91" s="57"/>
      <c r="J91" s="57"/>
      <c r="K91" s="57"/>
      <c r="L91" s="57"/>
      <c r="M91" s="57"/>
      <c r="N91" s="57"/>
      <c r="O91" s="57"/>
      <c r="P91" s="57"/>
      <c r="Q91" s="57"/>
    </row>
    <row r="92" spans="1:17" x14ac:dyDescent="0.4">
      <c r="A92" s="42" t="s">
        <v>33</v>
      </c>
      <c r="B92" s="8" t="s">
        <v>27</v>
      </c>
      <c r="C92" s="22">
        <v>1784</v>
      </c>
      <c r="F92" s="57"/>
      <c r="G92" s="57"/>
      <c r="H92" s="57"/>
      <c r="I92" s="57"/>
      <c r="J92" s="57"/>
      <c r="K92" s="57"/>
      <c r="L92" s="57"/>
      <c r="M92" s="57"/>
      <c r="N92" s="57"/>
      <c r="O92" s="57"/>
      <c r="P92" s="57"/>
      <c r="Q92" s="57"/>
    </row>
    <row r="93" spans="1:17" x14ac:dyDescent="0.4">
      <c r="A93" s="42" t="s">
        <v>33</v>
      </c>
      <c r="B93" s="8" t="s">
        <v>20</v>
      </c>
      <c r="C93" s="22">
        <v>3415</v>
      </c>
      <c r="F93" s="57"/>
      <c r="G93" s="57"/>
      <c r="H93" s="57"/>
      <c r="I93" s="57"/>
      <c r="J93" s="57"/>
      <c r="K93" s="57"/>
      <c r="L93" s="57"/>
      <c r="M93" s="57"/>
      <c r="N93" s="57"/>
      <c r="O93" s="57"/>
      <c r="P93" s="57"/>
      <c r="Q93" s="57"/>
    </row>
    <row r="94" spans="1:17" x14ac:dyDescent="0.4">
      <c r="A94" s="42" t="s">
        <v>33</v>
      </c>
      <c r="B94" s="8" t="s">
        <v>20</v>
      </c>
      <c r="C94" s="22">
        <v>2686</v>
      </c>
      <c r="F94" s="57"/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57"/>
    </row>
    <row r="95" spans="1:17" x14ac:dyDescent="0.4">
      <c r="A95" s="42" t="s">
        <v>33</v>
      </c>
      <c r="B95" s="8" t="s">
        <v>28</v>
      </c>
      <c r="C95" s="22">
        <v>650</v>
      </c>
      <c r="F95" s="57"/>
      <c r="G95" s="57"/>
      <c r="H95" s="57"/>
      <c r="I95" s="57"/>
      <c r="J95" s="57"/>
      <c r="K95" s="57"/>
      <c r="L95" s="57"/>
      <c r="M95" s="57"/>
      <c r="N95" s="57"/>
      <c r="O95" s="57"/>
      <c r="P95" s="57"/>
      <c r="Q95" s="57"/>
    </row>
    <row r="96" spans="1:17" x14ac:dyDescent="0.4">
      <c r="A96" s="42" t="s">
        <v>33</v>
      </c>
      <c r="B96" s="8" t="s">
        <v>20</v>
      </c>
      <c r="C96" s="22">
        <v>1892</v>
      </c>
      <c r="F96" s="57"/>
      <c r="G96" s="57"/>
      <c r="H96" s="57"/>
      <c r="I96" s="57"/>
      <c r="J96" s="57"/>
      <c r="K96" s="57"/>
      <c r="L96" s="57"/>
      <c r="M96" s="57"/>
      <c r="N96" s="57"/>
      <c r="O96" s="57"/>
      <c r="P96" s="57"/>
      <c r="Q96" s="57"/>
    </row>
    <row r="97" spans="1:17" x14ac:dyDescent="0.4">
      <c r="A97" s="42" t="s">
        <v>34</v>
      </c>
      <c r="B97" s="8" t="s">
        <v>24</v>
      </c>
      <c r="C97" s="22">
        <v>2831</v>
      </c>
      <c r="F97" s="57"/>
      <c r="G97" s="57"/>
      <c r="H97" s="57"/>
      <c r="I97" s="57"/>
      <c r="J97" s="57"/>
      <c r="K97" s="57"/>
      <c r="L97" s="57"/>
      <c r="M97" s="57"/>
      <c r="N97" s="57"/>
      <c r="O97" s="57"/>
      <c r="P97" s="57"/>
      <c r="Q97" s="57"/>
    </row>
    <row r="98" spans="1:17" x14ac:dyDescent="0.4">
      <c r="A98" s="42" t="s">
        <v>34</v>
      </c>
      <c r="B98" s="8" t="s">
        <v>22</v>
      </c>
      <c r="C98" s="22">
        <v>1281</v>
      </c>
      <c r="F98" s="57"/>
      <c r="G98" s="57"/>
      <c r="H98" s="57"/>
      <c r="I98" s="57"/>
      <c r="J98" s="57"/>
      <c r="K98" s="57"/>
      <c r="L98" s="57"/>
      <c r="M98" s="57"/>
      <c r="N98" s="57"/>
      <c r="O98" s="57"/>
      <c r="P98" s="57"/>
      <c r="Q98" s="57"/>
    </row>
    <row r="99" spans="1:17" x14ac:dyDescent="0.4">
      <c r="A99" s="42" t="s">
        <v>34</v>
      </c>
      <c r="B99" s="8" t="s">
        <v>17</v>
      </c>
      <c r="C99" s="22">
        <v>3307</v>
      </c>
      <c r="F99" s="57"/>
      <c r="G99" s="57"/>
      <c r="H99" s="57"/>
      <c r="I99" s="57"/>
      <c r="J99" s="57"/>
      <c r="K99" s="57"/>
      <c r="L99" s="57"/>
      <c r="M99" s="57"/>
      <c r="N99" s="57"/>
      <c r="O99" s="57"/>
      <c r="P99" s="57"/>
      <c r="Q99" s="57"/>
    </row>
    <row r="100" spans="1:17" x14ac:dyDescent="0.4">
      <c r="A100" s="42" t="s">
        <v>41</v>
      </c>
      <c r="B100" s="8" t="s">
        <v>24</v>
      </c>
      <c r="C100" s="22">
        <v>999</v>
      </c>
      <c r="F100" s="57"/>
      <c r="G100" s="57"/>
      <c r="H100" s="57"/>
      <c r="I100" s="57"/>
      <c r="J100" s="57"/>
      <c r="K100" s="57"/>
      <c r="L100" s="57"/>
      <c r="M100" s="57"/>
      <c r="N100" s="57"/>
      <c r="O100" s="57"/>
      <c r="P100" s="57"/>
      <c r="Q100" s="57"/>
    </row>
    <row r="101" spans="1:17" x14ac:dyDescent="0.4">
      <c r="A101" s="42" t="s">
        <v>41</v>
      </c>
      <c r="B101" s="8" t="s">
        <v>28</v>
      </c>
      <c r="C101" s="22">
        <v>1217</v>
      </c>
      <c r="F101" s="57"/>
      <c r="G101" s="57"/>
      <c r="H101" s="57"/>
      <c r="I101" s="57"/>
      <c r="J101" s="57"/>
      <c r="K101" s="57"/>
      <c r="L101" s="57"/>
      <c r="M101" s="57"/>
      <c r="N101" s="57"/>
      <c r="O101" s="57"/>
      <c r="P101" s="57"/>
      <c r="Q101" s="57"/>
    </row>
    <row r="102" spans="1:17" x14ac:dyDescent="0.4">
      <c r="A102" s="42" t="s">
        <v>41</v>
      </c>
      <c r="B102" s="8" t="s">
        <v>19</v>
      </c>
      <c r="C102" s="22">
        <v>649</v>
      </c>
      <c r="F102" s="57"/>
      <c r="G102" s="57"/>
      <c r="H102" s="57"/>
      <c r="I102" s="57"/>
      <c r="J102" s="57"/>
      <c r="K102" s="57"/>
      <c r="L102" s="57"/>
      <c r="M102" s="57"/>
      <c r="N102" s="57"/>
      <c r="O102" s="57"/>
      <c r="P102" s="57"/>
      <c r="Q102" s="57"/>
    </row>
    <row r="103" spans="1:17" x14ac:dyDescent="0.4">
      <c r="A103" s="42" t="s">
        <v>42</v>
      </c>
      <c r="B103" s="8" t="s">
        <v>15</v>
      </c>
      <c r="C103" s="22">
        <v>3115</v>
      </c>
      <c r="F103" s="57"/>
      <c r="G103" s="57"/>
      <c r="H103" s="57"/>
      <c r="I103" s="57"/>
      <c r="J103" s="57"/>
      <c r="K103" s="57"/>
      <c r="L103" s="57"/>
      <c r="M103" s="57"/>
      <c r="N103" s="57"/>
      <c r="O103" s="57"/>
      <c r="P103" s="57"/>
      <c r="Q103" s="57"/>
    </row>
    <row r="104" spans="1:17" x14ac:dyDescent="0.4">
      <c r="A104" s="42" t="s">
        <v>42</v>
      </c>
      <c r="B104" s="8" t="s">
        <v>26</v>
      </c>
      <c r="C104" s="22">
        <v>856</v>
      </c>
      <c r="F104" s="57"/>
      <c r="G104" s="57"/>
      <c r="H104" s="57"/>
      <c r="I104" s="57"/>
      <c r="J104" s="57"/>
      <c r="K104" s="57"/>
      <c r="L104" s="57"/>
      <c r="M104" s="57"/>
      <c r="N104" s="57"/>
      <c r="O104" s="57"/>
      <c r="P104" s="57"/>
      <c r="Q104" s="57"/>
    </row>
    <row r="105" spans="1:17" x14ac:dyDescent="0.4">
      <c r="A105" s="42" t="s">
        <v>42</v>
      </c>
      <c r="B105" s="8" t="s">
        <v>17</v>
      </c>
      <c r="C105" s="22">
        <v>2556</v>
      </c>
      <c r="F105" s="57"/>
      <c r="G105" s="57"/>
      <c r="H105" s="57"/>
      <c r="I105" s="57"/>
      <c r="J105" s="57"/>
      <c r="K105" s="57"/>
      <c r="L105" s="57"/>
      <c r="M105" s="57"/>
      <c r="N105" s="57"/>
      <c r="O105" s="57"/>
      <c r="P105" s="57"/>
      <c r="Q105" s="57"/>
    </row>
    <row r="106" spans="1:17" x14ac:dyDescent="0.4">
      <c r="A106" s="42" t="s">
        <v>42</v>
      </c>
      <c r="B106" s="8" t="s">
        <v>21</v>
      </c>
      <c r="C106" s="22">
        <v>789</v>
      </c>
      <c r="F106" s="57"/>
      <c r="G106" s="57"/>
      <c r="H106" s="57"/>
      <c r="I106" s="57"/>
      <c r="J106" s="57"/>
      <c r="K106" s="57"/>
      <c r="L106" s="57"/>
      <c r="M106" s="57"/>
      <c r="N106" s="57"/>
      <c r="O106" s="57"/>
      <c r="P106" s="57"/>
      <c r="Q106" s="57"/>
    </row>
    <row r="107" spans="1:17" x14ac:dyDescent="0.4">
      <c r="A107" s="42" t="s">
        <v>42</v>
      </c>
      <c r="B107" s="8" t="s">
        <v>25</v>
      </c>
      <c r="C107" s="22">
        <v>3374</v>
      </c>
      <c r="F107" s="57"/>
      <c r="G107" s="57"/>
      <c r="H107" s="57"/>
      <c r="I107" s="57"/>
      <c r="J107" s="57"/>
      <c r="K107" s="57"/>
      <c r="L107" s="57"/>
      <c r="M107" s="57"/>
      <c r="N107" s="57"/>
      <c r="O107" s="57"/>
      <c r="P107" s="57"/>
      <c r="Q107" s="57"/>
    </row>
    <row r="108" spans="1:17" x14ac:dyDescent="0.4">
      <c r="A108" s="42" t="s">
        <v>43</v>
      </c>
      <c r="B108" s="8" t="s">
        <v>16</v>
      </c>
      <c r="C108" s="22">
        <v>3247</v>
      </c>
      <c r="F108" s="57"/>
      <c r="G108" s="57"/>
      <c r="H108" s="57"/>
      <c r="I108" s="57"/>
      <c r="J108" s="57"/>
      <c r="K108" s="57"/>
      <c r="L108" s="57"/>
      <c r="M108" s="57"/>
      <c r="N108" s="57"/>
      <c r="O108" s="57"/>
      <c r="P108" s="57"/>
      <c r="Q108" s="57"/>
    </row>
    <row r="109" spans="1:17" x14ac:dyDescent="0.4">
      <c r="A109" s="42" t="s">
        <v>43</v>
      </c>
      <c r="B109" s="8" t="s">
        <v>18</v>
      </c>
      <c r="C109" s="22">
        <v>1451</v>
      </c>
      <c r="F109" s="57"/>
      <c r="G109" s="57"/>
      <c r="H109" s="57"/>
      <c r="I109" s="57"/>
      <c r="J109" s="57"/>
      <c r="K109" s="57"/>
      <c r="L109" s="57"/>
      <c r="M109" s="57"/>
      <c r="N109" s="57"/>
      <c r="O109" s="57"/>
      <c r="P109" s="57"/>
      <c r="Q109" s="57"/>
    </row>
    <row r="110" spans="1:17" x14ac:dyDescent="0.4">
      <c r="A110" s="42" t="s">
        <v>43</v>
      </c>
      <c r="B110" s="8" t="s">
        <v>21</v>
      </c>
      <c r="C110" s="22">
        <v>3446</v>
      </c>
      <c r="F110" s="57"/>
      <c r="G110" s="57"/>
      <c r="H110" s="57"/>
      <c r="I110" s="57"/>
      <c r="J110" s="57"/>
      <c r="K110" s="57"/>
      <c r="L110" s="57"/>
      <c r="M110" s="57"/>
      <c r="N110" s="57"/>
      <c r="O110" s="57"/>
      <c r="P110" s="57"/>
      <c r="Q110" s="57"/>
    </row>
    <row r="111" spans="1:17" x14ac:dyDescent="0.4">
      <c r="A111" s="42" t="s">
        <v>44</v>
      </c>
      <c r="B111" s="8" t="s">
        <v>19</v>
      </c>
      <c r="C111" s="22">
        <v>2979</v>
      </c>
      <c r="F111" s="57"/>
      <c r="G111" s="57"/>
      <c r="H111" s="57"/>
      <c r="I111" s="57"/>
      <c r="J111" s="57"/>
      <c r="K111" s="57"/>
      <c r="L111" s="57"/>
      <c r="M111" s="57"/>
      <c r="N111" s="57"/>
      <c r="O111" s="57"/>
      <c r="P111" s="57"/>
      <c r="Q111" s="57"/>
    </row>
    <row r="112" spans="1:17" x14ac:dyDescent="0.4">
      <c r="A112" s="42" t="s">
        <v>47</v>
      </c>
      <c r="B112" s="8" t="s">
        <v>24</v>
      </c>
      <c r="C112" s="22">
        <v>2482</v>
      </c>
      <c r="F112" s="57"/>
      <c r="G112" s="57"/>
      <c r="H112" s="57"/>
      <c r="I112" s="57"/>
      <c r="J112" s="57"/>
      <c r="K112" s="57"/>
      <c r="L112" s="57"/>
      <c r="M112" s="57"/>
      <c r="N112" s="57"/>
      <c r="O112" s="57"/>
      <c r="P112" s="57"/>
      <c r="Q112" s="57"/>
    </row>
    <row r="113" spans="1:17" x14ac:dyDescent="0.4">
      <c r="A113" s="42" t="s">
        <v>47</v>
      </c>
      <c r="B113" s="8" t="s">
        <v>14</v>
      </c>
      <c r="C113" s="22">
        <v>942</v>
      </c>
      <c r="F113" s="57"/>
      <c r="G113" s="57"/>
      <c r="H113" s="57"/>
      <c r="I113" s="57"/>
      <c r="J113" s="57"/>
      <c r="K113" s="57"/>
      <c r="L113" s="57"/>
      <c r="M113" s="57"/>
      <c r="N113" s="57"/>
      <c r="O113" s="57"/>
      <c r="P113" s="57"/>
      <c r="Q113" s="57"/>
    </row>
    <row r="114" spans="1:17" x14ac:dyDescent="0.4">
      <c r="A114" s="42" t="s">
        <v>47</v>
      </c>
      <c r="B114" s="8" t="s">
        <v>18</v>
      </c>
      <c r="C114" s="22">
        <v>996</v>
      </c>
      <c r="F114" s="57"/>
      <c r="G114" s="57"/>
      <c r="H114" s="57"/>
      <c r="I114" s="57"/>
      <c r="J114" s="57"/>
      <c r="K114" s="57"/>
      <c r="L114" s="57"/>
      <c r="M114" s="57"/>
      <c r="N114" s="57"/>
      <c r="O114" s="57"/>
      <c r="P114" s="57"/>
      <c r="Q114" s="57"/>
    </row>
    <row r="115" spans="1:17" x14ac:dyDescent="0.4">
      <c r="A115" s="42" t="s">
        <v>47</v>
      </c>
      <c r="B115" s="8" t="s">
        <v>18</v>
      </c>
      <c r="C115" s="22">
        <v>2903</v>
      </c>
      <c r="F115" s="57"/>
      <c r="G115" s="57"/>
      <c r="H115" s="57"/>
      <c r="I115" s="57"/>
      <c r="J115" s="57"/>
      <c r="K115" s="57"/>
      <c r="L115" s="57"/>
      <c r="M115" s="57"/>
      <c r="N115" s="57"/>
      <c r="O115" s="57"/>
      <c r="P115" s="57"/>
      <c r="Q115" s="57"/>
    </row>
    <row r="116" spans="1:17" x14ac:dyDescent="0.4">
      <c r="A116" s="42" t="s">
        <v>45</v>
      </c>
      <c r="B116" s="8" t="s">
        <v>16</v>
      </c>
      <c r="C116" s="22">
        <v>1543</v>
      </c>
      <c r="F116" s="57"/>
      <c r="G116" s="57"/>
      <c r="H116" s="57"/>
      <c r="I116" s="57"/>
      <c r="J116" s="57"/>
      <c r="K116" s="57"/>
      <c r="L116" s="57"/>
      <c r="M116" s="57"/>
      <c r="N116" s="57"/>
      <c r="O116" s="57"/>
      <c r="P116" s="57"/>
      <c r="Q116" s="57"/>
    </row>
    <row r="117" spans="1:17" x14ac:dyDescent="0.4">
      <c r="A117" s="42" t="s">
        <v>45</v>
      </c>
      <c r="B117" s="8" t="s">
        <v>16</v>
      </c>
      <c r="C117" s="22">
        <v>1508</v>
      </c>
      <c r="F117" s="57"/>
      <c r="G117" s="57"/>
      <c r="H117" s="57"/>
      <c r="I117" s="57"/>
      <c r="J117" s="57"/>
      <c r="K117" s="57"/>
      <c r="L117" s="57"/>
      <c r="M117" s="57"/>
      <c r="N117" s="57"/>
      <c r="O117" s="57"/>
      <c r="P117" s="57"/>
      <c r="Q117" s="57"/>
    </row>
    <row r="118" spans="1:17" x14ac:dyDescent="0.4">
      <c r="A118" s="42" t="s">
        <v>46</v>
      </c>
      <c r="B118" s="8" t="s">
        <v>27</v>
      </c>
      <c r="C118" s="22">
        <v>1663</v>
      </c>
      <c r="F118" s="57"/>
      <c r="G118" s="57"/>
      <c r="H118" s="57"/>
      <c r="I118" s="57"/>
      <c r="J118" s="57"/>
      <c r="K118" s="57"/>
      <c r="L118" s="57"/>
      <c r="M118" s="57"/>
      <c r="N118" s="57"/>
      <c r="O118" s="57"/>
      <c r="P118" s="57"/>
      <c r="Q118" s="57"/>
    </row>
    <row r="119" spans="1:17" x14ac:dyDescent="0.4">
      <c r="A119" s="42" t="s">
        <v>46</v>
      </c>
      <c r="B119" s="8" t="s">
        <v>21</v>
      </c>
      <c r="C119" s="22">
        <v>1347</v>
      </c>
      <c r="F119" s="57"/>
      <c r="G119" s="57"/>
      <c r="H119" s="57"/>
      <c r="I119" s="57"/>
      <c r="J119" s="57"/>
      <c r="K119" s="57"/>
      <c r="L119" s="57"/>
      <c r="M119" s="57"/>
      <c r="N119" s="57"/>
      <c r="O119" s="57"/>
      <c r="P119" s="57"/>
      <c r="Q119" s="57"/>
    </row>
    <row r="120" spans="1:17" x14ac:dyDescent="0.4">
      <c r="A120" s="42" t="s">
        <v>46</v>
      </c>
      <c r="B120" s="8" t="s">
        <v>19</v>
      </c>
      <c r="C120" s="22">
        <v>1979</v>
      </c>
      <c r="F120" s="57"/>
      <c r="G120" s="57"/>
      <c r="H120" s="57"/>
      <c r="I120" s="57"/>
      <c r="J120" s="57"/>
      <c r="K120" s="57"/>
      <c r="L120" s="57"/>
      <c r="M120" s="57"/>
      <c r="N120" s="57"/>
      <c r="O120" s="57"/>
      <c r="P120" s="57"/>
      <c r="Q120" s="57"/>
    </row>
    <row r="121" spans="1:17" x14ac:dyDescent="0.4">
      <c r="A121" s="42" t="s">
        <v>46</v>
      </c>
      <c r="B121" s="8" t="s">
        <v>23</v>
      </c>
      <c r="C121" s="22">
        <v>3453</v>
      </c>
      <c r="F121" s="57"/>
      <c r="G121" s="57"/>
      <c r="H121" s="57"/>
      <c r="I121" s="57"/>
      <c r="J121" s="57"/>
      <c r="K121" s="57"/>
      <c r="L121" s="57"/>
      <c r="M121" s="57"/>
      <c r="N121" s="57"/>
      <c r="O121" s="57"/>
      <c r="P121" s="57"/>
      <c r="Q121" s="57"/>
    </row>
    <row r="122" spans="1:17" x14ac:dyDescent="0.4">
      <c r="A122" s="42" t="s">
        <v>32</v>
      </c>
      <c r="B122" s="8" t="s">
        <v>28</v>
      </c>
      <c r="C122" s="22">
        <v>1630</v>
      </c>
      <c r="F122" s="57"/>
      <c r="G122" s="57"/>
      <c r="H122" s="57"/>
      <c r="I122" s="57"/>
      <c r="J122" s="57"/>
      <c r="K122" s="57"/>
      <c r="L122" s="57"/>
      <c r="M122" s="57"/>
      <c r="N122" s="57"/>
      <c r="O122" s="57"/>
      <c r="P122" s="57"/>
      <c r="Q122" s="57"/>
    </row>
    <row r="123" spans="1:17" x14ac:dyDescent="0.4">
      <c r="A123" s="42" t="s">
        <v>32</v>
      </c>
      <c r="B123" s="8" t="s">
        <v>24</v>
      </c>
      <c r="C123" s="22">
        <v>2785</v>
      </c>
      <c r="F123" s="57"/>
      <c r="G123" s="57"/>
      <c r="H123" s="57"/>
      <c r="I123" s="57"/>
      <c r="J123" s="57"/>
      <c r="K123" s="57"/>
      <c r="L123" s="57"/>
      <c r="M123" s="57"/>
      <c r="N123" s="57"/>
      <c r="O123" s="57"/>
      <c r="P123" s="57"/>
      <c r="Q123" s="57"/>
    </row>
    <row r="124" spans="1:17" x14ac:dyDescent="0.4">
      <c r="A124" s="42" t="s">
        <v>49</v>
      </c>
      <c r="B124" s="8" t="s">
        <v>25</v>
      </c>
      <c r="C124" s="22">
        <v>1653</v>
      </c>
      <c r="F124" s="57"/>
      <c r="G124" s="57"/>
      <c r="H124" s="57"/>
      <c r="I124" s="57"/>
      <c r="J124" s="57"/>
      <c r="K124" s="57"/>
      <c r="L124" s="57"/>
      <c r="M124" s="57"/>
      <c r="N124" s="57"/>
      <c r="O124" s="57"/>
      <c r="P124" s="57"/>
      <c r="Q124" s="57"/>
    </row>
    <row r="125" spans="1:17" x14ac:dyDescent="0.4">
      <c r="A125" s="42" t="s">
        <v>49</v>
      </c>
      <c r="B125" s="8" t="s">
        <v>17</v>
      </c>
      <c r="C125" s="22">
        <v>2019</v>
      </c>
      <c r="F125" s="57"/>
      <c r="G125" s="57"/>
      <c r="H125" s="57"/>
      <c r="I125" s="57"/>
      <c r="J125" s="57"/>
      <c r="K125" s="57"/>
      <c r="L125" s="57"/>
      <c r="M125" s="57"/>
      <c r="N125" s="57"/>
      <c r="O125" s="57"/>
      <c r="P125" s="57"/>
      <c r="Q125" s="57"/>
    </row>
    <row r="126" spans="1:17" x14ac:dyDescent="0.4">
      <c r="A126" s="42" t="s">
        <v>33</v>
      </c>
      <c r="B126" s="8" t="s">
        <v>19</v>
      </c>
      <c r="C126" s="22">
        <v>3059</v>
      </c>
      <c r="F126" s="57"/>
      <c r="G126" s="57"/>
      <c r="H126" s="57"/>
      <c r="I126" s="57"/>
      <c r="J126" s="57"/>
      <c r="K126" s="57"/>
      <c r="L126" s="57"/>
      <c r="M126" s="57"/>
      <c r="N126" s="57"/>
      <c r="O126" s="57"/>
      <c r="P126" s="57"/>
      <c r="Q126" s="57"/>
    </row>
    <row r="127" spans="1:17" x14ac:dyDescent="0.4">
      <c r="A127" s="42" t="s">
        <v>33</v>
      </c>
      <c r="B127" s="8" t="s">
        <v>26</v>
      </c>
      <c r="C127" s="22">
        <v>1392</v>
      </c>
      <c r="F127" s="57"/>
      <c r="G127" s="57"/>
      <c r="H127" s="57"/>
      <c r="I127" s="57"/>
      <c r="J127" s="57"/>
      <c r="K127" s="57"/>
      <c r="L127" s="57"/>
      <c r="M127" s="57"/>
      <c r="N127" s="57"/>
      <c r="O127" s="57"/>
      <c r="P127" s="57"/>
      <c r="Q127" s="57"/>
    </row>
    <row r="128" spans="1:17" x14ac:dyDescent="0.4">
      <c r="A128" s="42" t="s">
        <v>33</v>
      </c>
      <c r="B128" s="8" t="s">
        <v>22</v>
      </c>
      <c r="C128" s="22">
        <v>2992</v>
      </c>
      <c r="F128" s="57"/>
      <c r="G128" s="57"/>
      <c r="H128" s="57"/>
      <c r="I128" s="57"/>
      <c r="J128" s="57"/>
      <c r="K128" s="57"/>
      <c r="L128" s="57"/>
      <c r="M128" s="57"/>
      <c r="N128" s="57"/>
      <c r="O128" s="57"/>
      <c r="P128" s="57"/>
      <c r="Q128" s="57"/>
    </row>
    <row r="129" spans="1:17" x14ac:dyDescent="0.4">
      <c r="A129" s="42" t="s">
        <v>33</v>
      </c>
      <c r="B129" s="8" t="s">
        <v>27</v>
      </c>
      <c r="C129" s="22">
        <v>873</v>
      </c>
      <c r="F129" s="57"/>
      <c r="G129" s="57"/>
      <c r="H129" s="57"/>
      <c r="I129" s="57"/>
      <c r="J129" s="57"/>
      <c r="K129" s="57"/>
      <c r="L129" s="57"/>
      <c r="M129" s="57"/>
      <c r="N129" s="57"/>
      <c r="O129" s="57"/>
      <c r="P129" s="57"/>
      <c r="Q129" s="57"/>
    </row>
    <row r="130" spans="1:17" x14ac:dyDescent="0.4">
      <c r="A130" s="42" t="s">
        <v>34</v>
      </c>
      <c r="B130" s="8" t="s">
        <v>23</v>
      </c>
      <c r="C130" s="22">
        <v>1789</v>
      </c>
      <c r="F130" s="57"/>
      <c r="G130" s="57"/>
      <c r="H130" s="57"/>
      <c r="I130" s="57"/>
      <c r="J130" s="57"/>
      <c r="K130" s="57"/>
      <c r="L130" s="57"/>
      <c r="M130" s="57"/>
      <c r="N130" s="57"/>
      <c r="O130" s="57"/>
      <c r="P130" s="57"/>
      <c r="Q130" s="57"/>
    </row>
    <row r="131" spans="1:17" x14ac:dyDescent="0.4">
      <c r="A131" s="42" t="s">
        <v>34</v>
      </c>
      <c r="B131" s="8" t="s">
        <v>22</v>
      </c>
      <c r="C131" s="22">
        <v>1086</v>
      </c>
      <c r="F131" s="57"/>
      <c r="G131" s="57"/>
      <c r="H131" s="57"/>
      <c r="I131" s="57"/>
      <c r="J131" s="57"/>
      <c r="K131" s="57"/>
      <c r="L131" s="57"/>
      <c r="M131" s="57"/>
      <c r="N131" s="57"/>
      <c r="O131" s="57"/>
      <c r="P131" s="57"/>
      <c r="Q131" s="57"/>
    </row>
    <row r="132" spans="1:17" x14ac:dyDescent="0.4">
      <c r="A132" s="42" t="s">
        <v>34</v>
      </c>
      <c r="B132" s="8" t="s">
        <v>15</v>
      </c>
      <c r="C132" s="22">
        <v>3377</v>
      </c>
      <c r="F132" s="57"/>
      <c r="G132" s="57"/>
      <c r="H132" s="57"/>
      <c r="I132" s="57"/>
      <c r="J132" s="57"/>
      <c r="K132" s="57"/>
      <c r="L132" s="57"/>
      <c r="M132" s="57"/>
      <c r="N132" s="57"/>
      <c r="O132" s="57"/>
      <c r="P132" s="57"/>
      <c r="Q132" s="57"/>
    </row>
    <row r="133" spans="1:17" x14ac:dyDescent="0.4">
      <c r="A133" s="42" t="s">
        <v>41</v>
      </c>
      <c r="B133" s="8" t="s">
        <v>17</v>
      </c>
      <c r="C133" s="22">
        <v>3346</v>
      </c>
      <c r="F133" s="57"/>
      <c r="G133" s="57"/>
      <c r="H133" s="57"/>
      <c r="I133" s="57"/>
      <c r="J133" s="57"/>
      <c r="K133" s="57"/>
      <c r="L133" s="57"/>
      <c r="M133" s="57"/>
      <c r="N133" s="57"/>
      <c r="O133" s="57"/>
      <c r="P133" s="57"/>
      <c r="Q133" s="57"/>
    </row>
    <row r="134" spans="1:17" x14ac:dyDescent="0.4">
      <c r="A134" s="42" t="s">
        <v>41</v>
      </c>
      <c r="B134" s="8" t="s">
        <v>25</v>
      </c>
      <c r="C134" s="22">
        <v>3286</v>
      </c>
      <c r="F134" s="57"/>
      <c r="G134" s="57"/>
      <c r="H134" s="57"/>
      <c r="I134" s="57"/>
      <c r="J134" s="57"/>
      <c r="K134" s="57"/>
      <c r="L134" s="57"/>
      <c r="M134" s="57"/>
      <c r="N134" s="57"/>
      <c r="O134" s="57"/>
      <c r="P134" s="57"/>
      <c r="Q134" s="57"/>
    </row>
    <row r="135" spans="1:17" x14ac:dyDescent="0.4">
      <c r="A135" s="42" t="s">
        <v>41</v>
      </c>
      <c r="B135" s="8" t="s">
        <v>18</v>
      </c>
      <c r="C135" s="22">
        <v>2520</v>
      </c>
      <c r="F135" s="57"/>
      <c r="G135" s="57"/>
      <c r="H135" s="57"/>
      <c r="I135" s="57"/>
      <c r="J135" s="57"/>
      <c r="K135" s="57"/>
      <c r="L135" s="57"/>
      <c r="M135" s="57"/>
      <c r="N135" s="57"/>
      <c r="O135" s="57"/>
      <c r="P135" s="57"/>
      <c r="Q135" s="57"/>
    </row>
    <row r="136" spans="1:17" x14ac:dyDescent="0.4">
      <c r="A136" s="42" t="s">
        <v>41</v>
      </c>
      <c r="B136" s="8" t="s">
        <v>14</v>
      </c>
      <c r="C136" s="22">
        <v>1558</v>
      </c>
      <c r="F136" s="57"/>
      <c r="G136" s="57"/>
      <c r="H136" s="57"/>
      <c r="I136" s="57"/>
      <c r="J136" s="57"/>
      <c r="K136" s="57"/>
      <c r="L136" s="57"/>
      <c r="M136" s="57"/>
      <c r="N136" s="57"/>
      <c r="O136" s="57"/>
      <c r="P136" s="57"/>
      <c r="Q136" s="57"/>
    </row>
    <row r="137" spans="1:17" x14ac:dyDescent="0.4">
      <c r="A137" s="42" t="s">
        <v>41</v>
      </c>
      <c r="B137" s="8" t="s">
        <v>15</v>
      </c>
      <c r="C137" s="22">
        <v>2335</v>
      </c>
      <c r="F137" s="57"/>
      <c r="G137" s="57"/>
      <c r="H137" s="57"/>
      <c r="I137" s="57"/>
      <c r="J137" s="57"/>
      <c r="K137" s="57"/>
      <c r="L137" s="57"/>
      <c r="M137" s="57"/>
      <c r="N137" s="57"/>
      <c r="O137" s="57"/>
      <c r="P137" s="57"/>
      <c r="Q137" s="57"/>
    </row>
    <row r="138" spans="1:17" x14ac:dyDescent="0.4">
      <c r="A138" s="42" t="s">
        <v>41</v>
      </c>
      <c r="B138" s="8" t="s">
        <v>21</v>
      </c>
      <c r="C138" s="22">
        <v>2289</v>
      </c>
      <c r="F138" s="57"/>
      <c r="G138" s="57"/>
      <c r="H138" s="57"/>
      <c r="I138" s="57"/>
      <c r="J138" s="57"/>
      <c r="K138" s="57"/>
      <c r="L138" s="57"/>
      <c r="M138" s="57"/>
      <c r="N138" s="57"/>
      <c r="O138" s="57"/>
      <c r="P138" s="57"/>
      <c r="Q138" s="57"/>
    </row>
    <row r="139" spans="1:17" x14ac:dyDescent="0.4">
      <c r="A139" s="42" t="s">
        <v>42</v>
      </c>
      <c r="B139" s="8" t="s">
        <v>27</v>
      </c>
      <c r="C139" s="22">
        <v>507</v>
      </c>
      <c r="F139" s="57"/>
      <c r="G139" s="57"/>
      <c r="H139" s="57"/>
      <c r="I139" s="57"/>
      <c r="J139" s="57"/>
      <c r="K139" s="57"/>
      <c r="L139" s="57"/>
      <c r="M139" s="57"/>
      <c r="N139" s="57"/>
      <c r="O139" s="57"/>
      <c r="P139" s="57"/>
      <c r="Q139" s="57"/>
    </row>
    <row r="140" spans="1:17" x14ac:dyDescent="0.4">
      <c r="A140" s="42" t="s">
        <v>42</v>
      </c>
      <c r="B140" s="8" t="s">
        <v>23</v>
      </c>
      <c r="C140" s="22">
        <v>529</v>
      </c>
      <c r="F140" s="57"/>
      <c r="G140" s="57"/>
      <c r="H140" s="57"/>
      <c r="I140" s="57"/>
      <c r="J140" s="57"/>
      <c r="K140" s="57"/>
      <c r="L140" s="57"/>
      <c r="M140" s="57"/>
      <c r="N140" s="57"/>
      <c r="O140" s="57"/>
      <c r="P140" s="57"/>
      <c r="Q140" s="57"/>
    </row>
    <row r="141" spans="1:17" x14ac:dyDescent="0.4">
      <c r="A141" s="42" t="s">
        <v>42</v>
      </c>
      <c r="B141" s="8" t="s">
        <v>26</v>
      </c>
      <c r="C141" s="22">
        <v>991</v>
      </c>
      <c r="F141" s="57"/>
      <c r="G141" s="57"/>
      <c r="H141" s="57"/>
      <c r="I141" s="57"/>
      <c r="J141" s="57"/>
      <c r="K141" s="57"/>
      <c r="L141" s="57"/>
      <c r="M141" s="57"/>
      <c r="N141" s="57"/>
      <c r="O141" s="57"/>
      <c r="P141" s="57"/>
      <c r="Q141" s="57"/>
    </row>
    <row r="142" spans="1:17" x14ac:dyDescent="0.4">
      <c r="A142" s="42" t="s">
        <v>43</v>
      </c>
      <c r="B142" s="8" t="s">
        <v>16</v>
      </c>
      <c r="C142" s="22">
        <v>645</v>
      </c>
      <c r="F142" s="57"/>
      <c r="G142" s="57"/>
      <c r="H142" s="57"/>
      <c r="I142" s="57"/>
      <c r="J142" s="57"/>
      <c r="K142" s="57"/>
      <c r="L142" s="57"/>
      <c r="M142" s="57"/>
      <c r="N142" s="57"/>
      <c r="O142" s="57"/>
      <c r="P142" s="57"/>
      <c r="Q142" s="57"/>
    </row>
    <row r="143" spans="1:17" x14ac:dyDescent="0.4">
      <c r="A143" s="42" t="s">
        <v>43</v>
      </c>
      <c r="B143" s="8" t="s">
        <v>16</v>
      </c>
      <c r="C143" s="22">
        <v>1803</v>
      </c>
      <c r="F143" s="57"/>
      <c r="G143" s="57"/>
      <c r="H143" s="57"/>
      <c r="I143" s="57"/>
      <c r="J143" s="57"/>
      <c r="K143" s="57"/>
      <c r="L143" s="57"/>
      <c r="M143" s="57"/>
      <c r="N143" s="57"/>
      <c r="O143" s="57"/>
      <c r="P143" s="57"/>
      <c r="Q143" s="57"/>
    </row>
    <row r="144" spans="1:17" x14ac:dyDescent="0.4">
      <c r="A144" s="42" t="s">
        <v>44</v>
      </c>
      <c r="B144" s="8" t="s">
        <v>26</v>
      </c>
      <c r="C144" s="22">
        <v>2871</v>
      </c>
      <c r="F144" s="57"/>
      <c r="G144" s="57"/>
      <c r="H144" s="57"/>
      <c r="I144" s="57"/>
      <c r="J144" s="57"/>
      <c r="K144" s="57"/>
      <c r="L144" s="57"/>
      <c r="M144" s="57"/>
      <c r="N144" s="57"/>
      <c r="O144" s="57"/>
      <c r="P144" s="57"/>
      <c r="Q144" s="57"/>
    </row>
    <row r="145" spans="1:17" x14ac:dyDescent="0.4">
      <c r="A145" s="42" t="s">
        <v>44</v>
      </c>
      <c r="B145" s="8" t="s">
        <v>19</v>
      </c>
      <c r="C145" s="22">
        <v>1508</v>
      </c>
      <c r="F145" s="57"/>
      <c r="G145" s="57"/>
      <c r="H145" s="57"/>
      <c r="I145" s="57"/>
      <c r="J145" s="57"/>
      <c r="K145" s="57"/>
      <c r="L145" s="57"/>
      <c r="M145" s="57"/>
      <c r="N145" s="57"/>
      <c r="O145" s="57"/>
      <c r="P145" s="57"/>
      <c r="Q145" s="57"/>
    </row>
    <row r="146" spans="1:17" x14ac:dyDescent="0.4">
      <c r="A146" s="42" t="s">
        <v>44</v>
      </c>
      <c r="B146" s="8" t="s">
        <v>27</v>
      </c>
      <c r="C146" s="22">
        <v>3230</v>
      </c>
      <c r="F146" s="57"/>
      <c r="G146" s="57"/>
      <c r="H146" s="57"/>
      <c r="I146" s="57"/>
      <c r="J146" s="57"/>
      <c r="K146" s="57"/>
      <c r="L146" s="57"/>
      <c r="M146" s="57"/>
      <c r="N146" s="57"/>
      <c r="O146" s="57"/>
      <c r="P146" s="57"/>
      <c r="Q146" s="57"/>
    </row>
    <row r="147" spans="1:17" x14ac:dyDescent="0.4">
      <c r="A147" s="42" t="s">
        <v>44</v>
      </c>
      <c r="B147" s="8" t="s">
        <v>23</v>
      </c>
      <c r="C147" s="22">
        <v>3000</v>
      </c>
      <c r="F147" s="57"/>
      <c r="G147" s="57"/>
      <c r="H147" s="57"/>
      <c r="I147" s="57"/>
      <c r="J147" s="57"/>
      <c r="K147" s="57"/>
      <c r="L147" s="57"/>
      <c r="M147" s="57"/>
      <c r="N147" s="57"/>
      <c r="O147" s="57"/>
      <c r="P147" s="57"/>
      <c r="Q147" s="57"/>
    </row>
    <row r="148" spans="1:17" x14ac:dyDescent="0.4">
      <c r="A148" s="42" t="s">
        <v>47</v>
      </c>
      <c r="B148" s="8" t="s">
        <v>21</v>
      </c>
      <c r="C148" s="22">
        <v>551</v>
      </c>
      <c r="F148" s="57"/>
      <c r="G148" s="57"/>
      <c r="H148" s="57"/>
      <c r="I148" s="57"/>
      <c r="J148" s="57"/>
      <c r="K148" s="57"/>
      <c r="L148" s="57"/>
      <c r="M148" s="57"/>
      <c r="N148" s="57"/>
      <c r="O148" s="57"/>
      <c r="P148" s="57"/>
      <c r="Q148" s="57"/>
    </row>
    <row r="149" spans="1:17" x14ac:dyDescent="0.4">
      <c r="A149" s="42" t="s">
        <v>47</v>
      </c>
      <c r="B149" s="8" t="s">
        <v>27</v>
      </c>
      <c r="C149" s="22">
        <v>934</v>
      </c>
      <c r="F149" s="57"/>
      <c r="G149" s="57"/>
      <c r="H149" s="57"/>
      <c r="I149" s="57"/>
      <c r="J149" s="57"/>
      <c r="K149" s="57"/>
      <c r="L149" s="57"/>
      <c r="M149" s="57"/>
      <c r="N149" s="57"/>
      <c r="O149" s="57"/>
      <c r="P149" s="57"/>
      <c r="Q149" s="57"/>
    </row>
    <row r="150" spans="1:17" x14ac:dyDescent="0.4">
      <c r="A150" s="42" t="s">
        <v>47</v>
      </c>
      <c r="B150" s="8" t="s">
        <v>20</v>
      </c>
      <c r="C150" s="22">
        <v>2168</v>
      </c>
      <c r="F150" s="57"/>
      <c r="G150" s="57"/>
      <c r="H150" s="57"/>
      <c r="I150" s="57"/>
      <c r="J150" s="57"/>
      <c r="K150" s="57"/>
      <c r="L150" s="57"/>
      <c r="M150" s="57"/>
      <c r="N150" s="57"/>
      <c r="O150" s="57"/>
      <c r="P150" s="57"/>
      <c r="Q150" s="57"/>
    </row>
    <row r="151" spans="1:17" x14ac:dyDescent="0.4">
      <c r="A151" s="42" t="s">
        <v>47</v>
      </c>
      <c r="B151" s="8" t="s">
        <v>26</v>
      </c>
      <c r="C151" s="22">
        <v>2300</v>
      </c>
      <c r="F151" s="57"/>
      <c r="G151" s="57"/>
      <c r="H151" s="57"/>
      <c r="I151" s="57"/>
      <c r="J151" s="57"/>
      <c r="K151" s="57"/>
      <c r="L151" s="57"/>
      <c r="M151" s="57"/>
      <c r="N151" s="57"/>
      <c r="O151" s="57"/>
      <c r="P151" s="57"/>
      <c r="Q151" s="57"/>
    </row>
    <row r="152" spans="1:17" x14ac:dyDescent="0.4">
      <c r="A152" s="42" t="s">
        <v>45</v>
      </c>
      <c r="B152" s="8" t="s">
        <v>18</v>
      </c>
      <c r="C152" s="22">
        <v>1800</v>
      </c>
    </row>
    <row r="153" spans="1:17" x14ac:dyDescent="0.4">
      <c r="A153" s="42" t="s">
        <v>45</v>
      </c>
      <c r="B153" s="8" t="s">
        <v>17</v>
      </c>
      <c r="C153" s="22">
        <v>1791</v>
      </c>
    </row>
    <row r="154" spans="1:17" x14ac:dyDescent="0.4">
      <c r="A154" s="42" t="s">
        <v>48</v>
      </c>
      <c r="B154" s="8" t="s">
        <v>20</v>
      </c>
      <c r="C154" s="22">
        <v>713</v>
      </c>
    </row>
    <row r="155" spans="1:17" x14ac:dyDescent="0.4">
      <c r="A155" s="42" t="s">
        <v>46</v>
      </c>
      <c r="B155" s="8" t="s">
        <v>14</v>
      </c>
      <c r="C155" s="22">
        <v>724</v>
      </c>
    </row>
    <row r="156" spans="1:17" x14ac:dyDescent="0.4">
      <c r="A156" s="42" t="s">
        <v>46</v>
      </c>
      <c r="B156" s="8" t="s">
        <v>24</v>
      </c>
      <c r="C156" s="22">
        <v>3258</v>
      </c>
    </row>
  </sheetData>
  <conditionalFormatting sqref="G9:G12">
    <cfRule type="containsText" dxfId="5" priority="5" operator="containsText" text="✔">
      <formula>NOT(ISERROR(SEARCH("✔",G9)))</formula>
    </cfRule>
    <cfRule type="containsText" dxfId="4" priority="6" operator="containsText" text="✘">
      <formula>NOT(ISERROR(SEARCH("✘",G9)))</formula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" operator="containsText" id="{3535F4E6-6733-420B-95E3-981B97C51D10}">
            <xm:f>NOT(ISERROR(SEARCH($F$1,G9)))</xm:f>
            <xm:f>$F$1</xm:f>
            <x14:dxf>
              <font>
                <color theme="0"/>
              </font>
              <fill>
                <patternFill>
                  <bgColor rgb="FFC00000"/>
                </patternFill>
              </fill>
            </x14:dxf>
          </x14:cfRule>
          <x14:cfRule type="containsText" priority="4" operator="containsText" id="{946683DB-543B-4479-984E-64E0DC2906EB}">
            <xm:f>NOT(ISERROR(SEARCH($E$1,G9)))</xm:f>
            <xm:f>$E$1</xm:f>
            <x14:dxf>
              <font>
                <color theme="0"/>
              </font>
              <fill>
                <patternFill>
                  <bgColor rgb="FF92D050"/>
                </patternFill>
              </fill>
            </x14:dxf>
          </x14:cfRule>
          <xm:sqref>G9:G12</xm:sqref>
        </x14:conditionalFormatting>
        <x14:conditionalFormatting xmlns:xm="http://schemas.microsoft.com/office/excel/2006/main">
          <x14:cfRule type="containsText" priority="1" operator="containsText" id="{C9830EC1-7E48-49A0-B67C-A58426B7BDF9}">
            <xm:f>NOT(ISERROR(SEARCH($F$2,G9)))</xm:f>
            <xm:f>$F$2</xm:f>
            <x14:dxf>
              <font>
                <color theme="0"/>
              </font>
              <fill>
                <patternFill>
                  <bgColor rgb="FFC00000"/>
                </patternFill>
              </fill>
            </x14:dxf>
          </x14:cfRule>
          <x14:cfRule type="containsText" priority="2" operator="containsText" id="{B0E2A14B-30B5-41B8-A67B-9322DC3FBD5D}">
            <xm:f>NOT(ISERROR(SEARCH($E$2,G9)))</xm:f>
            <xm:f>$E$2</xm:f>
            <x14:dxf>
              <font>
                <color theme="0"/>
              </font>
              <fill>
                <patternFill>
                  <bgColor rgb="FF92D050"/>
                </patternFill>
              </fill>
            </x14:dxf>
          </x14:cfRule>
          <xm:sqref>G9:G12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3"/>
  <sheetViews>
    <sheetView workbookViewId="0">
      <selection activeCell="D6" sqref="D6"/>
    </sheetView>
  </sheetViews>
  <sheetFormatPr baseColWidth="10" defaultRowHeight="14.4" x14ac:dyDescent="0.3"/>
  <sheetData>
    <row r="1" spans="1:1" x14ac:dyDescent="0.3">
      <c r="A1" t="s">
        <v>51</v>
      </c>
    </row>
    <row r="2" spans="1:1" ht="15" x14ac:dyDescent="0.35">
      <c r="A2" s="1">
        <v>2017</v>
      </c>
    </row>
    <row r="3" spans="1:1" ht="15" x14ac:dyDescent="0.35">
      <c r="A3" s="1">
        <v>2018</v>
      </c>
    </row>
  </sheetData>
  <sortState xmlns:xlrd2="http://schemas.microsoft.com/office/spreadsheetml/2017/richdata2" ref="A2:A3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CONTAR.SI</vt:lpstr>
      <vt:lpstr>CONTAR.SI.CONJUNTO</vt:lpstr>
      <vt:lpstr>SUMAR.SI</vt:lpstr>
      <vt:lpstr>SUMAR.SI.CONJUNTO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alonso leon de dios</dc:creator>
  <cp:lastModifiedBy>angel giovanni millan robles</cp:lastModifiedBy>
  <dcterms:created xsi:type="dcterms:W3CDTF">2018-04-15T06:10:03Z</dcterms:created>
  <dcterms:modified xsi:type="dcterms:W3CDTF">2020-02-25T01:43:40Z</dcterms:modified>
</cp:coreProperties>
</file>