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71BD4F36-D67B-48E2-B56A-1E7580474C2F}" xr6:coauthVersionLast="47" xr6:coauthVersionMax="47" xr10:uidLastSave="{00000000-0000-0000-0000-000000000000}"/>
  <bookViews>
    <workbookView xWindow="-110" yWindow="-110" windowWidth="19420" windowHeight="10420" tabRatio="718" activeTab="1" xr2:uid="{29F3600A-CBA1-4740-AFEF-215C5555249E}"/>
  </bookViews>
  <sheets>
    <sheet name="Summary" sheetId="5" r:id="rId1"/>
    <sheet name="After strong pull long spin" sheetId="1" r:id="rId2"/>
    <sheet name="moderate effort - Complete stop" sheetId="2" r:id="rId3"/>
    <sheet name="Hi speed - high stroke rate" sheetId="3" r:id="rId4"/>
    <sheet name="moderate speed - moderate strok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5" l="1"/>
  <c r="B13" i="5"/>
  <c r="C12" i="5"/>
  <c r="B12" i="5"/>
  <c r="C11" i="5"/>
  <c r="B11" i="5"/>
  <c r="C10" i="5"/>
  <c r="B10" i="5"/>
  <c r="B14" i="5"/>
  <c r="C7" i="5"/>
  <c r="B7" i="5"/>
  <c r="C6" i="5"/>
  <c r="B6" i="5"/>
  <c r="C5" i="5"/>
  <c r="B5" i="5"/>
  <c r="C4" i="5"/>
  <c r="B4" i="5"/>
  <c r="C3" i="5"/>
  <c r="B3" i="5"/>
  <c r="H18" i="4"/>
  <c r="H17" i="4"/>
  <c r="H16" i="4"/>
  <c r="H15" i="4"/>
  <c r="H14" i="4"/>
  <c r="O5" i="4" a="1"/>
  <c r="O5" i="4" s="1"/>
  <c r="I18" i="4" s="1"/>
  <c r="K5" i="4" a="1"/>
  <c r="K5" i="4" s="1"/>
  <c r="I16" i="4" s="1"/>
  <c r="I5" i="4" a="1"/>
  <c r="I5" i="4" s="1"/>
  <c r="I15" i="4" s="1"/>
  <c r="H14" i="3"/>
  <c r="M5" i="4" a="1"/>
  <c r="M5" i="4" s="1"/>
  <c r="I17" i="4" s="1"/>
  <c r="G5" i="4" a="1"/>
  <c r="G5" i="4" s="1"/>
  <c r="I14" i="4" s="1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4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" i="4"/>
  <c r="H15" i="3"/>
  <c r="H13" i="3"/>
  <c r="I15" i="3"/>
  <c r="I14" i="3"/>
  <c r="I13" i="3"/>
  <c r="K3" i="3" a="1"/>
  <c r="K3" i="3" s="1"/>
  <c r="I3" i="3" a="1"/>
  <c r="I3" i="3" s="1"/>
  <c r="G3" i="3" a="1"/>
  <c r="G3" i="3" s="1"/>
  <c r="H16" i="3"/>
  <c r="H15" i="3"/>
  <c r="H14" i="3"/>
  <c r="H13" i="3"/>
  <c r="H12" i="3"/>
  <c r="O3" i="3" a="1"/>
  <c r="O3" i="3" s="1"/>
  <c r="I16" i="3" s="1"/>
  <c r="M3" i="3" a="1"/>
  <c r="M3" i="3" s="1"/>
  <c r="I15" i="3" s="1"/>
  <c r="I14" i="3"/>
  <c r="I13" i="3"/>
  <c r="I12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" i="3"/>
  <c r="F19" i="2"/>
  <c r="F18" i="2"/>
  <c r="F17" i="2"/>
  <c r="G19" i="2"/>
  <c r="G18" i="2"/>
  <c r="G17" i="2"/>
  <c r="AB2" i="2" a="1"/>
  <c r="AB2" i="2" s="1"/>
  <c r="Z2" i="2" a="1"/>
  <c r="Z2" i="2" s="1"/>
  <c r="X2" i="2" a="1"/>
  <c r="X2" i="2" s="1"/>
  <c r="M13" i="2"/>
  <c r="M12" i="2"/>
  <c r="M11" i="2"/>
  <c r="J13" i="2"/>
  <c r="J12" i="2"/>
  <c r="J11" i="2"/>
  <c r="N13" i="2"/>
  <c r="N12" i="2"/>
  <c r="N11" i="2"/>
  <c r="V2" i="2" a="1"/>
  <c r="V2" i="2" s="1"/>
  <c r="T2" i="2" a="1"/>
  <c r="T2" i="2" s="1"/>
  <c r="R2" i="2" a="1"/>
  <c r="R2" i="2" s="1"/>
  <c r="K13" i="2"/>
  <c r="K12" i="2"/>
  <c r="K11" i="2"/>
  <c r="P2" i="2" a="1"/>
  <c r="P2" i="2" s="1"/>
  <c r="N2" i="2" a="1"/>
  <c r="N2" i="2" s="1"/>
  <c r="L2" i="2" a="1"/>
  <c r="L2" i="2" s="1"/>
  <c r="J2" i="2" a="1"/>
  <c r="J2" i="2" s="1"/>
  <c r="H13" i="2" s="1"/>
  <c r="H2" i="2" a="1"/>
  <c r="H2" i="2" s="1"/>
  <c r="H12" i="2" s="1"/>
  <c r="G12" i="2"/>
  <c r="G11" i="2"/>
  <c r="F2" i="2" a="1"/>
  <c r="F2" i="2" s="1"/>
  <c r="H11" i="2" s="1"/>
  <c r="G13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B3" i="2"/>
  <c r="B4" i="2" s="1"/>
  <c r="G15" i="1"/>
  <c r="M2" i="1" a="1"/>
  <c r="M2" i="1" s="1"/>
  <c r="G14" i="1"/>
  <c r="K2" i="1" a="1"/>
  <c r="K2" i="1" s="1"/>
  <c r="G13" i="1"/>
  <c r="I2" i="1" a="1"/>
  <c r="I2" i="1" s="1"/>
  <c r="G12" i="1"/>
  <c r="G2" i="1" a="1"/>
  <c r="G2" i="1" s="1"/>
  <c r="E2" i="1" a="1"/>
  <c r="E2" i="1" s="1"/>
  <c r="F15" i="1"/>
  <c r="F13" i="1"/>
  <c r="F12" i="1"/>
  <c r="F14" i="1"/>
  <c r="A2" i="1"/>
  <c r="A3" i="1" s="1"/>
  <c r="A4" i="1" s="1"/>
  <c r="A5" i="1" s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F11" i="1"/>
  <c r="C8" i="1"/>
  <c r="C7" i="1"/>
  <c r="C6" i="1"/>
  <c r="C5" i="1"/>
  <c r="C4" i="1"/>
  <c r="C3" i="1"/>
  <c r="C14" i="5" l="1"/>
  <c r="B5" i="2"/>
  <c r="A4" i="2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5" i="2" l="1"/>
  <c r="B6" i="2"/>
  <c r="G11" i="1"/>
  <c r="B7" i="2" l="1"/>
  <c r="A6" i="2"/>
  <c r="B8" i="2" l="1"/>
  <c r="A7" i="2"/>
  <c r="A8" i="2" l="1"/>
  <c r="B9" i="2"/>
  <c r="B10" i="2" l="1"/>
  <c r="A9" i="2"/>
  <c r="B11" i="2" l="1"/>
  <c r="A10" i="2"/>
  <c r="A11" i="2" l="1"/>
  <c r="B12" i="2"/>
  <c r="B13" i="2" l="1"/>
  <c r="A12" i="2"/>
  <c r="A13" i="2" l="1"/>
  <c r="B14" i="2"/>
  <c r="B15" i="2" l="1"/>
  <c r="A14" i="2"/>
  <c r="B16" i="2" l="1"/>
  <c r="A15" i="2"/>
  <c r="A16" i="2" l="1"/>
  <c r="B17" i="2"/>
  <c r="B18" i="2" l="1"/>
  <c r="A17" i="2"/>
  <c r="A18" i="2" l="1"/>
  <c r="B19" i="2"/>
  <c r="A19" i="2" l="1"/>
  <c r="B20" i="2"/>
  <c r="B21" i="2" l="1"/>
  <c r="A20" i="2"/>
  <c r="A21" i="2" l="1"/>
  <c r="B22" i="2"/>
  <c r="B23" i="2" l="1"/>
  <c r="A22" i="2"/>
  <c r="B24" i="2" l="1"/>
  <c r="A23" i="2"/>
  <c r="A24" i="2" l="1"/>
  <c r="B25" i="2"/>
  <c r="B26" i="2" l="1"/>
  <c r="A25" i="2"/>
  <c r="B27" i="2" l="1"/>
  <c r="A26" i="2"/>
  <c r="A27" i="2" l="1"/>
  <c r="B28" i="2"/>
  <c r="B29" i="2" l="1"/>
  <c r="A28" i="2"/>
  <c r="A29" i="2" l="1"/>
  <c r="B30" i="2"/>
  <c r="B31" i="2" l="1"/>
  <c r="A30" i="2"/>
  <c r="B32" i="2" l="1"/>
  <c r="A31" i="2"/>
  <c r="A32" i="2" l="1"/>
  <c r="B33" i="2"/>
  <c r="B34" i="2" l="1"/>
  <c r="A33" i="2"/>
  <c r="A34" i="2" l="1"/>
  <c r="B35" i="2"/>
  <c r="A35" i="2" l="1"/>
  <c r="B36" i="2"/>
  <c r="B37" i="2" l="1"/>
  <c r="A36" i="2"/>
  <c r="A37" i="2" l="1"/>
  <c r="B38" i="2"/>
  <c r="B39" i="2" l="1"/>
  <c r="A38" i="2"/>
  <c r="B40" i="2" l="1"/>
  <c r="A39" i="2"/>
  <c r="A40" i="2" l="1"/>
  <c r="B41" i="2"/>
  <c r="B42" i="2" l="1"/>
  <c r="A41" i="2"/>
  <c r="B43" i="2" l="1"/>
  <c r="A42" i="2"/>
  <c r="A43" i="2" l="1"/>
  <c r="B44" i="2"/>
  <c r="B45" i="2" l="1"/>
  <c r="A44" i="2"/>
  <c r="A45" i="2" l="1"/>
  <c r="B46" i="2"/>
  <c r="A46" i="2" l="1"/>
  <c r="B47" i="2"/>
  <c r="B48" i="2" l="1"/>
  <c r="A47" i="2"/>
  <c r="A48" i="2" l="1"/>
  <c r="B49" i="2"/>
  <c r="B50" i="2" l="1"/>
  <c r="A49" i="2"/>
  <c r="A50" i="2" l="1"/>
  <c r="B51" i="2"/>
  <c r="A51" i="2" l="1"/>
  <c r="B52" i="2"/>
  <c r="B53" i="2" l="1"/>
  <c r="A52" i="2"/>
  <c r="A53" i="2" l="1"/>
  <c r="B54" i="2"/>
  <c r="B55" i="2" l="1"/>
  <c r="A54" i="2"/>
  <c r="B56" i="2" l="1"/>
  <c r="A55" i="2"/>
  <c r="A56" i="2" l="1"/>
  <c r="B57" i="2"/>
  <c r="B58" i="2" l="1"/>
  <c r="A57" i="2"/>
  <c r="B59" i="2" l="1"/>
  <c r="A58" i="2"/>
  <c r="A59" i="2" l="1"/>
  <c r="B60" i="2"/>
  <c r="B61" i="2" l="1"/>
  <c r="A60" i="2"/>
  <c r="A61" i="2" l="1"/>
  <c r="B62" i="2"/>
  <c r="B63" i="2" l="1"/>
  <c r="A62" i="2"/>
  <c r="B64" i="2" l="1"/>
  <c r="A63" i="2"/>
  <c r="A64" i="2" l="1"/>
  <c r="B65" i="2"/>
  <c r="B66" i="2" l="1"/>
  <c r="A65" i="2"/>
  <c r="A66" i="2" l="1"/>
  <c r="B67" i="2"/>
  <c r="A67" i="2" l="1"/>
  <c r="B68" i="2"/>
  <c r="B69" i="2" l="1"/>
  <c r="A68" i="2"/>
  <c r="A69" i="2" l="1"/>
  <c r="B70" i="2"/>
  <c r="B71" i="2" l="1"/>
  <c r="A70" i="2"/>
  <c r="B72" i="2" l="1"/>
  <c r="A71" i="2"/>
  <c r="A72" i="2" l="1"/>
  <c r="B73" i="2"/>
  <c r="B74" i="2" l="1"/>
  <c r="A73" i="2"/>
  <c r="B75" i="2" l="1"/>
  <c r="A74" i="2"/>
  <c r="A75" i="2" l="1"/>
  <c r="B76" i="2"/>
  <c r="B77" i="2" l="1"/>
  <c r="A76" i="2"/>
  <c r="A77" i="2" l="1"/>
  <c r="B78" i="2"/>
  <c r="A78" i="2" l="1"/>
  <c r="B79" i="2"/>
  <c r="B80" i="2" l="1"/>
  <c r="A79" i="2"/>
  <c r="A80" i="2" l="1"/>
  <c r="B81" i="2"/>
  <c r="B82" i="2" l="1"/>
  <c r="A81" i="2"/>
  <c r="A82" i="2" l="1"/>
  <c r="B83" i="2"/>
  <c r="A83" i="2" l="1"/>
  <c r="B84" i="2"/>
  <c r="B85" i="2" l="1"/>
  <c r="A84" i="2"/>
  <c r="A85" i="2" l="1"/>
  <c r="B86" i="2"/>
  <c r="B87" i="2" l="1"/>
  <c r="A86" i="2"/>
  <c r="B88" i="2" l="1"/>
  <c r="A87" i="2"/>
  <c r="A88" i="2" l="1"/>
  <c r="B89" i="2"/>
  <c r="B90" i="2" l="1"/>
  <c r="A89" i="2"/>
  <c r="B91" i="2" l="1"/>
  <c r="A90" i="2"/>
  <c r="A91" i="2" l="1"/>
  <c r="B92" i="2"/>
  <c r="B93" i="2" l="1"/>
  <c r="A92" i="2"/>
  <c r="A93" i="2" l="1"/>
  <c r="B94" i="2"/>
  <c r="B95" i="2" l="1"/>
  <c r="A94" i="2"/>
  <c r="B96" i="2" l="1"/>
  <c r="A95" i="2"/>
  <c r="A96" i="2" l="1"/>
  <c r="B97" i="2"/>
  <c r="B98" i="2" l="1"/>
  <c r="A97" i="2"/>
  <c r="A98" i="2" l="1"/>
  <c r="B99" i="2"/>
  <c r="A99" i="2" l="1"/>
  <c r="B100" i="2"/>
  <c r="B101" i="2" l="1"/>
  <c r="A100" i="2"/>
  <c r="A101" i="2" l="1"/>
  <c r="B102" i="2"/>
  <c r="B103" i="2" l="1"/>
  <c r="A102" i="2"/>
  <c r="B104" i="2" l="1"/>
  <c r="A103" i="2"/>
  <c r="A104" i="2" l="1"/>
  <c r="B105" i="2"/>
  <c r="B106" i="2" l="1"/>
  <c r="A105" i="2"/>
  <c r="B107" i="2" l="1"/>
  <c r="A106" i="2"/>
  <c r="A107" i="2" l="1"/>
  <c r="B108" i="2"/>
  <c r="B109" i="2" l="1"/>
  <c r="A108" i="2"/>
  <c r="A109" i="2" l="1"/>
  <c r="B110" i="2"/>
  <c r="A110" i="2" l="1"/>
  <c r="B111" i="2"/>
  <c r="B112" i="2" l="1"/>
  <c r="A111" i="2"/>
  <c r="A112" i="2" l="1"/>
  <c r="B113" i="2"/>
  <c r="B114" i="2" l="1"/>
  <c r="A113" i="2"/>
  <c r="A114" i="2" l="1"/>
  <c r="B115" i="2"/>
  <c r="A115" i="2" l="1"/>
  <c r="B116" i="2"/>
  <c r="B117" i="2" l="1"/>
  <c r="A116" i="2"/>
  <c r="A117" i="2" l="1"/>
  <c r="B118" i="2"/>
  <c r="B119" i="2" l="1"/>
  <c r="A118" i="2"/>
  <c r="B120" i="2" l="1"/>
  <c r="A119" i="2"/>
  <c r="A120" i="2" l="1"/>
  <c r="B121" i="2"/>
  <c r="B122" i="2" l="1"/>
  <c r="A121" i="2"/>
  <c r="B123" i="2" l="1"/>
  <c r="A122" i="2"/>
  <c r="A123" i="2" l="1"/>
  <c r="B124" i="2"/>
  <c r="B125" i="2" l="1"/>
  <c r="A124" i="2"/>
  <c r="A125" i="2" l="1"/>
  <c r="B126" i="2"/>
  <c r="A126" i="2" l="1"/>
  <c r="B127" i="2"/>
  <c r="B128" i="2" l="1"/>
  <c r="A127" i="2"/>
  <c r="A128" i="2" l="1"/>
  <c r="B129" i="2"/>
  <c r="B130" i="2" l="1"/>
  <c r="A129" i="2"/>
  <c r="A130" i="2" l="1"/>
  <c r="B131" i="2"/>
  <c r="A131" i="2" l="1"/>
  <c r="B132" i="2"/>
  <c r="B133" i="2" l="1"/>
  <c r="A132" i="2"/>
  <c r="A133" i="2" l="1"/>
  <c r="B134" i="2"/>
  <c r="A134" i="2" l="1"/>
  <c r="B135" i="2"/>
  <c r="B136" i="2" l="1"/>
  <c r="A135" i="2"/>
  <c r="A136" i="2" l="1"/>
  <c r="B137" i="2"/>
  <c r="B138" i="2" l="1"/>
  <c r="A137" i="2"/>
  <c r="B139" i="2" l="1"/>
  <c r="A138" i="2"/>
  <c r="A139" i="2" l="1"/>
  <c r="B140" i="2"/>
  <c r="B141" i="2" l="1"/>
  <c r="A140" i="2"/>
  <c r="A141" i="2" l="1"/>
  <c r="B142" i="2"/>
  <c r="B143" i="2" l="1"/>
  <c r="A142" i="2"/>
  <c r="B144" i="2" l="1"/>
  <c r="A143" i="2"/>
  <c r="A144" i="2" l="1"/>
  <c r="B145" i="2"/>
  <c r="B146" i="2" l="1"/>
  <c r="A145" i="2"/>
  <c r="A146" i="2" l="1"/>
  <c r="B147" i="2"/>
  <c r="A147" i="2" l="1"/>
  <c r="B148" i="2"/>
  <c r="B149" i="2" l="1"/>
  <c r="A148" i="2"/>
  <c r="A149" i="2" l="1"/>
  <c r="B150" i="2"/>
  <c r="B151" i="2" l="1"/>
  <c r="A150" i="2"/>
  <c r="B152" i="2" l="1"/>
  <c r="A151" i="2"/>
  <c r="A152" i="2" l="1"/>
  <c r="B153" i="2"/>
  <c r="B154" i="2" l="1"/>
  <c r="A153" i="2"/>
  <c r="B155" i="2" l="1"/>
  <c r="A154" i="2"/>
  <c r="A155" i="2" l="1"/>
  <c r="B156" i="2"/>
  <c r="B157" i="2" l="1"/>
  <c r="A156" i="2"/>
  <c r="A157" i="2" l="1"/>
  <c r="B158" i="2"/>
  <c r="B159" i="2" l="1"/>
  <c r="A158" i="2"/>
  <c r="B160" i="2" l="1"/>
  <c r="A159" i="2"/>
  <c r="A160" i="2" l="1"/>
  <c r="B161" i="2"/>
  <c r="B162" i="2" l="1"/>
  <c r="A161" i="2"/>
  <c r="A162" i="2" l="1"/>
  <c r="B163" i="2"/>
  <c r="A163" i="2" l="1"/>
  <c r="B164" i="2"/>
  <c r="B165" i="2" l="1"/>
  <c r="A164" i="2"/>
  <c r="A165" i="2" l="1"/>
  <c r="B166" i="2"/>
  <c r="A166" i="2" l="1"/>
  <c r="B167" i="2"/>
  <c r="B168" i="2" l="1"/>
  <c r="A167" i="2"/>
  <c r="A168" i="2" l="1"/>
  <c r="B169" i="2"/>
  <c r="B170" i="2" l="1"/>
  <c r="A169" i="2"/>
  <c r="B171" i="2" l="1"/>
  <c r="A170" i="2"/>
  <c r="A171" i="2" l="1"/>
  <c r="B172" i="2"/>
  <c r="B173" i="2" l="1"/>
  <c r="A172" i="2"/>
  <c r="A173" i="2" l="1"/>
  <c r="B174" i="2"/>
  <c r="A174" i="2" l="1"/>
  <c r="B175" i="2"/>
  <c r="B176" i="2" l="1"/>
  <c r="A175" i="2"/>
  <c r="A176" i="2" l="1"/>
  <c r="B177" i="2"/>
  <c r="B178" i="2" l="1"/>
  <c r="A177" i="2"/>
  <c r="A178" i="2" l="1"/>
  <c r="B179" i="2"/>
  <c r="A179" i="2" l="1"/>
  <c r="B180" i="2"/>
  <c r="B181" i="2" l="1"/>
  <c r="A180" i="2"/>
  <c r="A181" i="2" l="1"/>
  <c r="B182" i="2"/>
  <c r="B183" i="2" l="1"/>
  <c r="A182" i="2"/>
  <c r="B184" i="2" l="1"/>
  <c r="A183" i="2"/>
  <c r="A184" i="2" l="1"/>
  <c r="B185" i="2"/>
  <c r="B186" i="2" l="1"/>
  <c r="A185" i="2"/>
  <c r="B187" i="2" l="1"/>
  <c r="A186" i="2"/>
  <c r="A187" i="2" l="1"/>
  <c r="B188" i="2"/>
  <c r="B189" i="2" l="1"/>
  <c r="A188" i="2"/>
  <c r="A189" i="2" l="1"/>
  <c r="B190" i="2"/>
  <c r="A190" i="2" l="1"/>
  <c r="B191" i="2"/>
  <c r="B192" i="2" l="1"/>
  <c r="A191" i="2"/>
  <c r="A192" i="2" l="1"/>
  <c r="B193" i="2"/>
  <c r="B194" i="2" l="1"/>
  <c r="A193" i="2"/>
  <c r="A194" i="2" l="1"/>
  <c r="B195" i="2"/>
  <c r="A195" i="2" l="1"/>
  <c r="B196" i="2"/>
  <c r="B197" i="2" l="1"/>
  <c r="A196" i="2"/>
  <c r="A197" i="2" l="1"/>
  <c r="B198" i="2"/>
  <c r="B199" i="2" l="1"/>
  <c r="A198" i="2"/>
  <c r="B200" i="2" l="1"/>
  <c r="A199" i="2"/>
  <c r="A200" i="2" l="1"/>
  <c r="B201" i="2"/>
  <c r="B202" i="2" l="1"/>
  <c r="A201" i="2"/>
  <c r="A202" i="2" l="1"/>
  <c r="B203" i="2"/>
  <c r="A203" i="2" l="1"/>
  <c r="B204" i="2"/>
  <c r="B205" i="2" l="1"/>
  <c r="A204" i="2"/>
  <c r="A205" i="2" l="1"/>
  <c r="B206" i="2"/>
  <c r="B207" i="2" l="1"/>
  <c r="A206" i="2"/>
  <c r="B208" i="2" l="1"/>
  <c r="A207" i="2"/>
  <c r="A208" i="2" l="1"/>
  <c r="B209" i="2"/>
  <c r="B210" i="2" l="1"/>
  <c r="A209" i="2"/>
  <c r="B211" i="2" l="1"/>
  <c r="A210" i="2"/>
  <c r="A211" i="2" l="1"/>
  <c r="B212" i="2"/>
  <c r="B213" i="2" l="1"/>
  <c r="A213" i="2" s="1"/>
  <c r="A2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<sst xmlns="http://schemas.openxmlformats.org/spreadsheetml/2006/main" count="77" uniqueCount="27">
  <si>
    <t>currentDt</t>
  </si>
  <si>
    <t>Sum currentDt</t>
  </si>
  <si>
    <t>currentDtDiff (natuar deceleration)</t>
  </si>
  <si>
    <t>Slope=</t>
  </si>
  <si>
    <t>r2</t>
  </si>
  <si>
    <t>From Reg</t>
  </si>
  <si>
    <t>Middle</t>
  </si>
  <si>
    <t>natural deceleration = 0</t>
  </si>
  <si>
    <t>natural deceleration = 300microsec</t>
  </si>
  <si>
    <t>angVelo</t>
  </si>
  <si>
    <t xml:space="preserve">natural deceleration = 300microsec
No inclusion of last currentDt </t>
  </si>
  <si>
    <t xml:space="preserve">natural deceleration = 300microsec
Inclusion of last currentDt </t>
  </si>
  <si>
    <t>natural deceleration = 0
No inclusion of last currentDt</t>
  </si>
  <si>
    <t>natural deceleration = 0
Inclusion of last currentDt</t>
  </si>
  <si>
    <t>Time in sec</t>
  </si>
  <si>
    <t>Within 6sec recovery</t>
  </si>
  <si>
    <t>Within 12sec recovery</t>
  </si>
  <si>
    <t>Within 18sec recovery</t>
  </si>
  <si>
    <t>Within 2sec recovery</t>
  </si>
  <si>
    <t>After strong pull long spin</t>
  </si>
  <si>
    <t>moderate effort - Complete stop</t>
  </si>
  <si>
    <t>Hi speed - high stroke rate</t>
  </si>
  <si>
    <t>moderate speed - moderate strok</t>
  </si>
  <si>
    <t>Regression</t>
  </si>
  <si>
    <t>Standard deviation:</t>
  </si>
  <si>
    <t>Middle range</t>
  </si>
  <si>
    <t>natural deceleration = 0 (include everything)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</si>
</sst>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'moderate effort - Complete stop'!$C$3:$C$213</c:f>
              <c:numCache>
                <c:formatCode>General</c:formatCode>
                <c:ptCount val="211"/>
                <c:pt idx="0">
                  <c:v>51883</c:v>
                </c:pt>
                <c:pt idx="1">
                  <c:v>51990</c:v>
                </c:pt>
                <c:pt idx="2">
                  <c:v>52495</c:v>
                </c:pt>
                <c:pt idx="3">
                  <c:v>53154</c:v>
                </c:pt>
                <c:pt idx="4">
                  <c:v>53822</c:v>
                </c:pt>
                <c:pt idx="5">
                  <c:v>54328</c:v>
                </c:pt>
                <c:pt idx="6">
                  <c:v>55132</c:v>
                </c:pt>
                <c:pt idx="7">
                  <c:v>55706</c:v>
                </c:pt>
                <c:pt idx="8">
                  <c:v>56346</c:v>
                </c:pt>
                <c:pt idx="9">
                  <c:v>57019</c:v>
                </c:pt>
                <c:pt idx="10">
                  <c:v>57694</c:v>
                </c:pt>
                <c:pt idx="11">
                  <c:v>58366</c:v>
                </c:pt>
                <c:pt idx="12">
                  <c:v>59056</c:v>
                </c:pt>
                <c:pt idx="13">
                  <c:v>59751</c:v>
                </c:pt>
                <c:pt idx="14">
                  <c:v>60443</c:v>
                </c:pt>
                <c:pt idx="15">
                  <c:v>61120</c:v>
                </c:pt>
                <c:pt idx="16">
                  <c:v>61857</c:v>
                </c:pt>
                <c:pt idx="17">
                  <c:v>62630</c:v>
                </c:pt>
                <c:pt idx="18">
                  <c:v>63329</c:v>
                </c:pt>
                <c:pt idx="19">
                  <c:v>63975</c:v>
                </c:pt>
                <c:pt idx="20">
                  <c:v>64907</c:v>
                </c:pt>
                <c:pt idx="21">
                  <c:v>65595</c:v>
                </c:pt>
                <c:pt idx="22">
                  <c:v>66340</c:v>
                </c:pt>
                <c:pt idx="23">
                  <c:v>67114</c:v>
                </c:pt>
                <c:pt idx="24">
                  <c:v>67896</c:v>
                </c:pt>
                <c:pt idx="25">
                  <c:v>68684</c:v>
                </c:pt>
                <c:pt idx="26">
                  <c:v>69488</c:v>
                </c:pt>
                <c:pt idx="27">
                  <c:v>70306</c:v>
                </c:pt>
                <c:pt idx="28">
                  <c:v>71129</c:v>
                </c:pt>
                <c:pt idx="29">
                  <c:v>71969</c:v>
                </c:pt>
                <c:pt idx="30">
                  <c:v>72813</c:v>
                </c:pt>
                <c:pt idx="31">
                  <c:v>73657</c:v>
                </c:pt>
                <c:pt idx="32">
                  <c:v>74515</c:v>
                </c:pt>
                <c:pt idx="33">
                  <c:v>75380</c:v>
                </c:pt>
                <c:pt idx="34">
                  <c:v>76253</c:v>
                </c:pt>
                <c:pt idx="35">
                  <c:v>77139</c:v>
                </c:pt>
                <c:pt idx="36">
                  <c:v>78033</c:v>
                </c:pt>
                <c:pt idx="37">
                  <c:v>78945</c:v>
                </c:pt>
                <c:pt idx="38">
                  <c:v>79862</c:v>
                </c:pt>
                <c:pt idx="39">
                  <c:v>80795</c:v>
                </c:pt>
                <c:pt idx="40">
                  <c:v>81740</c:v>
                </c:pt>
                <c:pt idx="41">
                  <c:v>82699</c:v>
                </c:pt>
                <c:pt idx="42">
                  <c:v>83668</c:v>
                </c:pt>
                <c:pt idx="43">
                  <c:v>84649</c:v>
                </c:pt>
                <c:pt idx="44">
                  <c:v>85638</c:v>
                </c:pt>
                <c:pt idx="45">
                  <c:v>86642</c:v>
                </c:pt>
                <c:pt idx="46">
                  <c:v>87654</c:v>
                </c:pt>
                <c:pt idx="47">
                  <c:v>88682</c:v>
                </c:pt>
                <c:pt idx="48">
                  <c:v>89721</c:v>
                </c:pt>
                <c:pt idx="49">
                  <c:v>90763</c:v>
                </c:pt>
                <c:pt idx="50">
                  <c:v>91831</c:v>
                </c:pt>
                <c:pt idx="51">
                  <c:v>92910</c:v>
                </c:pt>
                <c:pt idx="52">
                  <c:v>94004</c:v>
                </c:pt>
                <c:pt idx="53">
                  <c:v>95115</c:v>
                </c:pt>
                <c:pt idx="54">
                  <c:v>96233</c:v>
                </c:pt>
                <c:pt idx="55">
                  <c:v>97375</c:v>
                </c:pt>
                <c:pt idx="56">
                  <c:v>98521</c:v>
                </c:pt>
                <c:pt idx="57">
                  <c:v>99692</c:v>
                </c:pt>
                <c:pt idx="58">
                  <c:v>100867</c:v>
                </c:pt>
                <c:pt idx="59">
                  <c:v>102065</c:v>
                </c:pt>
                <c:pt idx="60">
                  <c:v>103274</c:v>
                </c:pt>
                <c:pt idx="61">
                  <c:v>104497</c:v>
                </c:pt>
                <c:pt idx="62">
                  <c:v>105755</c:v>
                </c:pt>
                <c:pt idx="63">
                  <c:v>107013</c:v>
                </c:pt>
                <c:pt idx="64">
                  <c:v>108301</c:v>
                </c:pt>
                <c:pt idx="65">
                  <c:v>109600</c:v>
                </c:pt>
                <c:pt idx="66">
                  <c:v>110899</c:v>
                </c:pt>
                <c:pt idx="67">
                  <c:v>112222</c:v>
                </c:pt>
                <c:pt idx="68">
                  <c:v>113563</c:v>
                </c:pt>
                <c:pt idx="69">
                  <c:v>114917</c:v>
                </c:pt>
                <c:pt idx="70">
                  <c:v>116309</c:v>
                </c:pt>
                <c:pt idx="71">
                  <c:v>117716</c:v>
                </c:pt>
                <c:pt idx="72">
                  <c:v>119149</c:v>
                </c:pt>
                <c:pt idx="73">
                  <c:v>120589</c:v>
                </c:pt>
                <c:pt idx="74">
                  <c:v>122042</c:v>
                </c:pt>
                <c:pt idx="75">
                  <c:v>123524</c:v>
                </c:pt>
                <c:pt idx="76">
                  <c:v>125030</c:v>
                </c:pt>
                <c:pt idx="77">
                  <c:v>126547</c:v>
                </c:pt>
                <c:pt idx="78">
                  <c:v>128091</c:v>
                </c:pt>
                <c:pt idx="79">
                  <c:v>129649</c:v>
                </c:pt>
                <c:pt idx="80">
                  <c:v>131222</c:v>
                </c:pt>
                <c:pt idx="81">
                  <c:v>132838</c:v>
                </c:pt>
                <c:pt idx="82">
                  <c:v>134454</c:v>
                </c:pt>
                <c:pt idx="83">
                  <c:v>136110</c:v>
                </c:pt>
                <c:pt idx="84">
                  <c:v>137760</c:v>
                </c:pt>
                <c:pt idx="85">
                  <c:v>139446</c:v>
                </c:pt>
                <c:pt idx="86">
                  <c:v>141151</c:v>
                </c:pt>
                <c:pt idx="87">
                  <c:v>142876</c:v>
                </c:pt>
                <c:pt idx="88">
                  <c:v>144630</c:v>
                </c:pt>
                <c:pt idx="89">
                  <c:v>146414</c:v>
                </c:pt>
                <c:pt idx="90">
                  <c:v>148211</c:v>
                </c:pt>
                <c:pt idx="91">
                  <c:v>150039</c:v>
                </c:pt>
                <c:pt idx="92">
                  <c:v>151897</c:v>
                </c:pt>
                <c:pt idx="93">
                  <c:v>153818</c:v>
                </c:pt>
                <c:pt idx="94">
                  <c:v>155746</c:v>
                </c:pt>
                <c:pt idx="95">
                  <c:v>157707</c:v>
                </c:pt>
                <c:pt idx="96">
                  <c:v>159714</c:v>
                </c:pt>
                <c:pt idx="97">
                  <c:v>161728</c:v>
                </c:pt>
                <c:pt idx="98">
                  <c:v>163769</c:v>
                </c:pt>
                <c:pt idx="99">
                  <c:v>165862</c:v>
                </c:pt>
                <c:pt idx="100">
                  <c:v>167988</c:v>
                </c:pt>
                <c:pt idx="101">
                  <c:v>170123</c:v>
                </c:pt>
                <c:pt idx="102">
                  <c:v>172285</c:v>
                </c:pt>
                <c:pt idx="103">
                  <c:v>174492</c:v>
                </c:pt>
                <c:pt idx="104">
                  <c:v>176727</c:v>
                </c:pt>
                <c:pt idx="105">
                  <c:v>178990</c:v>
                </c:pt>
                <c:pt idx="106">
                  <c:v>181288</c:v>
                </c:pt>
                <c:pt idx="107">
                  <c:v>183638</c:v>
                </c:pt>
                <c:pt idx="108">
                  <c:v>186026</c:v>
                </c:pt>
                <c:pt idx="109">
                  <c:v>188443</c:v>
                </c:pt>
                <c:pt idx="110">
                  <c:v>190894</c:v>
                </c:pt>
                <c:pt idx="111">
                  <c:v>193369</c:v>
                </c:pt>
                <c:pt idx="112">
                  <c:v>195868</c:v>
                </c:pt>
                <c:pt idx="113">
                  <c:v>198407</c:v>
                </c:pt>
                <c:pt idx="114">
                  <c:v>200987</c:v>
                </c:pt>
                <c:pt idx="115">
                  <c:v>203622</c:v>
                </c:pt>
                <c:pt idx="116">
                  <c:v>206303</c:v>
                </c:pt>
                <c:pt idx="117">
                  <c:v>209018</c:v>
                </c:pt>
                <c:pt idx="118">
                  <c:v>211776</c:v>
                </c:pt>
                <c:pt idx="119">
                  <c:v>214578</c:v>
                </c:pt>
                <c:pt idx="120">
                  <c:v>217415</c:v>
                </c:pt>
                <c:pt idx="121">
                  <c:v>220291</c:v>
                </c:pt>
                <c:pt idx="122">
                  <c:v>223235</c:v>
                </c:pt>
                <c:pt idx="123">
                  <c:v>226220</c:v>
                </c:pt>
                <c:pt idx="124">
                  <c:v>229247</c:v>
                </c:pt>
                <c:pt idx="125">
                  <c:v>232318</c:v>
                </c:pt>
                <c:pt idx="126">
                  <c:v>235468</c:v>
                </c:pt>
                <c:pt idx="127">
                  <c:v>238667</c:v>
                </c:pt>
                <c:pt idx="128">
                  <c:v>241950</c:v>
                </c:pt>
                <c:pt idx="129">
                  <c:v>245284</c:v>
                </c:pt>
                <c:pt idx="130">
                  <c:v>248675</c:v>
                </c:pt>
                <c:pt idx="131">
                  <c:v>252148</c:v>
                </c:pt>
                <c:pt idx="132">
                  <c:v>255665</c:v>
                </c:pt>
                <c:pt idx="133">
                  <c:v>259239</c:v>
                </c:pt>
                <c:pt idx="134">
                  <c:v>262884</c:v>
                </c:pt>
                <c:pt idx="135">
                  <c:v>266598</c:v>
                </c:pt>
                <c:pt idx="136">
                  <c:v>270401</c:v>
                </c:pt>
                <c:pt idx="137">
                  <c:v>274256</c:v>
                </c:pt>
                <c:pt idx="138">
                  <c:v>278253</c:v>
                </c:pt>
                <c:pt idx="139">
                  <c:v>282287</c:v>
                </c:pt>
                <c:pt idx="140">
                  <c:v>286423</c:v>
                </c:pt>
                <c:pt idx="141">
                  <c:v>290631</c:v>
                </c:pt>
                <c:pt idx="142">
                  <c:v>294916</c:v>
                </c:pt>
                <c:pt idx="143">
                  <c:v>299314</c:v>
                </c:pt>
                <c:pt idx="144">
                  <c:v>303802</c:v>
                </c:pt>
                <c:pt idx="145">
                  <c:v>308395</c:v>
                </c:pt>
                <c:pt idx="146">
                  <c:v>313107</c:v>
                </c:pt>
                <c:pt idx="147">
                  <c:v>317937</c:v>
                </c:pt>
                <c:pt idx="148">
                  <c:v>322872</c:v>
                </c:pt>
                <c:pt idx="149">
                  <c:v>327903</c:v>
                </c:pt>
                <c:pt idx="150">
                  <c:v>333044</c:v>
                </c:pt>
                <c:pt idx="151">
                  <c:v>338295</c:v>
                </c:pt>
                <c:pt idx="152">
                  <c:v>343636</c:v>
                </c:pt>
                <c:pt idx="153">
                  <c:v>349133</c:v>
                </c:pt>
                <c:pt idx="154">
                  <c:v>354747</c:v>
                </c:pt>
                <c:pt idx="155">
                  <c:v>360562</c:v>
                </c:pt>
                <c:pt idx="156">
                  <c:v>366497</c:v>
                </c:pt>
                <c:pt idx="157">
                  <c:v>372601</c:v>
                </c:pt>
                <c:pt idx="158">
                  <c:v>378888</c:v>
                </c:pt>
                <c:pt idx="159">
                  <c:v>385350</c:v>
                </c:pt>
                <c:pt idx="160">
                  <c:v>391968</c:v>
                </c:pt>
                <c:pt idx="161">
                  <c:v>398766</c:v>
                </c:pt>
                <c:pt idx="162">
                  <c:v>405791</c:v>
                </c:pt>
                <c:pt idx="163">
                  <c:v>412967</c:v>
                </c:pt>
                <c:pt idx="164">
                  <c:v>420322</c:v>
                </c:pt>
                <c:pt idx="165">
                  <c:v>427885</c:v>
                </c:pt>
                <c:pt idx="166">
                  <c:v>435688</c:v>
                </c:pt>
                <c:pt idx="167">
                  <c:v>443790</c:v>
                </c:pt>
                <c:pt idx="168">
                  <c:v>452102</c:v>
                </c:pt>
                <c:pt idx="169">
                  <c:v>460735</c:v>
                </c:pt>
                <c:pt idx="170">
                  <c:v>469642</c:v>
                </c:pt>
                <c:pt idx="171">
                  <c:v>478814</c:v>
                </c:pt>
                <c:pt idx="172">
                  <c:v>488285</c:v>
                </c:pt>
                <c:pt idx="173">
                  <c:v>498073</c:v>
                </c:pt>
                <c:pt idx="174">
                  <c:v>508277</c:v>
                </c:pt>
                <c:pt idx="175">
                  <c:v>518882</c:v>
                </c:pt>
                <c:pt idx="176">
                  <c:v>529835</c:v>
                </c:pt>
                <c:pt idx="177">
                  <c:v>541205</c:v>
                </c:pt>
                <c:pt idx="178">
                  <c:v>552996</c:v>
                </c:pt>
                <c:pt idx="179">
                  <c:v>565410</c:v>
                </c:pt>
                <c:pt idx="180">
                  <c:v>578376</c:v>
                </c:pt>
                <c:pt idx="181">
                  <c:v>591884</c:v>
                </c:pt>
                <c:pt idx="182">
                  <c:v>606086</c:v>
                </c:pt>
                <c:pt idx="183">
                  <c:v>620908</c:v>
                </c:pt>
                <c:pt idx="184">
                  <c:v>636535</c:v>
                </c:pt>
                <c:pt idx="185">
                  <c:v>653019</c:v>
                </c:pt>
                <c:pt idx="186">
                  <c:v>670451</c:v>
                </c:pt>
                <c:pt idx="187">
                  <c:v>688705</c:v>
                </c:pt>
                <c:pt idx="188">
                  <c:v>707996</c:v>
                </c:pt>
                <c:pt idx="189">
                  <c:v>728418</c:v>
                </c:pt>
                <c:pt idx="190">
                  <c:v>750422</c:v>
                </c:pt>
                <c:pt idx="191">
                  <c:v>773570</c:v>
                </c:pt>
                <c:pt idx="192">
                  <c:v>798374</c:v>
                </c:pt>
                <c:pt idx="193">
                  <c:v>825113</c:v>
                </c:pt>
                <c:pt idx="194">
                  <c:v>853877</c:v>
                </c:pt>
                <c:pt idx="195">
                  <c:v>885085</c:v>
                </c:pt>
                <c:pt idx="196">
                  <c:v>918854</c:v>
                </c:pt>
                <c:pt idx="197">
                  <c:v>956301</c:v>
                </c:pt>
                <c:pt idx="198">
                  <c:v>997754</c:v>
                </c:pt>
                <c:pt idx="199">
                  <c:v>1043483</c:v>
                </c:pt>
                <c:pt idx="200">
                  <c:v>1095514</c:v>
                </c:pt>
                <c:pt idx="201">
                  <c:v>1154180</c:v>
                </c:pt>
                <c:pt idx="202">
                  <c:v>1221323</c:v>
                </c:pt>
                <c:pt idx="203">
                  <c:v>1299154</c:v>
                </c:pt>
                <c:pt idx="204">
                  <c:v>1391632</c:v>
                </c:pt>
                <c:pt idx="205">
                  <c:v>1505184</c:v>
                </c:pt>
                <c:pt idx="206">
                  <c:v>1647844</c:v>
                </c:pt>
                <c:pt idx="207">
                  <c:v>1835287</c:v>
                </c:pt>
                <c:pt idx="208">
                  <c:v>2107451</c:v>
                </c:pt>
                <c:pt idx="209">
                  <c:v>2535651</c:v>
                </c:pt>
                <c:pt idx="210">
                  <c:v>3440262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6-4C31-9872-2C60ECE7F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070111"/>
        <c:axId val="1272070943"/>
      </c:lineChart>
      <c:catAx>
        <c:axId val="1272070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70943"/>
        <c:crosses val="autoZero"/>
        <c:auto val="1"/>
        <c:lblAlgn val="ctr"/>
        <c:lblOffset val="100"/>
        <c:noMultiLvlLbl val="0"/>
      </c:catAx>
      <c:valAx>
        <c:axId val="127207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7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606612</xdr:colOff>
      <xdr:row>19</xdr:row>
      <xdr:rowOff>115794</xdr:rowOff>
    </xdr:from>
    <xdr:to>
      <xdr:col>18</xdr:col>
      <xdr:colOff>52294</xdr:colOff>
      <xdr:row>34</xdr:row>
      <xdr:rowOff>57524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C8D0B-D7C8-4139-B458-8FEC402E6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4430-CDD9-44BE-8322-DC77F6D34C84}">
  <dimension ref="A1:C14"/>
  <sheetViews>
    <sheetView workbookViewId="0">
      <selection activeCell="D8" sqref="D8"/>
    </sheetView>
  </sheetViews>
  <sheetFormatPr defaultRowHeight="14.5" x14ac:dyDescent="0.35"/>
  <cols>
    <col min="1" max="1" width="29.26953125" bestFit="1" customWidth="1"/>
    <col min="2" max="2" width="9.81640625" bestFit="1" customWidth="1"/>
  </cols>
  <sheetData>
    <row r="1" spans="1:3" x14ac:dyDescent="0.35">
      <c r="A1" s="9" t="s">
        <v>25</v>
      </c>
      <c r="B1" s="9"/>
      <c r="C1" s="9"/>
    </row>
    <row r="2" spans="1:3" x14ac:dyDescent="0.35">
      <c r="B2" t="s">
        <v>23</v>
      </c>
      <c r="C2" t="s">
        <v>9</v>
      </c>
    </row>
    <row r="3" spans="1:3" x14ac:dyDescent="0.35">
      <c r="A3" t="s">
        <v>19</v>
      </c>
      <c r="B3">
        <f>'After strong pull long spin'!G11</f>
        <v>133.89671749857516</v>
      </c>
      <c r="C3">
        <f>'After strong pull long spin'!F11</f>
        <v>134.0143420766656</v>
      </c>
    </row>
    <row r="4" spans="1:3" x14ac:dyDescent="0.35">
      <c r="A4" t="s">
        <v>20</v>
      </c>
      <c r="B4">
        <f>'moderate effort - Complete stop'!H11</f>
        <v>134.93808209750804</v>
      </c>
      <c r="C4">
        <f>'moderate effort - Complete stop'!G11</f>
        <v>135.49606311405421</v>
      </c>
    </row>
    <row r="5" spans="1:3" x14ac:dyDescent="0.35">
      <c r="A5" t="s">
        <v>21</v>
      </c>
      <c r="B5">
        <f>'Hi speed - high stroke rate'!I13</f>
        <v>133.71856601249033</v>
      </c>
      <c r="C5">
        <f>'Hi speed - high stroke rate'!H13</f>
        <v>133.16828067998131</v>
      </c>
    </row>
    <row r="6" spans="1:3" x14ac:dyDescent="0.35">
      <c r="A6" t="s">
        <v>22</v>
      </c>
      <c r="B6">
        <f>'moderate speed - moderate strok'!I14</f>
        <v>135.27045477817748</v>
      </c>
      <c r="C6">
        <f>'moderate speed - moderate strok'!H14</f>
        <v>135.28849561502022</v>
      </c>
    </row>
    <row r="7" spans="1:3" x14ac:dyDescent="0.35">
      <c r="A7" s="12" t="s">
        <v>24</v>
      </c>
      <c r="B7" s="13">
        <f>_xlfn.STDEV.S(B3:B6)</f>
        <v>0.7642742807620615</v>
      </c>
      <c r="C7" s="13">
        <f>_xlfn.STDEV.S(C3:C6)</f>
        <v>1.0989294433180798</v>
      </c>
    </row>
    <row r="9" spans="1:3" x14ac:dyDescent="0.35">
      <c r="A9" s="9" t="s">
        <v>26</v>
      </c>
      <c r="B9" s="9"/>
      <c r="C9" s="9"/>
    </row>
    <row r="10" spans="1:3" x14ac:dyDescent="0.35">
      <c r="A10" t="s">
        <v>19</v>
      </c>
      <c r="B10">
        <f>'After strong pull long spin'!G15</f>
        <v>133.80625135957601</v>
      </c>
      <c r="C10">
        <f>'After strong pull long spin'!F15</f>
        <v>132.76095702294046</v>
      </c>
    </row>
    <row r="11" spans="1:3" x14ac:dyDescent="0.35">
      <c r="A11" t="s">
        <v>20</v>
      </c>
      <c r="B11">
        <f>'moderate effort - Complete stop'!H13</f>
        <v>134.84017597805729</v>
      </c>
      <c r="C11">
        <f>'moderate effort - Complete stop'!G13</f>
        <v>134.4909714237736</v>
      </c>
    </row>
    <row r="12" spans="1:3" x14ac:dyDescent="0.35">
      <c r="A12" t="s">
        <v>21</v>
      </c>
      <c r="B12">
        <f>'Hi speed - high stroke rate'!I15</f>
        <v>133.55213465242602</v>
      </c>
      <c r="C12">
        <f>'Hi speed - high stroke rate'!H15</f>
        <v>132.0973132946884</v>
      </c>
    </row>
    <row r="13" spans="1:3" x14ac:dyDescent="0.35">
      <c r="A13" t="s">
        <v>22</v>
      </c>
      <c r="B13">
        <f>'moderate speed - moderate strok'!I18</f>
        <v>134.03684179688585</v>
      </c>
      <c r="C13">
        <f>'moderate speed - moderate strok'!H18</f>
        <v>129.4209055166111</v>
      </c>
    </row>
    <row r="14" spans="1:3" x14ac:dyDescent="0.35">
      <c r="A14" s="12" t="s">
        <v>24</v>
      </c>
      <c r="B14" s="13">
        <f>_xlfn.STDEV.S(B10:B13)</f>
        <v>0.55723159805086897</v>
      </c>
      <c r="C14" s="13">
        <f>_xlfn.STDEV.S(C10:C13)</f>
        <v>2.1053036801241451</v>
      </c>
    </row>
  </sheetData>
  <mergeCells count="2">
    <mergeCell ref="A1:C1"/>
    <mergeCell ref="A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FB2C-EDC6-4C50-AF28-C10C69F4779D}">
  <dimension ref="A1:N80"/>
  <sheetViews>
    <sheetView tabSelected="1" workbookViewId="0">
      <selection activeCell="G13" sqref="G13"/>
    </sheetView>
  </sheetViews>
  <sheetFormatPr defaultRowHeight="14.5" x14ac:dyDescent="0.35"/>
  <cols>
    <col min="1" max="1" width="13" bestFit="1" customWidth="1"/>
    <col min="3" max="3" width="11.81640625" bestFit="1" customWidth="1"/>
    <col min="5" max="5" width="30.36328125" bestFit="1" customWidth="1"/>
  </cols>
  <sheetData>
    <row r="1" spans="1:14" ht="15" thickBot="1" x14ac:dyDescent="0.4">
      <c r="A1" t="s">
        <v>1</v>
      </c>
      <c r="B1" t="s">
        <v>0</v>
      </c>
      <c r="C1" t="s">
        <v>2</v>
      </c>
      <c r="E1" t="s">
        <v>6</v>
      </c>
    </row>
    <row r="2" spans="1:14" x14ac:dyDescent="0.35">
      <c r="A2">
        <f>B2</f>
        <v>44079</v>
      </c>
      <c r="B2">
        <v>44079</v>
      </c>
      <c r="D2" t="s">
        <v>3</v>
      </c>
      <c r="E2" s="2" cm="1">
        <f t="array" ref="E2:F6">LINEST($B$5:$B$78,$A$5:$A$78,,TRUE)</f>
        <v>1.1524628603652373E-2</v>
      </c>
      <c r="F2" s="3">
        <v>42546.090495583449</v>
      </c>
      <c r="G2" s="2" cm="1">
        <f t="array" ref="G2:H6">LINEST($B$4:$B$78,$A$4:$A$78,,TRUE)</f>
        <v>1.1524380967439352E-2</v>
      </c>
      <c r="H2" s="3">
        <v>42546.929448402851</v>
      </c>
      <c r="I2" s="2" cm="1">
        <f t="array" ref="I2:J6">LINEST($B$4:$B$79,$A$4:$A$79,,TRUE)</f>
        <v>1.1519814676105454E-2</v>
      </c>
      <c r="J2" s="3">
        <v>42554.332722164851</v>
      </c>
      <c r="K2" s="2" cm="1">
        <f t="array" ref="K2:L6">LINEST($B$3:$B$78,$A$3:$A$78,,TRUE)</f>
        <v>1.1521214849489219E-2</v>
      </c>
      <c r="L2" s="3">
        <v>42557.593194232402</v>
      </c>
      <c r="M2" s="2" cm="1">
        <f t="array" ref="M2:N6">LINEST($B$3:$B$79,$A$3:$A$79,,TRUE)</f>
        <v>1.1516842089743377E-2</v>
      </c>
      <c r="N2" s="3">
        <v>42564.530324198866</v>
      </c>
    </row>
    <row r="3" spans="1:14" x14ac:dyDescent="0.35">
      <c r="A3">
        <f t="shared" ref="A3:A66" si="0">B3+A2</f>
        <v>87887</v>
      </c>
      <c r="B3">
        <v>43808</v>
      </c>
      <c r="C3">
        <f>B2-B3</f>
        <v>271</v>
      </c>
      <c r="E3" s="4">
        <v>1.9804560092986747E-6</v>
      </c>
      <c r="F3" s="5">
        <v>5.5976248790332788</v>
      </c>
      <c r="G3" s="4">
        <v>1.9446552729817427E-6</v>
      </c>
      <c r="H3" s="5">
        <v>5.4597510720503326</v>
      </c>
      <c r="I3" s="4">
        <v>2.9579649134626049E-6</v>
      </c>
      <c r="J3" s="5">
        <v>8.453032593890125</v>
      </c>
      <c r="K3" s="4">
        <v>2.8544185322429973E-6</v>
      </c>
      <c r="L3" s="5">
        <v>7.9611268105608666</v>
      </c>
      <c r="M3" s="4">
        <v>3.5201466478189202E-6</v>
      </c>
      <c r="N3" s="5">
        <v>9.9941167308676828</v>
      </c>
    </row>
    <row r="4" spans="1:14" x14ac:dyDescent="0.35">
      <c r="A4">
        <f t="shared" si="0"/>
        <v>131973</v>
      </c>
      <c r="B4">
        <v>44086</v>
      </c>
      <c r="C4">
        <f t="shared" ref="C4:C67" si="1">B3-B4</f>
        <v>-278</v>
      </c>
      <c r="D4" t="s">
        <v>4</v>
      </c>
      <c r="E4" s="4">
        <v>0.99999787378050353</v>
      </c>
      <c r="F4" s="5">
        <v>25.524755039149731</v>
      </c>
      <c r="G4" s="4">
        <v>0.9999979213948671</v>
      </c>
      <c r="H4" s="5">
        <v>25.442252415386164</v>
      </c>
      <c r="I4" s="4">
        <v>0.99999512106926802</v>
      </c>
      <c r="J4" s="5">
        <v>39.732188247795094</v>
      </c>
      <c r="K4" s="4">
        <v>0.99999545777649035</v>
      </c>
      <c r="L4" s="5">
        <v>37.899640179572671</v>
      </c>
      <c r="M4" s="4">
        <v>0.99999299330990943</v>
      </c>
      <c r="N4" s="5">
        <v>47.973967969924601</v>
      </c>
    </row>
    <row r="5" spans="1:14" x14ac:dyDescent="0.35">
      <c r="A5">
        <f t="shared" si="0"/>
        <v>176566</v>
      </c>
      <c r="B5">
        <v>44593</v>
      </c>
      <c r="C5">
        <f t="shared" si="1"/>
        <v>-507</v>
      </c>
      <c r="E5" s="4">
        <v>33862847.665494941</v>
      </c>
      <c r="F5" s="5">
        <v>72</v>
      </c>
      <c r="G5" s="4">
        <v>35119632.4418668</v>
      </c>
      <c r="H5" s="5">
        <v>73</v>
      </c>
      <c r="I5" s="4">
        <v>15167183.758914063</v>
      </c>
      <c r="J5" s="5">
        <v>74</v>
      </c>
      <c r="K5" s="4">
        <v>16291506.509730805</v>
      </c>
      <c r="L5" s="5">
        <v>74</v>
      </c>
      <c r="M5" s="4">
        <v>10703980.557000261</v>
      </c>
      <c r="N5" s="5">
        <v>75</v>
      </c>
    </row>
    <row r="6" spans="1:14" ht="15" thickBot="1" x14ac:dyDescent="0.4">
      <c r="A6">
        <f t="shared" si="0"/>
        <v>221675</v>
      </c>
      <c r="B6">
        <v>45109</v>
      </c>
      <c r="C6">
        <f t="shared" si="1"/>
        <v>-516</v>
      </c>
      <c r="E6" s="6">
        <v>22062089528.149963</v>
      </c>
      <c r="F6" s="7">
        <v>46908.944626219178</v>
      </c>
      <c r="G6" s="6">
        <v>22733226340.447475</v>
      </c>
      <c r="H6" s="7">
        <v>47253.499181680294</v>
      </c>
      <c r="I6" s="6">
        <v>23943625847.545948</v>
      </c>
      <c r="J6" s="7">
        <v>116819.86193890877</v>
      </c>
      <c r="K6" s="6">
        <v>23400838526.875668</v>
      </c>
      <c r="L6" s="7">
        <v>106292.32170483987</v>
      </c>
      <c r="M6" s="6">
        <v>24635228408.055115</v>
      </c>
      <c r="N6" s="7">
        <v>172612.62020845135</v>
      </c>
    </row>
    <row r="7" spans="1:14" x14ac:dyDescent="0.35">
      <c r="A7">
        <f t="shared" si="0"/>
        <v>267359</v>
      </c>
      <c r="B7">
        <v>45684</v>
      </c>
      <c r="C7">
        <f t="shared" si="1"/>
        <v>-575</v>
      </c>
      <c r="E7" t="s">
        <v>5</v>
      </c>
    </row>
    <row r="8" spans="1:14" x14ac:dyDescent="0.35">
      <c r="A8">
        <f t="shared" si="0"/>
        <v>313492</v>
      </c>
      <c r="B8">
        <v>46133</v>
      </c>
      <c r="C8">
        <f t="shared" si="1"/>
        <v>-449</v>
      </c>
    </row>
    <row r="9" spans="1:14" x14ac:dyDescent="0.35">
      <c r="A9">
        <f t="shared" si="0"/>
        <v>360217</v>
      </c>
      <c r="B9">
        <v>46725</v>
      </c>
      <c r="C9">
        <f t="shared" si="1"/>
        <v>-592</v>
      </c>
    </row>
    <row r="10" spans="1:14" x14ac:dyDescent="0.35">
      <c r="A10">
        <f t="shared" si="0"/>
        <v>407472</v>
      </c>
      <c r="B10">
        <v>47255</v>
      </c>
      <c r="C10">
        <f t="shared" si="1"/>
        <v>-530</v>
      </c>
      <c r="F10" t="s">
        <v>9</v>
      </c>
      <c r="G10" t="s">
        <v>5</v>
      </c>
    </row>
    <row r="11" spans="1:14" x14ac:dyDescent="0.35">
      <c r="A11">
        <f t="shared" si="0"/>
        <v>455238</v>
      </c>
      <c r="B11">
        <v>47766</v>
      </c>
      <c r="C11">
        <f t="shared" si="1"/>
        <v>-511</v>
      </c>
      <c r="E11" t="s">
        <v>6</v>
      </c>
      <c r="F11">
        <f>-1*0.073*((1/(2*PI()/B5))-(1/(2*PI()/B78)))/SUM(B6:B78)*1000000</f>
        <v>134.0143420766656</v>
      </c>
      <c r="G11">
        <f>(E2*0.073)/(2*PI())*1000000</f>
        <v>133.89671749857516</v>
      </c>
    </row>
    <row r="12" spans="1:14" ht="29" x14ac:dyDescent="0.35">
      <c r="A12">
        <f t="shared" si="0"/>
        <v>503582</v>
      </c>
      <c r="B12">
        <v>48344</v>
      </c>
      <c r="C12">
        <f t="shared" si="1"/>
        <v>-578</v>
      </c>
      <c r="E12" s="1" t="s">
        <v>10</v>
      </c>
      <c r="F12">
        <f>-1*0.073*((1/(2*PI()/B4))-(1/(2*PI()/B78)))/SUM(B5:B78)*1000000</f>
        <v>133.99785279804331</v>
      </c>
      <c r="G12">
        <f>(G2*0.073)/(2*PI())*1000000</f>
        <v>133.89384038407562</v>
      </c>
    </row>
    <row r="13" spans="1:14" ht="29" x14ac:dyDescent="0.35">
      <c r="A13">
        <f t="shared" si="0"/>
        <v>552511</v>
      </c>
      <c r="B13">
        <v>48929</v>
      </c>
      <c r="C13">
        <f t="shared" si="1"/>
        <v>-585</v>
      </c>
      <c r="E13" s="1" t="s">
        <v>11</v>
      </c>
      <c r="F13">
        <f>-1*0.073*((1/(2*PI()/B4))-(1/(2*PI()/B79)))/SUM(B5:B79)*1000000</f>
        <v>133.25612759496079</v>
      </c>
      <c r="G13">
        <f>(I2*0.073)/(2*PI())*1000000</f>
        <v>133.84078779194635</v>
      </c>
    </row>
    <row r="14" spans="1:14" ht="29" x14ac:dyDescent="0.35">
      <c r="A14">
        <f t="shared" si="0"/>
        <v>602014</v>
      </c>
      <c r="B14">
        <v>49503</v>
      </c>
      <c r="C14">
        <f t="shared" si="1"/>
        <v>-574</v>
      </c>
      <c r="E14" s="1" t="s">
        <v>12</v>
      </c>
      <c r="F14">
        <f>-1*0.073*((1/(2*PI()/B3))-(1/(2*PI()/B78)))/SUM(B4:B78)*1000000</f>
        <v>133.48652342720561</v>
      </c>
      <c r="G14">
        <f>(K2*0.073)/(2*PI())*1000000</f>
        <v>133.85705544155681</v>
      </c>
    </row>
    <row r="15" spans="1:14" ht="29" x14ac:dyDescent="0.35">
      <c r="A15">
        <f t="shared" si="0"/>
        <v>652046</v>
      </c>
      <c r="B15">
        <v>50032</v>
      </c>
      <c r="C15">
        <f t="shared" si="1"/>
        <v>-529</v>
      </c>
      <c r="E15" s="1" t="s">
        <v>13</v>
      </c>
      <c r="F15">
        <f>-1*0.073*((1/(2*PI()/B3))-(1/(2*PI()/B79)))/SUM(B4:B79)*1000000</f>
        <v>132.76095702294046</v>
      </c>
      <c r="G15">
        <f>(M2*0.073)/(2*PI())*1000000</f>
        <v>133.80625135957601</v>
      </c>
    </row>
    <row r="16" spans="1:14" x14ac:dyDescent="0.35">
      <c r="A16">
        <f t="shared" si="0"/>
        <v>702685</v>
      </c>
      <c r="B16">
        <v>50639</v>
      </c>
      <c r="C16">
        <f t="shared" si="1"/>
        <v>-607</v>
      </c>
    </row>
    <row r="17" spans="1:3" x14ac:dyDescent="0.35">
      <c r="A17">
        <f t="shared" si="0"/>
        <v>753943</v>
      </c>
      <c r="B17">
        <v>51258</v>
      </c>
      <c r="C17">
        <f t="shared" si="1"/>
        <v>-619</v>
      </c>
    </row>
    <row r="18" spans="1:3" x14ac:dyDescent="0.35">
      <c r="A18">
        <f t="shared" si="0"/>
        <v>805812</v>
      </c>
      <c r="B18">
        <v>51869</v>
      </c>
      <c r="C18">
        <f t="shared" si="1"/>
        <v>-611</v>
      </c>
    </row>
    <row r="19" spans="1:3" x14ac:dyDescent="0.35">
      <c r="A19">
        <f t="shared" si="0"/>
        <v>858230</v>
      </c>
      <c r="B19">
        <v>52418</v>
      </c>
      <c r="C19">
        <f t="shared" si="1"/>
        <v>-549</v>
      </c>
    </row>
    <row r="20" spans="1:3" x14ac:dyDescent="0.35">
      <c r="A20">
        <f t="shared" si="0"/>
        <v>911300</v>
      </c>
      <c r="B20">
        <v>53070</v>
      </c>
      <c r="C20">
        <f t="shared" si="1"/>
        <v>-652</v>
      </c>
    </row>
    <row r="21" spans="1:3" x14ac:dyDescent="0.35">
      <c r="A21">
        <f t="shared" si="0"/>
        <v>964987</v>
      </c>
      <c r="B21">
        <v>53687</v>
      </c>
      <c r="C21">
        <f t="shared" si="1"/>
        <v>-617</v>
      </c>
    </row>
    <row r="22" spans="1:3" x14ac:dyDescent="0.35">
      <c r="A22">
        <f t="shared" si="0"/>
        <v>1019270</v>
      </c>
      <c r="B22">
        <v>54283</v>
      </c>
      <c r="C22">
        <f t="shared" si="1"/>
        <v>-596</v>
      </c>
    </row>
    <row r="23" spans="1:3" x14ac:dyDescent="0.35">
      <c r="A23">
        <f t="shared" si="0"/>
        <v>1074236</v>
      </c>
      <c r="B23">
        <v>54966</v>
      </c>
      <c r="C23">
        <f t="shared" si="1"/>
        <v>-683</v>
      </c>
    </row>
    <row r="24" spans="1:3" x14ac:dyDescent="0.35">
      <c r="A24">
        <f t="shared" si="0"/>
        <v>1129772</v>
      </c>
      <c r="B24">
        <v>55536</v>
      </c>
      <c r="C24">
        <f t="shared" si="1"/>
        <v>-570</v>
      </c>
    </row>
    <row r="25" spans="1:3" x14ac:dyDescent="0.35">
      <c r="A25">
        <f t="shared" si="0"/>
        <v>1186013</v>
      </c>
      <c r="B25">
        <v>56241</v>
      </c>
      <c r="C25">
        <f t="shared" si="1"/>
        <v>-705</v>
      </c>
    </row>
    <row r="26" spans="1:3" x14ac:dyDescent="0.35">
      <c r="A26">
        <f t="shared" si="0"/>
        <v>1242862</v>
      </c>
      <c r="B26">
        <v>56849</v>
      </c>
      <c r="C26">
        <f t="shared" si="1"/>
        <v>-608</v>
      </c>
    </row>
    <row r="27" spans="1:3" x14ac:dyDescent="0.35">
      <c r="A27">
        <f t="shared" si="0"/>
        <v>1300399</v>
      </c>
      <c r="B27">
        <v>57537</v>
      </c>
      <c r="C27">
        <f t="shared" si="1"/>
        <v>-688</v>
      </c>
    </row>
    <row r="28" spans="1:3" x14ac:dyDescent="0.35">
      <c r="A28">
        <f t="shared" si="0"/>
        <v>1358617</v>
      </c>
      <c r="B28">
        <v>58218</v>
      </c>
      <c r="C28">
        <f t="shared" si="1"/>
        <v>-681</v>
      </c>
    </row>
    <row r="29" spans="1:3" x14ac:dyDescent="0.35">
      <c r="A29">
        <f t="shared" si="0"/>
        <v>1417470</v>
      </c>
      <c r="B29">
        <v>58853</v>
      </c>
      <c r="C29">
        <f t="shared" si="1"/>
        <v>-635</v>
      </c>
    </row>
    <row r="30" spans="1:3" x14ac:dyDescent="0.35">
      <c r="A30">
        <f t="shared" si="0"/>
        <v>1477075</v>
      </c>
      <c r="B30">
        <v>59605</v>
      </c>
      <c r="C30">
        <f t="shared" si="1"/>
        <v>-752</v>
      </c>
    </row>
    <row r="31" spans="1:3" x14ac:dyDescent="0.35">
      <c r="A31">
        <f t="shared" si="0"/>
        <v>1537307</v>
      </c>
      <c r="B31">
        <v>60232</v>
      </c>
      <c r="C31">
        <f t="shared" si="1"/>
        <v>-627</v>
      </c>
    </row>
    <row r="32" spans="1:3" x14ac:dyDescent="0.35">
      <c r="A32">
        <f t="shared" si="0"/>
        <v>1598260</v>
      </c>
      <c r="B32">
        <v>60953</v>
      </c>
      <c r="C32">
        <f t="shared" si="1"/>
        <v>-721</v>
      </c>
    </row>
    <row r="33" spans="1:3" x14ac:dyDescent="0.35">
      <c r="A33">
        <f t="shared" si="0"/>
        <v>1659983</v>
      </c>
      <c r="B33">
        <v>61723</v>
      </c>
      <c r="C33">
        <f t="shared" si="1"/>
        <v>-770</v>
      </c>
    </row>
    <row r="34" spans="1:3" x14ac:dyDescent="0.35">
      <c r="A34">
        <f t="shared" si="0"/>
        <v>1722420</v>
      </c>
      <c r="B34">
        <v>62437</v>
      </c>
      <c r="C34">
        <f t="shared" si="1"/>
        <v>-714</v>
      </c>
    </row>
    <row r="35" spans="1:3" x14ac:dyDescent="0.35">
      <c r="A35">
        <f t="shared" si="0"/>
        <v>1785522</v>
      </c>
      <c r="B35">
        <v>63102</v>
      </c>
      <c r="C35">
        <f t="shared" si="1"/>
        <v>-665</v>
      </c>
    </row>
    <row r="36" spans="1:3" x14ac:dyDescent="0.35">
      <c r="A36">
        <f t="shared" si="0"/>
        <v>1849385</v>
      </c>
      <c r="B36">
        <v>63863</v>
      </c>
      <c r="C36">
        <f t="shared" si="1"/>
        <v>-761</v>
      </c>
    </row>
    <row r="37" spans="1:3" x14ac:dyDescent="0.35">
      <c r="A37">
        <f t="shared" si="0"/>
        <v>1914006</v>
      </c>
      <c r="B37">
        <v>64621</v>
      </c>
      <c r="C37">
        <f t="shared" si="1"/>
        <v>-758</v>
      </c>
    </row>
    <row r="38" spans="1:3" x14ac:dyDescent="0.35">
      <c r="A38">
        <f t="shared" si="0"/>
        <v>1979383</v>
      </c>
      <c r="B38">
        <v>65377</v>
      </c>
      <c r="C38">
        <f t="shared" si="1"/>
        <v>-756</v>
      </c>
    </row>
    <row r="39" spans="1:3" x14ac:dyDescent="0.35">
      <c r="A39">
        <f t="shared" si="0"/>
        <v>2045512</v>
      </c>
      <c r="B39">
        <v>66129</v>
      </c>
      <c r="C39">
        <f t="shared" si="1"/>
        <v>-752</v>
      </c>
    </row>
    <row r="40" spans="1:3" x14ac:dyDescent="0.35">
      <c r="A40">
        <f t="shared" si="0"/>
        <v>2112405</v>
      </c>
      <c r="B40">
        <v>66893</v>
      </c>
      <c r="C40">
        <f t="shared" si="1"/>
        <v>-764</v>
      </c>
    </row>
    <row r="41" spans="1:3" x14ac:dyDescent="0.35">
      <c r="A41">
        <f t="shared" si="0"/>
        <v>2180075</v>
      </c>
      <c r="B41">
        <v>67670</v>
      </c>
      <c r="C41">
        <f t="shared" si="1"/>
        <v>-777</v>
      </c>
    </row>
    <row r="42" spans="1:3" x14ac:dyDescent="0.35">
      <c r="A42">
        <f t="shared" si="0"/>
        <v>2248530</v>
      </c>
      <c r="B42">
        <v>68455</v>
      </c>
      <c r="C42">
        <f t="shared" si="1"/>
        <v>-785</v>
      </c>
    </row>
    <row r="43" spans="1:3" x14ac:dyDescent="0.35">
      <c r="A43">
        <f t="shared" si="0"/>
        <v>2317782</v>
      </c>
      <c r="B43">
        <v>69252</v>
      </c>
      <c r="C43">
        <f t="shared" si="1"/>
        <v>-797</v>
      </c>
    </row>
    <row r="44" spans="1:3" x14ac:dyDescent="0.35">
      <c r="A44">
        <f t="shared" si="0"/>
        <v>2387838</v>
      </c>
      <c r="B44">
        <v>70056</v>
      </c>
      <c r="C44">
        <f t="shared" si="1"/>
        <v>-804</v>
      </c>
    </row>
    <row r="45" spans="1:3" x14ac:dyDescent="0.35">
      <c r="A45">
        <f t="shared" si="0"/>
        <v>2458707</v>
      </c>
      <c r="B45">
        <v>70869</v>
      </c>
      <c r="C45">
        <f t="shared" si="1"/>
        <v>-813</v>
      </c>
    </row>
    <row r="46" spans="1:3" x14ac:dyDescent="0.35">
      <c r="A46">
        <f t="shared" si="0"/>
        <v>2530393</v>
      </c>
      <c r="B46">
        <v>71686</v>
      </c>
      <c r="C46">
        <f t="shared" si="1"/>
        <v>-817</v>
      </c>
    </row>
    <row r="47" spans="1:3" x14ac:dyDescent="0.35">
      <c r="A47">
        <f t="shared" si="0"/>
        <v>2602911</v>
      </c>
      <c r="B47">
        <v>72518</v>
      </c>
      <c r="C47">
        <f t="shared" si="1"/>
        <v>-832</v>
      </c>
    </row>
    <row r="48" spans="1:3" x14ac:dyDescent="0.35">
      <c r="A48">
        <f t="shared" si="0"/>
        <v>2676274</v>
      </c>
      <c r="B48">
        <v>73363</v>
      </c>
      <c r="C48">
        <f t="shared" si="1"/>
        <v>-845</v>
      </c>
    </row>
    <row r="49" spans="1:3" x14ac:dyDescent="0.35">
      <c r="A49">
        <f t="shared" si="0"/>
        <v>2750489</v>
      </c>
      <c r="B49">
        <v>74215</v>
      </c>
      <c r="C49">
        <f t="shared" si="1"/>
        <v>-852</v>
      </c>
    </row>
    <row r="50" spans="1:3" x14ac:dyDescent="0.35">
      <c r="A50">
        <f t="shared" si="0"/>
        <v>2825571</v>
      </c>
      <c r="B50">
        <v>75082</v>
      </c>
      <c r="C50">
        <f t="shared" si="1"/>
        <v>-867</v>
      </c>
    </row>
    <row r="51" spans="1:3" x14ac:dyDescent="0.35">
      <c r="A51">
        <f t="shared" si="0"/>
        <v>2901532</v>
      </c>
      <c r="B51">
        <v>75961</v>
      </c>
      <c r="C51">
        <f t="shared" si="1"/>
        <v>-879</v>
      </c>
    </row>
    <row r="52" spans="1:3" x14ac:dyDescent="0.35">
      <c r="A52">
        <f t="shared" si="0"/>
        <v>2978377</v>
      </c>
      <c r="B52">
        <v>76845</v>
      </c>
      <c r="C52">
        <f t="shared" si="1"/>
        <v>-884</v>
      </c>
    </row>
    <row r="53" spans="1:3" x14ac:dyDescent="0.35">
      <c r="A53">
        <f t="shared" si="0"/>
        <v>3056118</v>
      </c>
      <c r="B53">
        <v>77741</v>
      </c>
      <c r="C53">
        <f t="shared" si="1"/>
        <v>-896</v>
      </c>
    </row>
    <row r="54" spans="1:3" x14ac:dyDescent="0.35">
      <c r="A54">
        <f t="shared" si="0"/>
        <v>3134763</v>
      </c>
      <c r="B54">
        <v>78645</v>
      </c>
      <c r="C54">
        <f t="shared" si="1"/>
        <v>-904</v>
      </c>
    </row>
    <row r="55" spans="1:3" x14ac:dyDescent="0.35">
      <c r="A55">
        <f t="shared" si="0"/>
        <v>3214324</v>
      </c>
      <c r="B55">
        <v>79561</v>
      </c>
      <c r="C55">
        <f t="shared" si="1"/>
        <v>-916</v>
      </c>
    </row>
    <row r="56" spans="1:3" x14ac:dyDescent="0.35">
      <c r="A56">
        <f t="shared" si="0"/>
        <v>3294809</v>
      </c>
      <c r="B56">
        <v>80485</v>
      </c>
      <c r="C56">
        <f t="shared" si="1"/>
        <v>-924</v>
      </c>
    </row>
    <row r="57" spans="1:3" x14ac:dyDescent="0.35">
      <c r="A57">
        <f t="shared" si="0"/>
        <v>3376230</v>
      </c>
      <c r="B57">
        <v>81421</v>
      </c>
      <c r="C57">
        <f t="shared" si="1"/>
        <v>-936</v>
      </c>
    </row>
    <row r="58" spans="1:3" x14ac:dyDescent="0.35">
      <c r="A58">
        <f t="shared" si="0"/>
        <v>3458598</v>
      </c>
      <c r="B58">
        <v>82368</v>
      </c>
      <c r="C58">
        <f t="shared" si="1"/>
        <v>-947</v>
      </c>
    </row>
    <row r="59" spans="1:3" x14ac:dyDescent="0.35">
      <c r="A59">
        <f t="shared" si="0"/>
        <v>3541930</v>
      </c>
      <c r="B59">
        <v>83332</v>
      </c>
      <c r="C59">
        <f t="shared" si="1"/>
        <v>-964</v>
      </c>
    </row>
    <row r="60" spans="1:3" x14ac:dyDescent="0.35">
      <c r="A60">
        <f t="shared" si="0"/>
        <v>3626234</v>
      </c>
      <c r="B60">
        <v>84304</v>
      </c>
      <c r="C60">
        <f t="shared" si="1"/>
        <v>-972</v>
      </c>
    </row>
    <row r="61" spans="1:3" x14ac:dyDescent="0.35">
      <c r="A61">
        <f t="shared" si="0"/>
        <v>3711528</v>
      </c>
      <c r="B61">
        <v>85294</v>
      </c>
      <c r="C61">
        <f t="shared" si="1"/>
        <v>-990</v>
      </c>
    </row>
    <row r="62" spans="1:3" x14ac:dyDescent="0.35">
      <c r="A62">
        <f t="shared" si="0"/>
        <v>3797822</v>
      </c>
      <c r="B62">
        <v>86294</v>
      </c>
      <c r="C62">
        <f t="shared" si="1"/>
        <v>-1000</v>
      </c>
    </row>
    <row r="63" spans="1:3" x14ac:dyDescent="0.35">
      <c r="A63">
        <f t="shared" si="0"/>
        <v>3885130</v>
      </c>
      <c r="B63">
        <v>87308</v>
      </c>
      <c r="C63">
        <f t="shared" si="1"/>
        <v>-1014</v>
      </c>
    </row>
    <row r="64" spans="1:3" x14ac:dyDescent="0.35">
      <c r="A64">
        <f t="shared" si="0"/>
        <v>3973458</v>
      </c>
      <c r="B64">
        <v>88328</v>
      </c>
      <c r="C64">
        <f t="shared" si="1"/>
        <v>-1020</v>
      </c>
    </row>
    <row r="65" spans="1:3" x14ac:dyDescent="0.35">
      <c r="A65">
        <f t="shared" si="0"/>
        <v>4062817</v>
      </c>
      <c r="B65">
        <v>89359</v>
      </c>
      <c r="C65">
        <f t="shared" si="1"/>
        <v>-1031</v>
      </c>
    </row>
    <row r="66" spans="1:3" x14ac:dyDescent="0.35">
      <c r="A66">
        <f t="shared" si="0"/>
        <v>4153230</v>
      </c>
      <c r="B66">
        <v>90413</v>
      </c>
      <c r="C66">
        <f t="shared" si="1"/>
        <v>-1054</v>
      </c>
    </row>
    <row r="67" spans="1:3" x14ac:dyDescent="0.35">
      <c r="A67">
        <f t="shared" ref="A67:A80" si="2">B67+A66</f>
        <v>4244712</v>
      </c>
      <c r="B67">
        <v>91482</v>
      </c>
      <c r="C67">
        <f t="shared" si="1"/>
        <v>-1069</v>
      </c>
    </row>
    <row r="68" spans="1:3" x14ac:dyDescent="0.35">
      <c r="A68">
        <f t="shared" si="2"/>
        <v>4337265</v>
      </c>
      <c r="B68">
        <v>92553</v>
      </c>
      <c r="C68">
        <f t="shared" ref="C68:C80" si="3">B67-B68</f>
        <v>-1071</v>
      </c>
    </row>
    <row r="69" spans="1:3" x14ac:dyDescent="0.35">
      <c r="A69">
        <f t="shared" si="2"/>
        <v>4430900</v>
      </c>
      <c r="B69">
        <v>93635</v>
      </c>
      <c r="C69">
        <f t="shared" si="3"/>
        <v>-1082</v>
      </c>
    </row>
    <row r="70" spans="1:3" x14ac:dyDescent="0.35">
      <c r="A70">
        <f t="shared" si="2"/>
        <v>4525625</v>
      </c>
      <c r="B70">
        <v>94725</v>
      </c>
      <c r="C70">
        <f t="shared" si="3"/>
        <v>-1090</v>
      </c>
    </row>
    <row r="71" spans="1:3" x14ac:dyDescent="0.35">
      <c r="A71">
        <f t="shared" si="2"/>
        <v>4621451</v>
      </c>
      <c r="B71">
        <v>95826</v>
      </c>
      <c r="C71">
        <f t="shared" si="3"/>
        <v>-1101</v>
      </c>
    </row>
    <row r="72" spans="1:3" x14ac:dyDescent="0.35">
      <c r="A72">
        <f t="shared" si="2"/>
        <v>4718386</v>
      </c>
      <c r="B72">
        <v>96935</v>
      </c>
      <c r="C72">
        <f t="shared" si="3"/>
        <v>-1109</v>
      </c>
    </row>
    <row r="73" spans="1:3" x14ac:dyDescent="0.35">
      <c r="A73">
        <f t="shared" si="2"/>
        <v>4816453</v>
      </c>
      <c r="B73">
        <v>98067</v>
      </c>
      <c r="C73">
        <f t="shared" si="3"/>
        <v>-1132</v>
      </c>
    </row>
    <row r="74" spans="1:3" x14ac:dyDescent="0.35">
      <c r="A74">
        <f t="shared" si="2"/>
        <v>4915667</v>
      </c>
      <c r="B74">
        <v>99214</v>
      </c>
      <c r="C74">
        <f t="shared" si="3"/>
        <v>-1147</v>
      </c>
    </row>
    <row r="75" spans="1:3" x14ac:dyDescent="0.35">
      <c r="A75">
        <f t="shared" si="2"/>
        <v>5016040</v>
      </c>
      <c r="B75">
        <v>100373</v>
      </c>
      <c r="C75">
        <f t="shared" si="3"/>
        <v>-1159</v>
      </c>
    </row>
    <row r="76" spans="1:3" x14ac:dyDescent="0.35">
      <c r="A76">
        <f t="shared" si="2"/>
        <v>5117595</v>
      </c>
      <c r="B76">
        <v>101555</v>
      </c>
      <c r="C76">
        <f t="shared" si="3"/>
        <v>-1182</v>
      </c>
    </row>
    <row r="77" spans="1:3" x14ac:dyDescent="0.35">
      <c r="A77">
        <f t="shared" si="2"/>
        <v>5220343</v>
      </c>
      <c r="B77">
        <v>102748</v>
      </c>
      <c r="C77">
        <f t="shared" si="3"/>
        <v>-1193</v>
      </c>
    </row>
    <row r="78" spans="1:3" x14ac:dyDescent="0.35">
      <c r="A78">
        <f t="shared" si="2"/>
        <v>5324314</v>
      </c>
      <c r="B78">
        <v>103971</v>
      </c>
      <c r="C78">
        <f t="shared" si="3"/>
        <v>-1223</v>
      </c>
    </row>
    <row r="79" spans="1:3" x14ac:dyDescent="0.35">
      <c r="A79">
        <f t="shared" si="2"/>
        <v>5429156</v>
      </c>
      <c r="B79">
        <v>104842</v>
      </c>
      <c r="C79">
        <f t="shared" si="3"/>
        <v>-871</v>
      </c>
    </row>
    <row r="80" spans="1:3" x14ac:dyDescent="0.35">
      <c r="A80">
        <f t="shared" si="2"/>
        <v>5525191</v>
      </c>
      <c r="B80">
        <v>96035</v>
      </c>
      <c r="C80">
        <f t="shared" si="3"/>
        <v>8807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30D-2CE2-46B7-BFA2-5F03B480F549}">
  <dimension ref="A1:AC213"/>
  <sheetViews>
    <sheetView zoomScale="85" zoomScaleNormal="85" workbookViewId="0">
      <selection activeCell="H16" sqref="H16"/>
    </sheetView>
  </sheetViews>
  <sheetFormatPr defaultRowHeight="14.5" x14ac:dyDescent="0.35"/>
  <cols>
    <col min="6" max="6" width="32.6328125" customWidth="1"/>
    <col min="18" max="18" width="11.54296875" customWidth="1"/>
    <col min="20" max="20" width="10.54296875" customWidth="1"/>
    <col min="22" max="22" width="14.1796875" customWidth="1"/>
    <col min="24" max="24" width="11.7265625" customWidth="1"/>
  </cols>
  <sheetData>
    <row r="1" spans="1:29" ht="15" thickBot="1" x14ac:dyDescent="0.4">
      <c r="A1" t="s">
        <v>14</v>
      </c>
      <c r="B1" t="s">
        <v>1</v>
      </c>
      <c r="C1" t="s">
        <v>0</v>
      </c>
      <c r="D1" t="s">
        <v>2</v>
      </c>
    </row>
    <row r="2" spans="1:29" x14ac:dyDescent="0.35">
      <c r="F2" s="10" cm="1">
        <f t="array" ref="F2:G6">LINEST($C$5:$C$76,$B$5:$B$76,,TRUE)</f>
        <v>1.1614259928959663E-2</v>
      </c>
      <c r="G2">
        <v>50666.706822702996</v>
      </c>
      <c r="H2" s="10" cm="1">
        <f t="array" ref="H2:I6">LINEST($C$4:$C$76,$B$4:$B$76,,TRUE)</f>
        <v>1.1612874682840146E-2</v>
      </c>
      <c r="I2">
        <v>50671.975200457309</v>
      </c>
      <c r="J2" s="10" cm="1">
        <f t="array" ref="J2:K6">LINEST($C$3:$C$76,$B$3:$B$76,,TRUE)</f>
        <v>1.1605833048258076E-2</v>
      </c>
      <c r="K2">
        <v>50698.5929561214</v>
      </c>
      <c r="L2" s="10" cm="1">
        <f t="array" ref="L2:M6">LINEST($C$5:$C$114,$B$5:$B$114,,TRUE)</f>
        <v>1.1921567494122877E-2</v>
      </c>
      <c r="M2">
        <v>49872.561363086286</v>
      </c>
      <c r="N2" s="10" cm="1">
        <f t="array" ref="N2:O6">LINEST($C$4:$C$114,$B$4:$B$114,,TRUE)</f>
        <v>1.19183393104313E-2</v>
      </c>
      <c r="O2">
        <v>49895.804077125329</v>
      </c>
      <c r="P2" s="10" cm="1">
        <f t="array" ref="P2:Q6">LINEST($C$3:$C$114,$B$3:$B$114,,TRUE)</f>
        <v>1.1913387443649517E-2</v>
      </c>
      <c r="Q2">
        <v>49931.322660441525</v>
      </c>
      <c r="R2" s="10" cm="1">
        <f t="array" ref="R2:S6">LINEST($C$5:$C$140,$B$5:$B$140,,TRUE)</f>
        <v>1.2302159129687401E-2</v>
      </c>
      <c r="S2">
        <v>48399.740837115343</v>
      </c>
      <c r="T2" s="10" cm="1">
        <f t="array" ref="T2:U6">LINEST($C$4:$C$140,$B$4:$B$140,,TRUE)</f>
        <v>1.2297810204527929E-2</v>
      </c>
      <c r="U2">
        <v>48445.584910777485</v>
      </c>
      <c r="V2" s="10" cm="1">
        <f t="array" ref="V2:W6">LINEST($C$3:$C$140,$B$3:$B$140,,TRUE)</f>
        <v>1.2292606849250565E-2</v>
      </c>
      <c r="W2">
        <v>48500.277057694402</v>
      </c>
      <c r="X2" s="10" cm="1">
        <f t="array" ref="X2:Y6">LINEST($C$5:$C$34,$B$5:$B$34,,TRUE)</f>
        <v>1.1580657246117163E-2</v>
      </c>
      <c r="Y2">
        <v>50739.77437266471</v>
      </c>
      <c r="Z2" s="10" cm="1">
        <f t="array" ref="Z2:AA6">LINEST($C$4:$C$34,$B$4:$B$34,,TRUE)</f>
        <v>1.15763329289726E-2</v>
      </c>
      <c r="AA2">
        <v>50745.578142787053</v>
      </c>
      <c r="AB2" s="10" cm="1">
        <f t="array" ref="AB2:AC6">LINEST($C$3:$C$34,$B$3:$B$34,,TRUE)</f>
        <v>1.1530071902584016E-2</v>
      </c>
      <c r="AC2">
        <v>50806.760667365437</v>
      </c>
    </row>
    <row r="3" spans="1:29" x14ac:dyDescent="0.35">
      <c r="B3">
        <f>C3+A2</f>
        <v>51883</v>
      </c>
      <c r="C3">
        <v>51883</v>
      </c>
      <c r="F3">
        <v>6.3415743131074248E-6</v>
      </c>
      <c r="G3">
        <v>20.140187194896011</v>
      </c>
      <c r="H3">
        <v>6.2685473367912194E-6</v>
      </c>
      <c r="I3">
        <v>19.771579752590434</v>
      </c>
      <c r="J3">
        <v>7.7347375178196673E-6</v>
      </c>
      <c r="K3">
        <v>24.23072543327994</v>
      </c>
      <c r="L3">
        <v>1.8504097114696172E-5</v>
      </c>
      <c r="M3">
        <v>108.25836643535327</v>
      </c>
      <c r="N3">
        <v>1.8408847838087779E-5</v>
      </c>
      <c r="O3">
        <v>107.21502566861726</v>
      </c>
      <c r="P3">
        <v>1.8520381651004869E-5</v>
      </c>
      <c r="Q3">
        <v>107.38203034140513</v>
      </c>
      <c r="R3">
        <v>2.9187222046357379E-5</v>
      </c>
      <c r="S3">
        <v>244.75484361641819</v>
      </c>
      <c r="T3">
        <v>2.9089841966425351E-5</v>
      </c>
      <c r="U3">
        <v>243.04646593524561</v>
      </c>
      <c r="V3">
        <v>2.9080691432901405E-5</v>
      </c>
      <c r="W3">
        <v>242.08812030278028</v>
      </c>
      <c r="X3">
        <v>1.2589389375672704E-5</v>
      </c>
      <c r="Y3">
        <v>14.538830601592222</v>
      </c>
      <c r="Z3">
        <v>1.2136576749988319E-5</v>
      </c>
      <c r="AA3">
        <v>13.789843834928345</v>
      </c>
      <c r="AB3">
        <v>3.0702787852236533E-5</v>
      </c>
      <c r="AC3">
        <v>34.336926263117704</v>
      </c>
    </row>
    <row r="4" spans="1:29" x14ac:dyDescent="0.35">
      <c r="A4">
        <f>B4/1000000</f>
        <v>0.10387299999999999</v>
      </c>
      <c r="B4">
        <f t="shared" ref="B4:B67" si="0">C4+B3</f>
        <v>103873</v>
      </c>
      <c r="C4">
        <v>51990</v>
      </c>
      <c r="D4">
        <f>C3-C4</f>
        <v>-107</v>
      </c>
      <c r="F4">
        <v>0.99997913107558933</v>
      </c>
      <c r="G4">
        <v>91.471533610970582</v>
      </c>
      <c r="H4">
        <v>0.99997931270512874</v>
      </c>
      <c r="I4">
        <v>91.832369121759427</v>
      </c>
      <c r="J4">
        <v>0.99996802157051701</v>
      </c>
      <c r="K4">
        <v>115.0525494895993</v>
      </c>
      <c r="L4">
        <v>0.99973987634666017</v>
      </c>
      <c r="M4">
        <v>652.26997720592067</v>
      </c>
      <c r="N4">
        <v>0.99974002277626983</v>
      </c>
      <c r="O4">
        <v>654.56727760792205</v>
      </c>
      <c r="P4">
        <v>0.99973422961890679</v>
      </c>
      <c r="Q4">
        <v>664.19742064485285</v>
      </c>
      <c r="R4">
        <v>0.9992462970946554</v>
      </c>
      <c r="S4">
        <v>1712.5897415467059</v>
      </c>
      <c r="T4">
        <v>0.99924519809102352</v>
      </c>
      <c r="U4">
        <v>1717.5765445991638</v>
      </c>
      <c r="V4">
        <v>0.99923944618171934</v>
      </c>
      <c r="W4">
        <v>1727.6800420701027</v>
      </c>
      <c r="X4">
        <v>0.99996691077642563</v>
      </c>
      <c r="Y4">
        <v>37.506524861357448</v>
      </c>
      <c r="Z4">
        <v>0.99996812614800901</v>
      </c>
      <c r="AA4">
        <v>37.771288512907994</v>
      </c>
      <c r="AB4">
        <v>0.99978732302585616</v>
      </c>
      <c r="AC4">
        <v>99.662828787250618</v>
      </c>
    </row>
    <row r="5" spans="1:29" x14ac:dyDescent="0.35">
      <c r="A5">
        <f t="shared" ref="A5:A68" si="1">B5/1000000</f>
        <v>0.15636800000000001</v>
      </c>
      <c r="B5">
        <f t="shared" si="0"/>
        <v>156368</v>
      </c>
      <c r="C5">
        <v>52495</v>
      </c>
      <c r="D5">
        <f t="shared" ref="D5:D68" si="2">C4-C5</f>
        <v>-505</v>
      </c>
      <c r="F5">
        <v>3354199.6605887678</v>
      </c>
      <c r="G5">
        <v>70</v>
      </c>
      <c r="H5">
        <v>3431987.2000579676</v>
      </c>
      <c r="I5">
        <v>71</v>
      </c>
      <c r="J5">
        <v>2251445.700025735</v>
      </c>
      <c r="K5">
        <v>72</v>
      </c>
      <c r="L5">
        <v>415079.15662087681</v>
      </c>
      <c r="M5">
        <v>108</v>
      </c>
      <c r="N5">
        <v>419158.49749872828</v>
      </c>
      <c r="O5">
        <v>109</v>
      </c>
      <c r="P5">
        <v>413781.11739047011</v>
      </c>
      <c r="Q5">
        <v>110</v>
      </c>
      <c r="R5">
        <v>177654.88611121057</v>
      </c>
      <c r="S5">
        <v>134</v>
      </c>
      <c r="T5">
        <v>178719.87356948911</v>
      </c>
      <c r="U5">
        <v>135</v>
      </c>
      <c r="V5">
        <v>178681.06294953576</v>
      </c>
      <c r="W5">
        <v>136</v>
      </c>
      <c r="X5">
        <v>846168.94798814552</v>
      </c>
      <c r="Y5">
        <v>28</v>
      </c>
      <c r="Z5">
        <v>909807.69021591905</v>
      </c>
      <c r="AA5">
        <v>29</v>
      </c>
      <c r="AB5">
        <v>141028.9939073133</v>
      </c>
      <c r="AC5">
        <v>30</v>
      </c>
    </row>
    <row r="6" spans="1:29" x14ac:dyDescent="0.35">
      <c r="A6">
        <f t="shared" si="1"/>
        <v>0.20952200000000001</v>
      </c>
      <c r="B6">
        <f t="shared" si="0"/>
        <v>209522</v>
      </c>
      <c r="C6">
        <v>53154</v>
      </c>
      <c r="D6">
        <f t="shared" si="2"/>
        <v>-659</v>
      </c>
      <c r="F6">
        <v>28064727629.097733</v>
      </c>
      <c r="G6">
        <v>585692.90228000446</v>
      </c>
      <c r="H6">
        <v>28942579607.277149</v>
      </c>
      <c r="I6">
        <v>598756.06531457021</v>
      </c>
      <c r="J6">
        <v>29802587434.243786</v>
      </c>
      <c r="K6">
        <v>953070.41837208217</v>
      </c>
      <c r="L6">
        <v>176597968782.18912</v>
      </c>
      <c r="M6">
        <v>45949261.301734924</v>
      </c>
      <c r="N6">
        <v>179591946035.57886</v>
      </c>
      <c r="O6">
        <v>46701956.979740076</v>
      </c>
      <c r="P6">
        <v>182542938565.78174</v>
      </c>
      <c r="Q6">
        <v>48527403.495040327</v>
      </c>
      <c r="R6">
        <v>521055318385.92029</v>
      </c>
      <c r="S6">
        <v>393017125.46203578</v>
      </c>
      <c r="T6">
        <v>527235992042.74896</v>
      </c>
      <c r="U6">
        <v>398259340.18522245</v>
      </c>
      <c r="V6">
        <v>533341232380.50323</v>
      </c>
      <c r="W6">
        <v>405943452.57635987</v>
      </c>
      <c r="X6">
        <v>1190339204.2632656</v>
      </c>
      <c r="Y6">
        <v>39388.703400917482</v>
      </c>
      <c r="Z6">
        <v>1297995552.0470295</v>
      </c>
      <c r="AA6">
        <v>41373.436841834722</v>
      </c>
      <c r="AB6">
        <v>1400795788.4917438</v>
      </c>
      <c r="AC6">
        <v>297980.38325630495</v>
      </c>
    </row>
    <row r="7" spans="1:29" x14ac:dyDescent="0.35">
      <c r="A7">
        <f t="shared" si="1"/>
        <v>0.26334400000000002</v>
      </c>
      <c r="B7">
        <f t="shared" si="0"/>
        <v>263344</v>
      </c>
      <c r="C7">
        <v>53822</v>
      </c>
      <c r="D7">
        <f t="shared" si="2"/>
        <v>-668</v>
      </c>
    </row>
    <row r="8" spans="1:29" x14ac:dyDescent="0.35">
      <c r="A8">
        <f t="shared" si="1"/>
        <v>0.31767200000000001</v>
      </c>
      <c r="B8">
        <f t="shared" si="0"/>
        <v>317672</v>
      </c>
      <c r="C8">
        <v>54328</v>
      </c>
      <c r="D8">
        <f t="shared" si="2"/>
        <v>-506</v>
      </c>
    </row>
    <row r="9" spans="1:29" x14ac:dyDescent="0.35">
      <c r="A9">
        <f t="shared" si="1"/>
        <v>0.37280400000000002</v>
      </c>
      <c r="B9">
        <f t="shared" si="0"/>
        <v>372804</v>
      </c>
      <c r="C9">
        <v>55132</v>
      </c>
      <c r="D9">
        <f t="shared" si="2"/>
        <v>-804</v>
      </c>
      <c r="F9" s="11" t="s">
        <v>15</v>
      </c>
      <c r="G9" s="11"/>
      <c r="H9" s="11"/>
      <c r="I9" s="9" t="s">
        <v>16</v>
      </c>
      <c r="J9" s="9"/>
      <c r="K9" s="9"/>
      <c r="L9" s="9" t="s">
        <v>17</v>
      </c>
      <c r="M9" s="9"/>
      <c r="N9" s="9"/>
    </row>
    <row r="10" spans="1:29" x14ac:dyDescent="0.35">
      <c r="A10">
        <f t="shared" si="1"/>
        <v>0.42851</v>
      </c>
      <c r="B10">
        <f t="shared" si="0"/>
        <v>428510</v>
      </c>
      <c r="C10">
        <v>55706</v>
      </c>
      <c r="D10">
        <f t="shared" si="2"/>
        <v>-574</v>
      </c>
      <c r="G10" t="s">
        <v>9</v>
      </c>
      <c r="H10" t="s">
        <v>5</v>
      </c>
      <c r="J10" t="s">
        <v>9</v>
      </c>
      <c r="K10" t="s">
        <v>5</v>
      </c>
      <c r="M10" t="s">
        <v>9</v>
      </c>
      <c r="N10" t="s">
        <v>5</v>
      </c>
    </row>
    <row r="11" spans="1:29" x14ac:dyDescent="0.35">
      <c r="A11">
        <f t="shared" si="1"/>
        <v>0.48485600000000001</v>
      </c>
      <c r="B11">
        <f t="shared" si="0"/>
        <v>484856</v>
      </c>
      <c r="C11">
        <v>56346</v>
      </c>
      <c r="D11">
        <f t="shared" si="2"/>
        <v>-640</v>
      </c>
      <c r="F11" t="s">
        <v>6</v>
      </c>
      <c r="G11">
        <f>-1*0.073*((1/(2*PI()/C5))-(1/(2*PI()/C76)))/SUM(C6:C76)*1000000</f>
        <v>135.49606311405421</v>
      </c>
      <c r="H11">
        <f>(F2*0.073)/(2*PI())*1000000</f>
        <v>134.93808209750804</v>
      </c>
      <c r="J11">
        <f>-1*0.073*((1/(2*PI()/$C$5))-(1/(2*PI()/$C$114)))/SUM($C$6:$C$114)*1000000</f>
        <v>139.73087669201635</v>
      </c>
      <c r="K11">
        <f>(L2*0.073)/(2*PI())*1000000</f>
        <v>138.50847691481206</v>
      </c>
      <c r="M11">
        <f>-1*0.073*((1/(2*PI()/$C$5))-(1/(2*PI()/$C$140)))/SUM($C$6:$C$140)*1000000</f>
        <v>145.12255217325361</v>
      </c>
      <c r="N11">
        <f>(R2*0.073)/(2*PI())*1000000</f>
        <v>142.93030884207724</v>
      </c>
    </row>
    <row r="12" spans="1:29" x14ac:dyDescent="0.35">
      <c r="A12">
        <f t="shared" si="1"/>
        <v>0.541875</v>
      </c>
      <c r="B12">
        <f t="shared" si="0"/>
        <v>541875</v>
      </c>
      <c r="C12">
        <v>57019</v>
      </c>
      <c r="D12">
        <f t="shared" si="2"/>
        <v>-673</v>
      </c>
      <c r="F12" s="1" t="s">
        <v>8</v>
      </c>
      <c r="G12">
        <f>-1*0.073*((1/(2*PI()/C4))-(1/(2*PI()/C76)))/SUM(C5:C76)*1000000</f>
        <v>135.28463007327187</v>
      </c>
      <c r="H12">
        <f>(H2*0.073)/(2*PI())*1000000</f>
        <v>134.92198787749371</v>
      </c>
      <c r="J12">
        <f>-1*0.073*((1/(2*PI()/$C$4))-(1/(2*PI()/$C$114)))/SUM($C$5:$C$114)*1000000</f>
        <v>139.60611520892596</v>
      </c>
      <c r="K12">
        <f>(N2*0.073)/(2*PI())*1000000</f>
        <v>138.47097087321626</v>
      </c>
      <c r="M12">
        <f>-1*0.073*((1/(2*PI()/$C$4))-(1/(2*PI()/$C$140)))/SUM($C$5:$C$140)*1000000</f>
        <v>145.02421876751629</v>
      </c>
      <c r="N12">
        <f>(T2*0.073)/(2*PI())*1000000</f>
        <v>142.8797816777298</v>
      </c>
    </row>
    <row r="13" spans="1:29" x14ac:dyDescent="0.35">
      <c r="A13">
        <f t="shared" si="1"/>
        <v>0.59956900000000002</v>
      </c>
      <c r="B13">
        <f t="shared" si="0"/>
        <v>599569</v>
      </c>
      <c r="C13">
        <v>57694</v>
      </c>
      <c r="D13">
        <f t="shared" si="2"/>
        <v>-675</v>
      </c>
      <c r="F13" s="1" t="s">
        <v>7</v>
      </c>
      <c r="G13">
        <f>-1*0.073*((1/(2*PI()/C3))-(1/(2*PI()/C78)))/SUM(C4:C78)*1000000</f>
        <v>134.4909714237736</v>
      </c>
      <c r="H13">
        <f>(J2*0.073)/(2*PI())*1000000</f>
        <v>134.84017597805729</v>
      </c>
      <c r="J13">
        <f>-1*0.073*((1/(2*PI()/$C$3))-(1/(2*PI()/$C$114)))/SUM($C$4:$C$114)*1000000</f>
        <v>139.09714228042722</v>
      </c>
      <c r="K13">
        <f>(P2*0.073)/(2*PI())*1000000</f>
        <v>138.41343854567899</v>
      </c>
      <c r="M13">
        <f>-1*0.073*((1/(2*PI()/$C$3))-(1/(2*PI()/$C$140)))/SUM($C$4:$C$140)*1000000</f>
        <v>144.67163048601236</v>
      </c>
      <c r="N13">
        <f>(V2*0.073)/(2*PI())*1000000</f>
        <v>142.81932747867671</v>
      </c>
    </row>
    <row r="14" spans="1:29" x14ac:dyDescent="0.35">
      <c r="A14">
        <f t="shared" si="1"/>
        <v>0.65793500000000005</v>
      </c>
      <c r="B14">
        <f t="shared" si="0"/>
        <v>657935</v>
      </c>
      <c r="C14">
        <v>58366</v>
      </c>
      <c r="D14">
        <f t="shared" si="2"/>
        <v>-672</v>
      </c>
    </row>
    <row r="15" spans="1:29" x14ac:dyDescent="0.35">
      <c r="A15">
        <f t="shared" si="1"/>
        <v>0.71699100000000004</v>
      </c>
      <c r="B15">
        <f t="shared" si="0"/>
        <v>716991</v>
      </c>
      <c r="C15">
        <v>59056</v>
      </c>
      <c r="D15">
        <f t="shared" si="2"/>
        <v>-690</v>
      </c>
      <c r="F15" s="11" t="s">
        <v>18</v>
      </c>
      <c r="G15" s="11"/>
      <c r="H15" s="11"/>
    </row>
    <row r="16" spans="1:29" x14ac:dyDescent="0.35">
      <c r="A16">
        <f t="shared" si="1"/>
        <v>0.77674200000000004</v>
      </c>
      <c r="B16">
        <f t="shared" si="0"/>
        <v>776742</v>
      </c>
      <c r="C16">
        <v>59751</v>
      </c>
      <c r="D16">
        <f t="shared" si="2"/>
        <v>-695</v>
      </c>
      <c r="F16" t="s">
        <v>9</v>
      </c>
      <c r="G16" t="s">
        <v>5</v>
      </c>
    </row>
    <row r="17" spans="1:7" x14ac:dyDescent="0.35">
      <c r="A17">
        <f t="shared" si="1"/>
        <v>0.83718499999999996</v>
      </c>
      <c r="B17">
        <f t="shared" si="0"/>
        <v>837185</v>
      </c>
      <c r="C17">
        <v>60443</v>
      </c>
      <c r="D17">
        <f t="shared" si="2"/>
        <v>-692</v>
      </c>
      <c r="F17">
        <f>-1*0.073*((1/(2*PI()/$C$5))-(1/(2*PI()/$C$34)))/SUM($C$6:$C$34)*1000000</f>
        <v>134.82298131134368</v>
      </c>
      <c r="G17">
        <f>(X2*0.073)/(2*PI())*1000000</f>
        <v>134.54767568299414</v>
      </c>
    </row>
    <row r="18" spans="1:7" x14ac:dyDescent="0.35">
      <c r="A18">
        <f t="shared" si="1"/>
        <v>0.89830500000000002</v>
      </c>
      <c r="B18">
        <f t="shared" si="0"/>
        <v>898305</v>
      </c>
      <c r="C18">
        <v>61120</v>
      </c>
      <c r="D18">
        <f t="shared" si="2"/>
        <v>-677</v>
      </c>
      <c r="F18">
        <f>-1*0.073*((1/(2*PI()/$C$4))-(1/(2*PI()/$C$34)))/SUM($C$5:$C$34)*1000000</f>
        <v>134.17788143406693</v>
      </c>
      <c r="G18">
        <f>(Z2*0.073)/(2*PI())*1000000</f>
        <v>134.49743442221319</v>
      </c>
    </row>
    <row r="19" spans="1:7" x14ac:dyDescent="0.35">
      <c r="A19">
        <f t="shared" si="1"/>
        <v>0.96016199999999996</v>
      </c>
      <c r="B19">
        <f t="shared" si="0"/>
        <v>960162</v>
      </c>
      <c r="C19">
        <v>61857</v>
      </c>
      <c r="D19">
        <f t="shared" si="2"/>
        <v>-737</v>
      </c>
      <c r="F19">
        <f>-1*0.073*((1/(2*PI()/$C$3))-(1/(2*PI()/$C$34)))/SUM($C$4:$C$34)*1000000</f>
        <v>131.2046351866951</v>
      </c>
      <c r="G19">
        <f>(AB2*0.073)/(2*PI())*1000000</f>
        <v>133.95995943758911</v>
      </c>
    </row>
    <row r="20" spans="1:7" x14ac:dyDescent="0.35">
      <c r="A20">
        <f t="shared" si="1"/>
        <v>1.0227919999999999</v>
      </c>
      <c r="B20">
        <f t="shared" si="0"/>
        <v>1022792</v>
      </c>
      <c r="C20">
        <v>62630</v>
      </c>
      <c r="D20">
        <f t="shared" si="2"/>
        <v>-773</v>
      </c>
    </row>
    <row r="21" spans="1:7" x14ac:dyDescent="0.35">
      <c r="A21">
        <f t="shared" si="1"/>
        <v>1.0861209999999999</v>
      </c>
      <c r="B21">
        <f t="shared" si="0"/>
        <v>1086121</v>
      </c>
      <c r="C21">
        <v>63329</v>
      </c>
      <c r="D21">
        <f t="shared" si="2"/>
        <v>-699</v>
      </c>
    </row>
    <row r="22" spans="1:7" x14ac:dyDescent="0.35">
      <c r="A22">
        <f t="shared" si="1"/>
        <v>1.150096</v>
      </c>
      <c r="B22">
        <f t="shared" si="0"/>
        <v>1150096</v>
      </c>
      <c r="C22">
        <v>63975</v>
      </c>
      <c r="D22">
        <f t="shared" si="2"/>
        <v>-646</v>
      </c>
    </row>
    <row r="23" spans="1:7" x14ac:dyDescent="0.35">
      <c r="A23">
        <f t="shared" si="1"/>
        <v>1.2150030000000001</v>
      </c>
      <c r="B23">
        <f t="shared" si="0"/>
        <v>1215003</v>
      </c>
      <c r="C23">
        <v>64907</v>
      </c>
      <c r="D23">
        <f t="shared" si="2"/>
        <v>-932</v>
      </c>
    </row>
    <row r="24" spans="1:7" x14ac:dyDescent="0.35">
      <c r="A24">
        <f t="shared" si="1"/>
        <v>1.2805979999999999</v>
      </c>
      <c r="B24">
        <f t="shared" si="0"/>
        <v>1280598</v>
      </c>
      <c r="C24">
        <v>65595</v>
      </c>
      <c r="D24">
        <f t="shared" si="2"/>
        <v>-688</v>
      </c>
    </row>
    <row r="25" spans="1:7" x14ac:dyDescent="0.35">
      <c r="A25">
        <f t="shared" si="1"/>
        <v>1.346938</v>
      </c>
      <c r="B25">
        <f t="shared" si="0"/>
        <v>1346938</v>
      </c>
      <c r="C25">
        <v>66340</v>
      </c>
      <c r="D25">
        <f t="shared" si="2"/>
        <v>-745</v>
      </c>
    </row>
    <row r="26" spans="1:7" x14ac:dyDescent="0.35">
      <c r="A26">
        <f t="shared" si="1"/>
        <v>1.4140520000000001</v>
      </c>
      <c r="B26">
        <f t="shared" si="0"/>
        <v>1414052</v>
      </c>
      <c r="C26">
        <v>67114</v>
      </c>
      <c r="D26">
        <f t="shared" si="2"/>
        <v>-774</v>
      </c>
    </row>
    <row r="27" spans="1:7" x14ac:dyDescent="0.35">
      <c r="A27">
        <f t="shared" si="1"/>
        <v>1.481948</v>
      </c>
      <c r="B27">
        <f t="shared" si="0"/>
        <v>1481948</v>
      </c>
      <c r="C27">
        <v>67896</v>
      </c>
      <c r="D27">
        <f t="shared" si="2"/>
        <v>-782</v>
      </c>
    </row>
    <row r="28" spans="1:7" x14ac:dyDescent="0.35">
      <c r="A28">
        <f t="shared" si="1"/>
        <v>1.550632</v>
      </c>
      <c r="B28">
        <f t="shared" si="0"/>
        <v>1550632</v>
      </c>
      <c r="C28">
        <v>68684</v>
      </c>
      <c r="D28">
        <f t="shared" si="2"/>
        <v>-788</v>
      </c>
    </row>
    <row r="29" spans="1:7" x14ac:dyDescent="0.35">
      <c r="A29">
        <f t="shared" si="1"/>
        <v>1.62012</v>
      </c>
      <c r="B29">
        <f t="shared" si="0"/>
        <v>1620120</v>
      </c>
      <c r="C29">
        <v>69488</v>
      </c>
      <c r="D29">
        <f t="shared" si="2"/>
        <v>-804</v>
      </c>
    </row>
    <row r="30" spans="1:7" x14ac:dyDescent="0.35">
      <c r="A30">
        <f t="shared" si="1"/>
        <v>1.690426</v>
      </c>
      <c r="B30">
        <f t="shared" si="0"/>
        <v>1690426</v>
      </c>
      <c r="C30">
        <v>70306</v>
      </c>
      <c r="D30">
        <f t="shared" si="2"/>
        <v>-818</v>
      </c>
    </row>
    <row r="31" spans="1:7" x14ac:dyDescent="0.35">
      <c r="A31">
        <f t="shared" si="1"/>
        <v>1.761555</v>
      </c>
      <c r="B31">
        <f t="shared" si="0"/>
        <v>1761555</v>
      </c>
      <c r="C31">
        <v>71129</v>
      </c>
      <c r="D31">
        <f t="shared" si="2"/>
        <v>-823</v>
      </c>
    </row>
    <row r="32" spans="1:7" x14ac:dyDescent="0.35">
      <c r="A32">
        <f t="shared" si="1"/>
        <v>1.8335239999999999</v>
      </c>
      <c r="B32">
        <f t="shared" si="0"/>
        <v>1833524</v>
      </c>
      <c r="C32">
        <v>71969</v>
      </c>
      <c r="D32">
        <f t="shared" si="2"/>
        <v>-840</v>
      </c>
    </row>
    <row r="33" spans="1:4" x14ac:dyDescent="0.35">
      <c r="A33">
        <f t="shared" si="1"/>
        <v>1.9063369999999999</v>
      </c>
      <c r="B33">
        <f t="shared" si="0"/>
        <v>1906337</v>
      </c>
      <c r="C33">
        <v>72813</v>
      </c>
      <c r="D33">
        <f t="shared" si="2"/>
        <v>-844</v>
      </c>
    </row>
    <row r="34" spans="1:4" x14ac:dyDescent="0.35">
      <c r="A34">
        <f t="shared" si="1"/>
        <v>1.979994</v>
      </c>
      <c r="B34">
        <f t="shared" si="0"/>
        <v>1979994</v>
      </c>
      <c r="C34">
        <v>73657</v>
      </c>
      <c r="D34">
        <f t="shared" si="2"/>
        <v>-844</v>
      </c>
    </row>
    <row r="35" spans="1:4" x14ac:dyDescent="0.35">
      <c r="A35">
        <f t="shared" si="1"/>
        <v>2.0545089999999999</v>
      </c>
      <c r="B35">
        <f t="shared" si="0"/>
        <v>2054509</v>
      </c>
      <c r="C35">
        <v>74515</v>
      </c>
      <c r="D35">
        <f t="shared" si="2"/>
        <v>-858</v>
      </c>
    </row>
    <row r="36" spans="1:4" x14ac:dyDescent="0.35">
      <c r="A36">
        <f t="shared" si="1"/>
        <v>2.1298889999999999</v>
      </c>
      <c r="B36">
        <f t="shared" si="0"/>
        <v>2129889</v>
      </c>
      <c r="C36">
        <v>75380</v>
      </c>
      <c r="D36">
        <f t="shared" si="2"/>
        <v>-865</v>
      </c>
    </row>
    <row r="37" spans="1:4" x14ac:dyDescent="0.35">
      <c r="A37">
        <f t="shared" si="1"/>
        <v>2.2061419999999998</v>
      </c>
      <c r="B37">
        <f t="shared" si="0"/>
        <v>2206142</v>
      </c>
      <c r="C37">
        <v>76253</v>
      </c>
      <c r="D37">
        <f t="shared" si="2"/>
        <v>-873</v>
      </c>
    </row>
    <row r="38" spans="1:4" x14ac:dyDescent="0.35">
      <c r="A38">
        <f t="shared" si="1"/>
        <v>2.2832810000000001</v>
      </c>
      <c r="B38">
        <f t="shared" si="0"/>
        <v>2283281</v>
      </c>
      <c r="C38">
        <v>77139</v>
      </c>
      <c r="D38">
        <f t="shared" si="2"/>
        <v>-886</v>
      </c>
    </row>
    <row r="39" spans="1:4" x14ac:dyDescent="0.35">
      <c r="A39">
        <f t="shared" si="1"/>
        <v>2.3613140000000001</v>
      </c>
      <c r="B39">
        <f t="shared" si="0"/>
        <v>2361314</v>
      </c>
      <c r="C39">
        <v>78033</v>
      </c>
      <c r="D39">
        <f t="shared" si="2"/>
        <v>-894</v>
      </c>
    </row>
    <row r="40" spans="1:4" x14ac:dyDescent="0.35">
      <c r="A40">
        <f t="shared" si="1"/>
        <v>2.4402590000000002</v>
      </c>
      <c r="B40">
        <f t="shared" si="0"/>
        <v>2440259</v>
      </c>
      <c r="C40">
        <v>78945</v>
      </c>
      <c r="D40">
        <f t="shared" si="2"/>
        <v>-912</v>
      </c>
    </row>
    <row r="41" spans="1:4" x14ac:dyDescent="0.35">
      <c r="A41">
        <f t="shared" si="1"/>
        <v>2.5201210000000001</v>
      </c>
      <c r="B41">
        <f t="shared" si="0"/>
        <v>2520121</v>
      </c>
      <c r="C41">
        <v>79862</v>
      </c>
      <c r="D41">
        <f t="shared" si="2"/>
        <v>-917</v>
      </c>
    </row>
    <row r="42" spans="1:4" x14ac:dyDescent="0.35">
      <c r="A42">
        <f t="shared" si="1"/>
        <v>2.6009159999999998</v>
      </c>
      <c r="B42">
        <f t="shared" si="0"/>
        <v>2600916</v>
      </c>
      <c r="C42">
        <v>80795</v>
      </c>
      <c r="D42">
        <f t="shared" si="2"/>
        <v>-933</v>
      </c>
    </row>
    <row r="43" spans="1:4" x14ac:dyDescent="0.35">
      <c r="A43">
        <f t="shared" si="1"/>
        <v>2.6826560000000002</v>
      </c>
      <c r="B43">
        <f t="shared" si="0"/>
        <v>2682656</v>
      </c>
      <c r="C43">
        <v>81740</v>
      </c>
      <c r="D43">
        <f t="shared" si="2"/>
        <v>-945</v>
      </c>
    </row>
    <row r="44" spans="1:4" x14ac:dyDescent="0.35">
      <c r="A44">
        <f t="shared" si="1"/>
        <v>2.765355</v>
      </c>
      <c r="B44">
        <f t="shared" si="0"/>
        <v>2765355</v>
      </c>
      <c r="C44">
        <v>82699</v>
      </c>
      <c r="D44">
        <f t="shared" si="2"/>
        <v>-959</v>
      </c>
    </row>
    <row r="45" spans="1:4" x14ac:dyDescent="0.35">
      <c r="A45">
        <f t="shared" si="1"/>
        <v>2.8490229999999999</v>
      </c>
      <c r="B45">
        <f t="shared" si="0"/>
        <v>2849023</v>
      </c>
      <c r="C45">
        <v>83668</v>
      </c>
      <c r="D45">
        <f t="shared" si="2"/>
        <v>-969</v>
      </c>
    </row>
    <row r="46" spans="1:4" x14ac:dyDescent="0.35">
      <c r="A46">
        <f t="shared" si="1"/>
        <v>2.9336720000000001</v>
      </c>
      <c r="B46">
        <f t="shared" si="0"/>
        <v>2933672</v>
      </c>
      <c r="C46">
        <v>84649</v>
      </c>
      <c r="D46">
        <f t="shared" si="2"/>
        <v>-981</v>
      </c>
    </row>
    <row r="47" spans="1:4" x14ac:dyDescent="0.35">
      <c r="A47">
        <f t="shared" si="1"/>
        <v>3.0193099999999999</v>
      </c>
      <c r="B47">
        <f t="shared" si="0"/>
        <v>3019310</v>
      </c>
      <c r="C47">
        <v>85638</v>
      </c>
      <c r="D47">
        <f t="shared" si="2"/>
        <v>-989</v>
      </c>
    </row>
    <row r="48" spans="1:4" x14ac:dyDescent="0.35">
      <c r="A48">
        <f t="shared" si="1"/>
        <v>3.1059519999999998</v>
      </c>
      <c r="B48">
        <f t="shared" si="0"/>
        <v>3105952</v>
      </c>
      <c r="C48">
        <v>86642</v>
      </c>
      <c r="D48">
        <f t="shared" si="2"/>
        <v>-1004</v>
      </c>
    </row>
    <row r="49" spans="1:4" x14ac:dyDescent="0.35">
      <c r="A49">
        <f t="shared" si="1"/>
        <v>3.1936059999999999</v>
      </c>
      <c r="B49">
        <f t="shared" si="0"/>
        <v>3193606</v>
      </c>
      <c r="C49">
        <v>87654</v>
      </c>
      <c r="D49">
        <f t="shared" si="2"/>
        <v>-1012</v>
      </c>
    </row>
    <row r="50" spans="1:4" x14ac:dyDescent="0.35">
      <c r="A50">
        <f t="shared" si="1"/>
        <v>3.2822879999999999</v>
      </c>
      <c r="B50">
        <f t="shared" si="0"/>
        <v>3282288</v>
      </c>
      <c r="C50">
        <v>88682</v>
      </c>
      <c r="D50">
        <f t="shared" si="2"/>
        <v>-1028</v>
      </c>
    </row>
    <row r="51" spans="1:4" x14ac:dyDescent="0.35">
      <c r="A51">
        <f t="shared" si="1"/>
        <v>3.3720089999999998</v>
      </c>
      <c r="B51">
        <f t="shared" si="0"/>
        <v>3372009</v>
      </c>
      <c r="C51">
        <v>89721</v>
      </c>
      <c r="D51">
        <f t="shared" si="2"/>
        <v>-1039</v>
      </c>
    </row>
    <row r="52" spans="1:4" x14ac:dyDescent="0.35">
      <c r="A52">
        <f t="shared" si="1"/>
        <v>3.4627720000000002</v>
      </c>
      <c r="B52">
        <f t="shared" si="0"/>
        <v>3462772</v>
      </c>
      <c r="C52">
        <v>90763</v>
      </c>
      <c r="D52">
        <f t="shared" si="2"/>
        <v>-1042</v>
      </c>
    </row>
    <row r="53" spans="1:4" x14ac:dyDescent="0.35">
      <c r="A53">
        <f t="shared" si="1"/>
        <v>3.5546030000000002</v>
      </c>
      <c r="B53">
        <f t="shared" si="0"/>
        <v>3554603</v>
      </c>
      <c r="C53">
        <v>91831</v>
      </c>
      <c r="D53">
        <f t="shared" si="2"/>
        <v>-1068</v>
      </c>
    </row>
    <row r="54" spans="1:4" x14ac:dyDescent="0.35">
      <c r="A54">
        <f t="shared" si="1"/>
        <v>3.647513</v>
      </c>
      <c r="B54">
        <f t="shared" si="0"/>
        <v>3647513</v>
      </c>
      <c r="C54">
        <v>92910</v>
      </c>
      <c r="D54">
        <f t="shared" si="2"/>
        <v>-1079</v>
      </c>
    </row>
    <row r="55" spans="1:4" x14ac:dyDescent="0.35">
      <c r="A55">
        <f t="shared" si="1"/>
        <v>3.741517</v>
      </c>
      <c r="B55">
        <f t="shared" si="0"/>
        <v>3741517</v>
      </c>
      <c r="C55">
        <v>94004</v>
      </c>
      <c r="D55">
        <f t="shared" si="2"/>
        <v>-1094</v>
      </c>
    </row>
    <row r="56" spans="1:4" x14ac:dyDescent="0.35">
      <c r="A56">
        <f t="shared" si="1"/>
        <v>3.8366319999999998</v>
      </c>
      <c r="B56">
        <f t="shared" si="0"/>
        <v>3836632</v>
      </c>
      <c r="C56">
        <v>95115</v>
      </c>
      <c r="D56">
        <f t="shared" si="2"/>
        <v>-1111</v>
      </c>
    </row>
    <row r="57" spans="1:4" x14ac:dyDescent="0.35">
      <c r="A57">
        <f t="shared" si="1"/>
        <v>3.9328650000000001</v>
      </c>
      <c r="B57">
        <f t="shared" si="0"/>
        <v>3932865</v>
      </c>
      <c r="C57">
        <v>96233</v>
      </c>
      <c r="D57">
        <f t="shared" si="2"/>
        <v>-1118</v>
      </c>
    </row>
    <row r="58" spans="1:4" x14ac:dyDescent="0.35">
      <c r="A58">
        <f t="shared" si="1"/>
        <v>4.03024</v>
      </c>
      <c r="B58">
        <f t="shared" si="0"/>
        <v>4030240</v>
      </c>
      <c r="C58">
        <v>97375</v>
      </c>
      <c r="D58">
        <f t="shared" si="2"/>
        <v>-1142</v>
      </c>
    </row>
    <row r="59" spans="1:4" x14ac:dyDescent="0.35">
      <c r="A59">
        <f t="shared" si="1"/>
        <v>4.1287609999999999</v>
      </c>
      <c r="B59">
        <f t="shared" si="0"/>
        <v>4128761</v>
      </c>
      <c r="C59">
        <v>98521</v>
      </c>
      <c r="D59">
        <f t="shared" si="2"/>
        <v>-1146</v>
      </c>
    </row>
    <row r="60" spans="1:4" x14ac:dyDescent="0.35">
      <c r="A60">
        <f t="shared" si="1"/>
        <v>4.228453</v>
      </c>
      <c r="B60">
        <f t="shared" si="0"/>
        <v>4228453</v>
      </c>
      <c r="C60">
        <v>99692</v>
      </c>
      <c r="D60">
        <f t="shared" si="2"/>
        <v>-1171</v>
      </c>
    </row>
    <row r="61" spans="1:4" x14ac:dyDescent="0.35">
      <c r="A61">
        <f t="shared" si="1"/>
        <v>4.3293200000000001</v>
      </c>
      <c r="B61">
        <f t="shared" si="0"/>
        <v>4329320</v>
      </c>
      <c r="C61">
        <v>100867</v>
      </c>
      <c r="D61">
        <f t="shared" si="2"/>
        <v>-1175</v>
      </c>
    </row>
    <row r="62" spans="1:4" x14ac:dyDescent="0.35">
      <c r="A62">
        <f t="shared" si="1"/>
        <v>4.4313849999999997</v>
      </c>
      <c r="B62">
        <f t="shared" si="0"/>
        <v>4431385</v>
      </c>
      <c r="C62">
        <v>102065</v>
      </c>
      <c r="D62">
        <f t="shared" si="2"/>
        <v>-1198</v>
      </c>
    </row>
    <row r="63" spans="1:4" x14ac:dyDescent="0.35">
      <c r="A63">
        <f t="shared" si="1"/>
        <v>4.5346590000000004</v>
      </c>
      <c r="B63">
        <f t="shared" si="0"/>
        <v>4534659</v>
      </c>
      <c r="C63">
        <v>103274</v>
      </c>
      <c r="D63">
        <f t="shared" si="2"/>
        <v>-1209</v>
      </c>
    </row>
    <row r="64" spans="1:4" x14ac:dyDescent="0.35">
      <c r="A64">
        <f t="shared" si="1"/>
        <v>4.6391559999999998</v>
      </c>
      <c r="B64">
        <f t="shared" si="0"/>
        <v>4639156</v>
      </c>
      <c r="C64">
        <v>104497</v>
      </c>
      <c r="D64">
        <f t="shared" si="2"/>
        <v>-1223</v>
      </c>
    </row>
    <row r="65" spans="1:4" x14ac:dyDescent="0.35">
      <c r="A65">
        <f t="shared" si="1"/>
        <v>4.7449110000000001</v>
      </c>
      <c r="B65">
        <f t="shared" si="0"/>
        <v>4744911</v>
      </c>
      <c r="C65">
        <v>105755</v>
      </c>
      <c r="D65">
        <f t="shared" si="2"/>
        <v>-1258</v>
      </c>
    </row>
    <row r="66" spans="1:4" x14ac:dyDescent="0.35">
      <c r="A66">
        <f t="shared" si="1"/>
        <v>4.8519240000000003</v>
      </c>
      <c r="B66">
        <f t="shared" si="0"/>
        <v>4851924</v>
      </c>
      <c r="C66">
        <v>107013</v>
      </c>
      <c r="D66">
        <f t="shared" si="2"/>
        <v>-1258</v>
      </c>
    </row>
    <row r="67" spans="1:4" x14ac:dyDescent="0.35">
      <c r="A67">
        <f t="shared" si="1"/>
        <v>4.9602250000000003</v>
      </c>
      <c r="B67">
        <f t="shared" si="0"/>
        <v>4960225</v>
      </c>
      <c r="C67">
        <v>108301</v>
      </c>
      <c r="D67">
        <f t="shared" si="2"/>
        <v>-1288</v>
      </c>
    </row>
    <row r="68" spans="1:4" x14ac:dyDescent="0.35">
      <c r="A68">
        <f t="shared" si="1"/>
        <v>5.0698249999999998</v>
      </c>
      <c r="B68">
        <f t="shared" ref="B68:B131" si="3">C68+B67</f>
        <v>5069825</v>
      </c>
      <c r="C68">
        <v>109600</v>
      </c>
      <c r="D68">
        <f t="shared" si="2"/>
        <v>-1299</v>
      </c>
    </row>
    <row r="69" spans="1:4" x14ac:dyDescent="0.35">
      <c r="A69">
        <f t="shared" ref="A69:A132" si="4">B69/1000000</f>
        <v>5.1807239999999997</v>
      </c>
      <c r="B69">
        <f t="shared" si="3"/>
        <v>5180724</v>
      </c>
      <c r="C69">
        <v>110899</v>
      </c>
      <c r="D69">
        <f t="shared" ref="D69:D132" si="5">C68-C69</f>
        <v>-1299</v>
      </c>
    </row>
    <row r="70" spans="1:4" x14ac:dyDescent="0.35">
      <c r="A70">
        <f t="shared" si="4"/>
        <v>5.2929459999999997</v>
      </c>
      <c r="B70">
        <f t="shared" si="3"/>
        <v>5292946</v>
      </c>
      <c r="C70">
        <v>112222</v>
      </c>
      <c r="D70">
        <f t="shared" si="5"/>
        <v>-1323</v>
      </c>
    </row>
    <row r="71" spans="1:4" x14ac:dyDescent="0.35">
      <c r="A71">
        <f t="shared" si="4"/>
        <v>5.4065089999999998</v>
      </c>
      <c r="B71">
        <f t="shared" si="3"/>
        <v>5406509</v>
      </c>
      <c r="C71">
        <v>113563</v>
      </c>
      <c r="D71">
        <f t="shared" si="5"/>
        <v>-1341</v>
      </c>
    </row>
    <row r="72" spans="1:4" x14ac:dyDescent="0.35">
      <c r="A72">
        <f t="shared" si="4"/>
        <v>5.5214259999999999</v>
      </c>
      <c r="B72">
        <f t="shared" si="3"/>
        <v>5521426</v>
      </c>
      <c r="C72">
        <v>114917</v>
      </c>
      <c r="D72">
        <f t="shared" si="5"/>
        <v>-1354</v>
      </c>
    </row>
    <row r="73" spans="1:4" x14ac:dyDescent="0.35">
      <c r="A73">
        <f t="shared" si="4"/>
        <v>5.6377350000000002</v>
      </c>
      <c r="B73">
        <f t="shared" si="3"/>
        <v>5637735</v>
      </c>
      <c r="C73">
        <v>116309</v>
      </c>
      <c r="D73">
        <f t="shared" si="5"/>
        <v>-1392</v>
      </c>
    </row>
    <row r="74" spans="1:4" x14ac:dyDescent="0.35">
      <c r="A74">
        <f t="shared" si="4"/>
        <v>5.7554509999999999</v>
      </c>
      <c r="B74">
        <f t="shared" si="3"/>
        <v>5755451</v>
      </c>
      <c r="C74">
        <v>117716</v>
      </c>
      <c r="D74">
        <f t="shared" si="5"/>
        <v>-1407</v>
      </c>
    </row>
    <row r="75" spans="1:4" x14ac:dyDescent="0.35">
      <c r="A75">
        <f t="shared" si="4"/>
        <v>5.8746</v>
      </c>
      <c r="B75">
        <f t="shared" si="3"/>
        <v>5874600</v>
      </c>
      <c r="C75">
        <v>119149</v>
      </c>
      <c r="D75">
        <f t="shared" si="5"/>
        <v>-1433</v>
      </c>
    </row>
    <row r="76" spans="1:4" x14ac:dyDescent="0.35">
      <c r="A76" s="8">
        <f t="shared" si="4"/>
        <v>5.9951889999999999</v>
      </c>
      <c r="B76" s="8">
        <f t="shared" si="3"/>
        <v>5995189</v>
      </c>
      <c r="C76" s="8">
        <v>120589</v>
      </c>
      <c r="D76" s="8">
        <f t="shared" si="5"/>
        <v>-1440</v>
      </c>
    </row>
    <row r="77" spans="1:4" x14ac:dyDescent="0.35">
      <c r="A77">
        <f t="shared" si="4"/>
        <v>6.1172310000000003</v>
      </c>
      <c r="B77">
        <f t="shared" si="3"/>
        <v>6117231</v>
      </c>
      <c r="C77">
        <v>122042</v>
      </c>
      <c r="D77">
        <f t="shared" si="5"/>
        <v>-1453</v>
      </c>
    </row>
    <row r="78" spans="1:4" x14ac:dyDescent="0.35">
      <c r="A78">
        <f t="shared" si="4"/>
        <v>6.2407550000000001</v>
      </c>
      <c r="B78">
        <f t="shared" si="3"/>
        <v>6240755</v>
      </c>
      <c r="C78">
        <v>123524</v>
      </c>
      <c r="D78">
        <f t="shared" si="5"/>
        <v>-1482</v>
      </c>
    </row>
    <row r="79" spans="1:4" x14ac:dyDescent="0.35">
      <c r="A79">
        <f t="shared" si="4"/>
        <v>6.3657849999999998</v>
      </c>
      <c r="B79">
        <f t="shared" si="3"/>
        <v>6365785</v>
      </c>
      <c r="C79">
        <v>125030</v>
      </c>
      <c r="D79">
        <f t="shared" si="5"/>
        <v>-1506</v>
      </c>
    </row>
    <row r="80" spans="1:4" x14ac:dyDescent="0.35">
      <c r="A80">
        <f t="shared" si="4"/>
        <v>6.4923320000000002</v>
      </c>
      <c r="B80">
        <f t="shared" si="3"/>
        <v>6492332</v>
      </c>
      <c r="C80">
        <v>126547</v>
      </c>
      <c r="D80">
        <f t="shared" si="5"/>
        <v>-1517</v>
      </c>
    </row>
    <row r="81" spans="1:4" x14ac:dyDescent="0.35">
      <c r="A81">
        <f t="shared" si="4"/>
        <v>6.6204229999999997</v>
      </c>
      <c r="B81">
        <f t="shared" si="3"/>
        <v>6620423</v>
      </c>
      <c r="C81">
        <v>128091</v>
      </c>
      <c r="D81">
        <f t="shared" si="5"/>
        <v>-1544</v>
      </c>
    </row>
    <row r="82" spans="1:4" x14ac:dyDescent="0.35">
      <c r="A82">
        <f t="shared" si="4"/>
        <v>6.7500720000000003</v>
      </c>
      <c r="B82">
        <f t="shared" si="3"/>
        <v>6750072</v>
      </c>
      <c r="C82">
        <v>129649</v>
      </c>
      <c r="D82">
        <f t="shared" si="5"/>
        <v>-1558</v>
      </c>
    </row>
    <row r="83" spans="1:4" x14ac:dyDescent="0.35">
      <c r="A83">
        <f t="shared" si="4"/>
        <v>6.8812939999999996</v>
      </c>
      <c r="B83">
        <f t="shared" si="3"/>
        <v>6881294</v>
      </c>
      <c r="C83">
        <v>131222</v>
      </c>
      <c r="D83">
        <f t="shared" si="5"/>
        <v>-1573</v>
      </c>
    </row>
    <row r="84" spans="1:4" x14ac:dyDescent="0.35">
      <c r="A84">
        <f t="shared" si="4"/>
        <v>7.014132</v>
      </c>
      <c r="B84">
        <f t="shared" si="3"/>
        <v>7014132</v>
      </c>
      <c r="C84">
        <v>132838</v>
      </c>
      <c r="D84">
        <f t="shared" si="5"/>
        <v>-1616</v>
      </c>
    </row>
    <row r="85" spans="1:4" x14ac:dyDescent="0.35">
      <c r="A85">
        <f t="shared" si="4"/>
        <v>7.1485859999999999</v>
      </c>
      <c r="B85">
        <f t="shared" si="3"/>
        <v>7148586</v>
      </c>
      <c r="C85">
        <v>134454</v>
      </c>
      <c r="D85">
        <f t="shared" si="5"/>
        <v>-1616</v>
      </c>
    </row>
    <row r="86" spans="1:4" x14ac:dyDescent="0.35">
      <c r="A86">
        <f t="shared" si="4"/>
        <v>7.2846960000000003</v>
      </c>
      <c r="B86">
        <f t="shared" si="3"/>
        <v>7284696</v>
      </c>
      <c r="C86">
        <v>136110</v>
      </c>
      <c r="D86">
        <f t="shared" si="5"/>
        <v>-1656</v>
      </c>
    </row>
    <row r="87" spans="1:4" x14ac:dyDescent="0.35">
      <c r="A87">
        <f t="shared" si="4"/>
        <v>7.4224560000000004</v>
      </c>
      <c r="B87">
        <f t="shared" si="3"/>
        <v>7422456</v>
      </c>
      <c r="C87">
        <v>137760</v>
      </c>
      <c r="D87">
        <f t="shared" si="5"/>
        <v>-1650</v>
      </c>
    </row>
    <row r="88" spans="1:4" x14ac:dyDescent="0.35">
      <c r="A88">
        <f t="shared" si="4"/>
        <v>7.5619019999999999</v>
      </c>
      <c r="B88">
        <f t="shared" si="3"/>
        <v>7561902</v>
      </c>
      <c r="C88">
        <v>139446</v>
      </c>
      <c r="D88">
        <f t="shared" si="5"/>
        <v>-1686</v>
      </c>
    </row>
    <row r="89" spans="1:4" x14ac:dyDescent="0.35">
      <c r="A89">
        <f t="shared" si="4"/>
        <v>7.7030529999999997</v>
      </c>
      <c r="B89">
        <f t="shared" si="3"/>
        <v>7703053</v>
      </c>
      <c r="C89">
        <v>141151</v>
      </c>
      <c r="D89">
        <f t="shared" si="5"/>
        <v>-1705</v>
      </c>
    </row>
    <row r="90" spans="1:4" x14ac:dyDescent="0.35">
      <c r="A90">
        <f t="shared" si="4"/>
        <v>7.8459289999999999</v>
      </c>
      <c r="B90">
        <f t="shared" si="3"/>
        <v>7845929</v>
      </c>
      <c r="C90">
        <v>142876</v>
      </c>
      <c r="D90">
        <f t="shared" si="5"/>
        <v>-1725</v>
      </c>
    </row>
    <row r="91" spans="1:4" x14ac:dyDescent="0.35">
      <c r="A91">
        <f t="shared" si="4"/>
        <v>7.9905590000000002</v>
      </c>
      <c r="B91">
        <f t="shared" si="3"/>
        <v>7990559</v>
      </c>
      <c r="C91">
        <v>144630</v>
      </c>
      <c r="D91">
        <f t="shared" si="5"/>
        <v>-1754</v>
      </c>
    </row>
    <row r="92" spans="1:4" x14ac:dyDescent="0.35">
      <c r="A92">
        <f t="shared" si="4"/>
        <v>8.1369729999999993</v>
      </c>
      <c r="B92">
        <f t="shared" si="3"/>
        <v>8136973</v>
      </c>
      <c r="C92">
        <v>146414</v>
      </c>
      <c r="D92">
        <f t="shared" si="5"/>
        <v>-1784</v>
      </c>
    </row>
    <row r="93" spans="1:4" x14ac:dyDescent="0.35">
      <c r="A93">
        <f t="shared" si="4"/>
        <v>8.2851839999999992</v>
      </c>
      <c r="B93">
        <f t="shared" si="3"/>
        <v>8285184</v>
      </c>
      <c r="C93">
        <v>148211</v>
      </c>
      <c r="D93">
        <f t="shared" si="5"/>
        <v>-1797</v>
      </c>
    </row>
    <row r="94" spans="1:4" x14ac:dyDescent="0.35">
      <c r="A94">
        <f t="shared" si="4"/>
        <v>8.4352230000000006</v>
      </c>
      <c r="B94">
        <f t="shared" si="3"/>
        <v>8435223</v>
      </c>
      <c r="C94">
        <v>150039</v>
      </c>
      <c r="D94">
        <f t="shared" si="5"/>
        <v>-1828</v>
      </c>
    </row>
    <row r="95" spans="1:4" x14ac:dyDescent="0.35">
      <c r="A95">
        <f t="shared" si="4"/>
        <v>8.5871200000000005</v>
      </c>
      <c r="B95">
        <f t="shared" si="3"/>
        <v>8587120</v>
      </c>
      <c r="C95">
        <v>151897</v>
      </c>
      <c r="D95">
        <f t="shared" si="5"/>
        <v>-1858</v>
      </c>
    </row>
    <row r="96" spans="1:4" x14ac:dyDescent="0.35">
      <c r="A96">
        <f t="shared" si="4"/>
        <v>8.7409379999999999</v>
      </c>
      <c r="B96">
        <f t="shared" si="3"/>
        <v>8740938</v>
      </c>
      <c r="C96">
        <v>153818</v>
      </c>
      <c r="D96">
        <f t="shared" si="5"/>
        <v>-1921</v>
      </c>
    </row>
    <row r="97" spans="1:4" x14ac:dyDescent="0.35">
      <c r="A97">
        <f t="shared" si="4"/>
        <v>8.8966840000000005</v>
      </c>
      <c r="B97">
        <f t="shared" si="3"/>
        <v>8896684</v>
      </c>
      <c r="C97">
        <v>155746</v>
      </c>
      <c r="D97">
        <f t="shared" si="5"/>
        <v>-1928</v>
      </c>
    </row>
    <row r="98" spans="1:4" x14ac:dyDescent="0.35">
      <c r="A98">
        <f t="shared" si="4"/>
        <v>9.0543910000000007</v>
      </c>
      <c r="B98">
        <f t="shared" si="3"/>
        <v>9054391</v>
      </c>
      <c r="C98">
        <v>157707</v>
      </c>
      <c r="D98">
        <f t="shared" si="5"/>
        <v>-1961</v>
      </c>
    </row>
    <row r="99" spans="1:4" x14ac:dyDescent="0.35">
      <c r="A99">
        <f t="shared" si="4"/>
        <v>9.214105</v>
      </c>
      <c r="B99">
        <f t="shared" si="3"/>
        <v>9214105</v>
      </c>
      <c r="C99">
        <v>159714</v>
      </c>
      <c r="D99">
        <f t="shared" si="5"/>
        <v>-2007</v>
      </c>
    </row>
    <row r="100" spans="1:4" x14ac:dyDescent="0.35">
      <c r="A100">
        <f t="shared" si="4"/>
        <v>9.3758330000000001</v>
      </c>
      <c r="B100">
        <f t="shared" si="3"/>
        <v>9375833</v>
      </c>
      <c r="C100">
        <v>161728</v>
      </c>
      <c r="D100">
        <f t="shared" si="5"/>
        <v>-2014</v>
      </c>
    </row>
    <row r="101" spans="1:4" x14ac:dyDescent="0.35">
      <c r="A101">
        <f t="shared" si="4"/>
        <v>9.5396020000000004</v>
      </c>
      <c r="B101">
        <f t="shared" si="3"/>
        <v>9539602</v>
      </c>
      <c r="C101">
        <v>163769</v>
      </c>
      <c r="D101">
        <f t="shared" si="5"/>
        <v>-2041</v>
      </c>
    </row>
    <row r="102" spans="1:4" x14ac:dyDescent="0.35">
      <c r="A102">
        <f t="shared" si="4"/>
        <v>9.7054639999999992</v>
      </c>
      <c r="B102">
        <f t="shared" si="3"/>
        <v>9705464</v>
      </c>
      <c r="C102">
        <v>165862</v>
      </c>
      <c r="D102">
        <f t="shared" si="5"/>
        <v>-2093</v>
      </c>
    </row>
    <row r="103" spans="1:4" x14ac:dyDescent="0.35">
      <c r="A103">
        <f t="shared" si="4"/>
        <v>9.8734520000000003</v>
      </c>
      <c r="B103">
        <f t="shared" si="3"/>
        <v>9873452</v>
      </c>
      <c r="C103">
        <v>167988</v>
      </c>
      <c r="D103">
        <f t="shared" si="5"/>
        <v>-2126</v>
      </c>
    </row>
    <row r="104" spans="1:4" x14ac:dyDescent="0.35">
      <c r="A104">
        <f t="shared" si="4"/>
        <v>10.043575000000001</v>
      </c>
      <c r="B104">
        <f t="shared" si="3"/>
        <v>10043575</v>
      </c>
      <c r="C104">
        <v>170123</v>
      </c>
      <c r="D104">
        <f t="shared" si="5"/>
        <v>-2135</v>
      </c>
    </row>
    <row r="105" spans="1:4" x14ac:dyDescent="0.35">
      <c r="A105">
        <f t="shared" si="4"/>
        <v>10.215859999999999</v>
      </c>
      <c r="B105">
        <f t="shared" si="3"/>
        <v>10215860</v>
      </c>
      <c r="C105">
        <v>172285</v>
      </c>
      <c r="D105">
        <f t="shared" si="5"/>
        <v>-2162</v>
      </c>
    </row>
    <row r="106" spans="1:4" x14ac:dyDescent="0.35">
      <c r="A106">
        <f t="shared" si="4"/>
        <v>10.390352</v>
      </c>
      <c r="B106">
        <f t="shared" si="3"/>
        <v>10390352</v>
      </c>
      <c r="C106">
        <v>174492</v>
      </c>
      <c r="D106">
        <f t="shared" si="5"/>
        <v>-2207</v>
      </c>
    </row>
    <row r="107" spans="1:4" x14ac:dyDescent="0.35">
      <c r="A107">
        <f t="shared" si="4"/>
        <v>10.567079</v>
      </c>
      <c r="B107">
        <f t="shared" si="3"/>
        <v>10567079</v>
      </c>
      <c r="C107">
        <v>176727</v>
      </c>
      <c r="D107">
        <f t="shared" si="5"/>
        <v>-2235</v>
      </c>
    </row>
    <row r="108" spans="1:4" x14ac:dyDescent="0.35">
      <c r="A108">
        <f t="shared" si="4"/>
        <v>10.746069</v>
      </c>
      <c r="B108">
        <f t="shared" si="3"/>
        <v>10746069</v>
      </c>
      <c r="C108">
        <v>178990</v>
      </c>
      <c r="D108">
        <f t="shared" si="5"/>
        <v>-2263</v>
      </c>
    </row>
    <row r="109" spans="1:4" x14ac:dyDescent="0.35">
      <c r="A109">
        <f t="shared" si="4"/>
        <v>10.927357000000001</v>
      </c>
      <c r="B109">
        <f t="shared" si="3"/>
        <v>10927357</v>
      </c>
      <c r="C109">
        <v>181288</v>
      </c>
      <c r="D109">
        <f t="shared" si="5"/>
        <v>-2298</v>
      </c>
    </row>
    <row r="110" spans="1:4" x14ac:dyDescent="0.35">
      <c r="A110">
        <f t="shared" si="4"/>
        <v>11.110995000000001</v>
      </c>
      <c r="B110">
        <f t="shared" si="3"/>
        <v>11110995</v>
      </c>
      <c r="C110">
        <v>183638</v>
      </c>
      <c r="D110">
        <f t="shared" si="5"/>
        <v>-2350</v>
      </c>
    </row>
    <row r="111" spans="1:4" x14ac:dyDescent="0.35">
      <c r="A111">
        <f t="shared" si="4"/>
        <v>11.297021000000001</v>
      </c>
      <c r="B111">
        <f t="shared" si="3"/>
        <v>11297021</v>
      </c>
      <c r="C111">
        <v>186026</v>
      </c>
      <c r="D111">
        <f t="shared" si="5"/>
        <v>-2388</v>
      </c>
    </row>
    <row r="112" spans="1:4" x14ac:dyDescent="0.35">
      <c r="A112">
        <f t="shared" si="4"/>
        <v>11.485464</v>
      </c>
      <c r="B112">
        <f t="shared" si="3"/>
        <v>11485464</v>
      </c>
      <c r="C112">
        <v>188443</v>
      </c>
      <c r="D112">
        <f t="shared" si="5"/>
        <v>-2417</v>
      </c>
    </row>
    <row r="113" spans="1:4" x14ac:dyDescent="0.35">
      <c r="A113">
        <f t="shared" si="4"/>
        <v>11.676358</v>
      </c>
      <c r="B113">
        <f t="shared" si="3"/>
        <v>11676358</v>
      </c>
      <c r="C113">
        <v>190894</v>
      </c>
      <c r="D113">
        <f t="shared" si="5"/>
        <v>-2451</v>
      </c>
    </row>
    <row r="114" spans="1:4" x14ac:dyDescent="0.35">
      <c r="A114">
        <f t="shared" si="4"/>
        <v>11.869726999999999</v>
      </c>
      <c r="B114">
        <f t="shared" si="3"/>
        <v>11869727</v>
      </c>
      <c r="C114">
        <v>193369</v>
      </c>
      <c r="D114">
        <f t="shared" si="5"/>
        <v>-2475</v>
      </c>
    </row>
    <row r="115" spans="1:4" x14ac:dyDescent="0.35">
      <c r="A115">
        <f t="shared" si="4"/>
        <v>12.065595</v>
      </c>
      <c r="B115">
        <f t="shared" si="3"/>
        <v>12065595</v>
      </c>
      <c r="C115">
        <v>195868</v>
      </c>
      <c r="D115">
        <f t="shared" si="5"/>
        <v>-2499</v>
      </c>
    </row>
    <row r="116" spans="1:4" x14ac:dyDescent="0.35">
      <c r="A116">
        <f t="shared" si="4"/>
        <v>12.264002</v>
      </c>
      <c r="B116">
        <f t="shared" si="3"/>
        <v>12264002</v>
      </c>
      <c r="C116">
        <v>198407</v>
      </c>
      <c r="D116">
        <f t="shared" si="5"/>
        <v>-2539</v>
      </c>
    </row>
    <row r="117" spans="1:4" x14ac:dyDescent="0.35">
      <c r="A117">
        <f t="shared" si="4"/>
        <v>12.464988999999999</v>
      </c>
      <c r="B117">
        <f t="shared" si="3"/>
        <v>12464989</v>
      </c>
      <c r="C117">
        <v>200987</v>
      </c>
      <c r="D117">
        <f t="shared" si="5"/>
        <v>-2580</v>
      </c>
    </row>
    <row r="118" spans="1:4" x14ac:dyDescent="0.35">
      <c r="A118">
        <f t="shared" si="4"/>
        <v>12.668611</v>
      </c>
      <c r="B118">
        <f t="shared" si="3"/>
        <v>12668611</v>
      </c>
      <c r="C118">
        <v>203622</v>
      </c>
      <c r="D118">
        <f t="shared" si="5"/>
        <v>-2635</v>
      </c>
    </row>
    <row r="119" spans="1:4" x14ac:dyDescent="0.35">
      <c r="A119">
        <f t="shared" si="4"/>
        <v>12.874914</v>
      </c>
      <c r="B119">
        <f t="shared" si="3"/>
        <v>12874914</v>
      </c>
      <c r="C119">
        <v>206303</v>
      </c>
      <c r="D119">
        <f t="shared" si="5"/>
        <v>-2681</v>
      </c>
    </row>
    <row r="120" spans="1:4" x14ac:dyDescent="0.35">
      <c r="A120">
        <f t="shared" si="4"/>
        <v>13.083932000000001</v>
      </c>
      <c r="B120">
        <f t="shared" si="3"/>
        <v>13083932</v>
      </c>
      <c r="C120">
        <v>209018</v>
      </c>
      <c r="D120">
        <f t="shared" si="5"/>
        <v>-2715</v>
      </c>
    </row>
    <row r="121" spans="1:4" x14ac:dyDescent="0.35">
      <c r="A121">
        <f t="shared" si="4"/>
        <v>13.295707999999999</v>
      </c>
      <c r="B121">
        <f t="shared" si="3"/>
        <v>13295708</v>
      </c>
      <c r="C121">
        <v>211776</v>
      </c>
      <c r="D121">
        <f t="shared" si="5"/>
        <v>-2758</v>
      </c>
    </row>
    <row r="122" spans="1:4" x14ac:dyDescent="0.35">
      <c r="A122">
        <f t="shared" si="4"/>
        <v>13.510286000000001</v>
      </c>
      <c r="B122">
        <f t="shared" si="3"/>
        <v>13510286</v>
      </c>
      <c r="C122">
        <v>214578</v>
      </c>
      <c r="D122">
        <f t="shared" si="5"/>
        <v>-2802</v>
      </c>
    </row>
    <row r="123" spans="1:4" x14ac:dyDescent="0.35">
      <c r="A123">
        <f t="shared" si="4"/>
        <v>13.727701</v>
      </c>
      <c r="B123">
        <f t="shared" si="3"/>
        <v>13727701</v>
      </c>
      <c r="C123">
        <v>217415</v>
      </c>
      <c r="D123">
        <f t="shared" si="5"/>
        <v>-2837</v>
      </c>
    </row>
    <row r="124" spans="1:4" x14ac:dyDescent="0.35">
      <c r="A124">
        <f t="shared" si="4"/>
        <v>13.947991999999999</v>
      </c>
      <c r="B124">
        <f t="shared" si="3"/>
        <v>13947992</v>
      </c>
      <c r="C124">
        <v>220291</v>
      </c>
      <c r="D124">
        <f t="shared" si="5"/>
        <v>-2876</v>
      </c>
    </row>
    <row r="125" spans="1:4" x14ac:dyDescent="0.35">
      <c r="A125">
        <f t="shared" si="4"/>
        <v>14.171227</v>
      </c>
      <c r="B125">
        <f t="shared" si="3"/>
        <v>14171227</v>
      </c>
      <c r="C125">
        <v>223235</v>
      </c>
      <c r="D125">
        <f t="shared" si="5"/>
        <v>-2944</v>
      </c>
    </row>
    <row r="126" spans="1:4" x14ac:dyDescent="0.35">
      <c r="A126">
        <f t="shared" si="4"/>
        <v>14.397447</v>
      </c>
      <c r="B126">
        <f t="shared" si="3"/>
        <v>14397447</v>
      </c>
      <c r="C126">
        <v>226220</v>
      </c>
      <c r="D126">
        <f t="shared" si="5"/>
        <v>-2985</v>
      </c>
    </row>
    <row r="127" spans="1:4" x14ac:dyDescent="0.35">
      <c r="A127">
        <f t="shared" si="4"/>
        <v>14.626694000000001</v>
      </c>
      <c r="B127">
        <f t="shared" si="3"/>
        <v>14626694</v>
      </c>
      <c r="C127">
        <v>229247</v>
      </c>
      <c r="D127">
        <f t="shared" si="5"/>
        <v>-3027</v>
      </c>
    </row>
    <row r="128" spans="1:4" x14ac:dyDescent="0.35">
      <c r="A128">
        <f t="shared" si="4"/>
        <v>14.859012</v>
      </c>
      <c r="B128">
        <f t="shared" si="3"/>
        <v>14859012</v>
      </c>
      <c r="C128">
        <v>232318</v>
      </c>
      <c r="D128">
        <f t="shared" si="5"/>
        <v>-3071</v>
      </c>
    </row>
    <row r="129" spans="1:4" x14ac:dyDescent="0.35">
      <c r="A129">
        <f t="shared" si="4"/>
        <v>15.094480000000001</v>
      </c>
      <c r="B129">
        <f t="shared" si="3"/>
        <v>15094480</v>
      </c>
      <c r="C129">
        <v>235468</v>
      </c>
      <c r="D129">
        <f t="shared" si="5"/>
        <v>-3150</v>
      </c>
    </row>
    <row r="130" spans="1:4" x14ac:dyDescent="0.35">
      <c r="A130">
        <f t="shared" si="4"/>
        <v>15.333147</v>
      </c>
      <c r="B130">
        <f t="shared" si="3"/>
        <v>15333147</v>
      </c>
      <c r="C130">
        <v>238667</v>
      </c>
      <c r="D130">
        <f t="shared" si="5"/>
        <v>-3199</v>
      </c>
    </row>
    <row r="131" spans="1:4" x14ac:dyDescent="0.35">
      <c r="A131">
        <f t="shared" si="4"/>
        <v>15.575097</v>
      </c>
      <c r="B131">
        <f t="shared" si="3"/>
        <v>15575097</v>
      </c>
      <c r="C131">
        <v>241950</v>
      </c>
      <c r="D131">
        <f t="shared" si="5"/>
        <v>-3283</v>
      </c>
    </row>
    <row r="132" spans="1:4" x14ac:dyDescent="0.35">
      <c r="A132">
        <f t="shared" si="4"/>
        <v>15.820380999999999</v>
      </c>
      <c r="B132">
        <f t="shared" ref="B132:B195" si="6">C132+B131</f>
        <v>15820381</v>
      </c>
      <c r="C132">
        <v>245284</v>
      </c>
      <c r="D132">
        <f t="shared" si="5"/>
        <v>-3334</v>
      </c>
    </row>
    <row r="133" spans="1:4" x14ac:dyDescent="0.35">
      <c r="A133">
        <f t="shared" ref="A133:A196" si="7">B133/1000000</f>
        <v>16.069056</v>
      </c>
      <c r="B133">
        <f t="shared" si="6"/>
        <v>16069056</v>
      </c>
      <c r="C133">
        <v>248675</v>
      </c>
      <c r="D133">
        <f t="shared" ref="D133:D196" si="8">C132-C133</f>
        <v>-3391</v>
      </c>
    </row>
    <row r="134" spans="1:4" x14ac:dyDescent="0.35">
      <c r="A134">
        <f t="shared" si="7"/>
        <v>16.321204000000002</v>
      </c>
      <c r="B134">
        <f t="shared" si="6"/>
        <v>16321204</v>
      </c>
      <c r="C134">
        <v>252148</v>
      </c>
      <c r="D134">
        <f t="shared" si="8"/>
        <v>-3473</v>
      </c>
    </row>
    <row r="135" spans="1:4" x14ac:dyDescent="0.35">
      <c r="A135">
        <f t="shared" si="7"/>
        <v>16.576868999999999</v>
      </c>
      <c r="B135">
        <f t="shared" si="6"/>
        <v>16576869</v>
      </c>
      <c r="C135">
        <v>255665</v>
      </c>
      <c r="D135">
        <f t="shared" si="8"/>
        <v>-3517</v>
      </c>
    </row>
    <row r="136" spans="1:4" x14ac:dyDescent="0.35">
      <c r="A136">
        <f t="shared" si="7"/>
        <v>16.836107999999999</v>
      </c>
      <c r="B136">
        <f t="shared" si="6"/>
        <v>16836108</v>
      </c>
      <c r="C136">
        <v>259239</v>
      </c>
      <c r="D136">
        <f t="shared" si="8"/>
        <v>-3574</v>
      </c>
    </row>
    <row r="137" spans="1:4" x14ac:dyDescent="0.35">
      <c r="A137">
        <f t="shared" si="7"/>
        <v>17.098991999999999</v>
      </c>
      <c r="B137">
        <f t="shared" si="6"/>
        <v>17098992</v>
      </c>
      <c r="C137">
        <v>262884</v>
      </c>
      <c r="D137">
        <f t="shared" si="8"/>
        <v>-3645</v>
      </c>
    </row>
    <row r="138" spans="1:4" x14ac:dyDescent="0.35">
      <c r="A138">
        <f t="shared" si="7"/>
        <v>17.365590000000001</v>
      </c>
      <c r="B138">
        <f t="shared" si="6"/>
        <v>17365590</v>
      </c>
      <c r="C138">
        <v>266598</v>
      </c>
      <c r="D138">
        <f t="shared" si="8"/>
        <v>-3714</v>
      </c>
    </row>
    <row r="139" spans="1:4" x14ac:dyDescent="0.35">
      <c r="A139">
        <f t="shared" si="7"/>
        <v>17.635991000000001</v>
      </c>
      <c r="B139">
        <f t="shared" si="6"/>
        <v>17635991</v>
      </c>
      <c r="C139">
        <v>270401</v>
      </c>
      <c r="D139">
        <f t="shared" si="8"/>
        <v>-3803</v>
      </c>
    </row>
    <row r="140" spans="1:4" x14ac:dyDescent="0.35">
      <c r="A140">
        <f t="shared" si="7"/>
        <v>17.910246999999998</v>
      </c>
      <c r="B140">
        <f t="shared" si="6"/>
        <v>17910247</v>
      </c>
      <c r="C140">
        <v>274256</v>
      </c>
      <c r="D140">
        <f t="shared" si="8"/>
        <v>-3855</v>
      </c>
    </row>
    <row r="141" spans="1:4" x14ac:dyDescent="0.35">
      <c r="A141">
        <f t="shared" si="7"/>
        <v>18.188500000000001</v>
      </c>
      <c r="B141">
        <f t="shared" si="6"/>
        <v>18188500</v>
      </c>
      <c r="C141">
        <v>278253</v>
      </c>
      <c r="D141">
        <f t="shared" si="8"/>
        <v>-3997</v>
      </c>
    </row>
    <row r="142" spans="1:4" x14ac:dyDescent="0.35">
      <c r="A142">
        <f t="shared" si="7"/>
        <v>18.470787000000001</v>
      </c>
      <c r="B142">
        <f t="shared" si="6"/>
        <v>18470787</v>
      </c>
      <c r="C142">
        <v>282287</v>
      </c>
      <c r="D142">
        <f t="shared" si="8"/>
        <v>-4034</v>
      </c>
    </row>
    <row r="143" spans="1:4" x14ac:dyDescent="0.35">
      <c r="A143">
        <f t="shared" si="7"/>
        <v>18.757210000000001</v>
      </c>
      <c r="B143">
        <f t="shared" si="6"/>
        <v>18757210</v>
      </c>
      <c r="C143">
        <v>286423</v>
      </c>
      <c r="D143">
        <f t="shared" si="8"/>
        <v>-4136</v>
      </c>
    </row>
    <row r="144" spans="1:4" x14ac:dyDescent="0.35">
      <c r="A144">
        <f t="shared" si="7"/>
        <v>19.047840999999998</v>
      </c>
      <c r="B144">
        <f t="shared" si="6"/>
        <v>19047841</v>
      </c>
      <c r="C144">
        <v>290631</v>
      </c>
      <c r="D144">
        <f t="shared" si="8"/>
        <v>-4208</v>
      </c>
    </row>
    <row r="145" spans="1:4" x14ac:dyDescent="0.35">
      <c r="A145">
        <f t="shared" si="7"/>
        <v>19.342756999999999</v>
      </c>
      <c r="B145">
        <f t="shared" si="6"/>
        <v>19342757</v>
      </c>
      <c r="C145">
        <v>294916</v>
      </c>
      <c r="D145">
        <f t="shared" si="8"/>
        <v>-4285</v>
      </c>
    </row>
    <row r="146" spans="1:4" x14ac:dyDescent="0.35">
      <c r="A146">
        <f t="shared" si="7"/>
        <v>19.642071000000001</v>
      </c>
      <c r="B146">
        <f t="shared" si="6"/>
        <v>19642071</v>
      </c>
      <c r="C146">
        <v>299314</v>
      </c>
      <c r="D146">
        <f t="shared" si="8"/>
        <v>-4398</v>
      </c>
    </row>
    <row r="147" spans="1:4" x14ac:dyDescent="0.35">
      <c r="A147">
        <f t="shared" si="7"/>
        <v>19.945872999999999</v>
      </c>
      <c r="B147">
        <f t="shared" si="6"/>
        <v>19945873</v>
      </c>
      <c r="C147">
        <v>303802</v>
      </c>
      <c r="D147">
        <f t="shared" si="8"/>
        <v>-4488</v>
      </c>
    </row>
    <row r="148" spans="1:4" x14ac:dyDescent="0.35">
      <c r="A148">
        <f t="shared" si="7"/>
        <v>20.254268</v>
      </c>
      <c r="B148">
        <f t="shared" si="6"/>
        <v>20254268</v>
      </c>
      <c r="C148">
        <v>308395</v>
      </c>
      <c r="D148">
        <f t="shared" si="8"/>
        <v>-4593</v>
      </c>
    </row>
    <row r="149" spans="1:4" x14ac:dyDescent="0.35">
      <c r="A149">
        <f t="shared" si="7"/>
        <v>20.567374999999998</v>
      </c>
      <c r="B149">
        <f t="shared" si="6"/>
        <v>20567375</v>
      </c>
      <c r="C149">
        <v>313107</v>
      </c>
      <c r="D149">
        <f t="shared" si="8"/>
        <v>-4712</v>
      </c>
    </row>
    <row r="150" spans="1:4" x14ac:dyDescent="0.35">
      <c r="A150">
        <f t="shared" si="7"/>
        <v>20.885311999999999</v>
      </c>
      <c r="B150">
        <f t="shared" si="6"/>
        <v>20885312</v>
      </c>
      <c r="C150">
        <v>317937</v>
      </c>
      <c r="D150">
        <f t="shared" si="8"/>
        <v>-4830</v>
      </c>
    </row>
    <row r="151" spans="1:4" x14ac:dyDescent="0.35">
      <c r="A151">
        <f t="shared" si="7"/>
        <v>21.208183999999999</v>
      </c>
      <c r="B151">
        <f t="shared" si="6"/>
        <v>21208184</v>
      </c>
      <c r="C151">
        <v>322872</v>
      </c>
      <c r="D151">
        <f t="shared" si="8"/>
        <v>-4935</v>
      </c>
    </row>
    <row r="152" spans="1:4" x14ac:dyDescent="0.35">
      <c r="A152">
        <f t="shared" si="7"/>
        <v>21.536086999999998</v>
      </c>
      <c r="B152">
        <f t="shared" si="6"/>
        <v>21536087</v>
      </c>
      <c r="C152">
        <v>327903</v>
      </c>
      <c r="D152">
        <f t="shared" si="8"/>
        <v>-5031</v>
      </c>
    </row>
    <row r="153" spans="1:4" x14ac:dyDescent="0.35">
      <c r="A153">
        <f t="shared" si="7"/>
        <v>21.869130999999999</v>
      </c>
      <c r="B153">
        <f t="shared" si="6"/>
        <v>21869131</v>
      </c>
      <c r="C153">
        <v>333044</v>
      </c>
      <c r="D153">
        <f t="shared" si="8"/>
        <v>-5141</v>
      </c>
    </row>
    <row r="154" spans="1:4" x14ac:dyDescent="0.35">
      <c r="A154">
        <f t="shared" si="7"/>
        <v>22.207426000000002</v>
      </c>
      <c r="B154">
        <f t="shared" si="6"/>
        <v>22207426</v>
      </c>
      <c r="C154">
        <v>338295</v>
      </c>
      <c r="D154">
        <f t="shared" si="8"/>
        <v>-5251</v>
      </c>
    </row>
    <row r="155" spans="1:4" x14ac:dyDescent="0.35">
      <c r="A155">
        <f t="shared" si="7"/>
        <v>22.551062000000002</v>
      </c>
      <c r="B155">
        <f t="shared" si="6"/>
        <v>22551062</v>
      </c>
      <c r="C155">
        <v>343636</v>
      </c>
      <c r="D155">
        <f t="shared" si="8"/>
        <v>-5341</v>
      </c>
    </row>
    <row r="156" spans="1:4" x14ac:dyDescent="0.35">
      <c r="A156">
        <f t="shared" si="7"/>
        <v>22.900195</v>
      </c>
      <c r="B156">
        <f t="shared" si="6"/>
        <v>22900195</v>
      </c>
      <c r="C156">
        <v>349133</v>
      </c>
      <c r="D156">
        <f t="shared" si="8"/>
        <v>-5497</v>
      </c>
    </row>
    <row r="157" spans="1:4" x14ac:dyDescent="0.35">
      <c r="A157">
        <f t="shared" si="7"/>
        <v>23.254942</v>
      </c>
      <c r="B157">
        <f t="shared" si="6"/>
        <v>23254942</v>
      </c>
      <c r="C157">
        <v>354747</v>
      </c>
      <c r="D157">
        <f t="shared" si="8"/>
        <v>-5614</v>
      </c>
    </row>
    <row r="158" spans="1:4" x14ac:dyDescent="0.35">
      <c r="A158">
        <f t="shared" si="7"/>
        <v>23.615504000000001</v>
      </c>
      <c r="B158">
        <f t="shared" si="6"/>
        <v>23615504</v>
      </c>
      <c r="C158">
        <v>360562</v>
      </c>
      <c r="D158">
        <f t="shared" si="8"/>
        <v>-5815</v>
      </c>
    </row>
    <row r="159" spans="1:4" x14ac:dyDescent="0.35">
      <c r="A159">
        <f t="shared" si="7"/>
        <v>23.982001</v>
      </c>
      <c r="B159">
        <f t="shared" si="6"/>
        <v>23982001</v>
      </c>
      <c r="C159">
        <v>366497</v>
      </c>
      <c r="D159">
        <f t="shared" si="8"/>
        <v>-5935</v>
      </c>
    </row>
    <row r="160" spans="1:4" x14ac:dyDescent="0.35">
      <c r="A160">
        <f t="shared" si="7"/>
        <v>24.354602</v>
      </c>
      <c r="B160">
        <f t="shared" si="6"/>
        <v>24354602</v>
      </c>
      <c r="C160">
        <v>372601</v>
      </c>
      <c r="D160">
        <f t="shared" si="8"/>
        <v>-6104</v>
      </c>
    </row>
    <row r="161" spans="1:4" x14ac:dyDescent="0.35">
      <c r="A161">
        <f t="shared" si="7"/>
        <v>24.73349</v>
      </c>
      <c r="B161">
        <f t="shared" si="6"/>
        <v>24733490</v>
      </c>
      <c r="C161">
        <v>378888</v>
      </c>
      <c r="D161">
        <f t="shared" si="8"/>
        <v>-6287</v>
      </c>
    </row>
    <row r="162" spans="1:4" x14ac:dyDescent="0.35">
      <c r="A162">
        <f t="shared" si="7"/>
        <v>25.118839999999999</v>
      </c>
      <c r="B162">
        <f t="shared" si="6"/>
        <v>25118840</v>
      </c>
      <c r="C162">
        <v>385350</v>
      </c>
      <c r="D162">
        <f t="shared" si="8"/>
        <v>-6462</v>
      </c>
    </row>
    <row r="163" spans="1:4" x14ac:dyDescent="0.35">
      <c r="A163">
        <f t="shared" si="7"/>
        <v>25.510808000000001</v>
      </c>
      <c r="B163">
        <f t="shared" si="6"/>
        <v>25510808</v>
      </c>
      <c r="C163">
        <v>391968</v>
      </c>
      <c r="D163">
        <f t="shared" si="8"/>
        <v>-6618</v>
      </c>
    </row>
    <row r="164" spans="1:4" x14ac:dyDescent="0.35">
      <c r="A164">
        <f t="shared" si="7"/>
        <v>25.909573999999999</v>
      </c>
      <c r="B164">
        <f t="shared" si="6"/>
        <v>25909574</v>
      </c>
      <c r="C164">
        <v>398766</v>
      </c>
      <c r="D164">
        <f t="shared" si="8"/>
        <v>-6798</v>
      </c>
    </row>
    <row r="165" spans="1:4" x14ac:dyDescent="0.35">
      <c r="A165">
        <f t="shared" si="7"/>
        <v>26.315365</v>
      </c>
      <c r="B165">
        <f t="shared" si="6"/>
        <v>26315365</v>
      </c>
      <c r="C165">
        <v>405791</v>
      </c>
      <c r="D165">
        <f t="shared" si="8"/>
        <v>-7025</v>
      </c>
    </row>
    <row r="166" spans="1:4" x14ac:dyDescent="0.35">
      <c r="A166">
        <f t="shared" si="7"/>
        <v>26.728332000000002</v>
      </c>
      <c r="B166">
        <f t="shared" si="6"/>
        <v>26728332</v>
      </c>
      <c r="C166">
        <v>412967</v>
      </c>
      <c r="D166">
        <f t="shared" si="8"/>
        <v>-7176</v>
      </c>
    </row>
    <row r="167" spans="1:4" x14ac:dyDescent="0.35">
      <c r="A167">
        <f t="shared" si="7"/>
        <v>27.148654000000001</v>
      </c>
      <c r="B167">
        <f t="shared" si="6"/>
        <v>27148654</v>
      </c>
      <c r="C167">
        <v>420322</v>
      </c>
      <c r="D167">
        <f t="shared" si="8"/>
        <v>-7355</v>
      </c>
    </row>
    <row r="168" spans="1:4" x14ac:dyDescent="0.35">
      <c r="A168">
        <f t="shared" si="7"/>
        <v>27.576539</v>
      </c>
      <c r="B168">
        <f t="shared" si="6"/>
        <v>27576539</v>
      </c>
      <c r="C168">
        <v>427885</v>
      </c>
      <c r="D168">
        <f t="shared" si="8"/>
        <v>-7563</v>
      </c>
    </row>
    <row r="169" spans="1:4" x14ac:dyDescent="0.35">
      <c r="A169">
        <f t="shared" si="7"/>
        <v>28.012226999999999</v>
      </c>
      <c r="B169">
        <f t="shared" si="6"/>
        <v>28012227</v>
      </c>
      <c r="C169">
        <v>435688</v>
      </c>
      <c r="D169">
        <f t="shared" si="8"/>
        <v>-7803</v>
      </c>
    </row>
    <row r="170" spans="1:4" x14ac:dyDescent="0.35">
      <c r="A170">
        <f t="shared" si="7"/>
        <v>28.456016999999999</v>
      </c>
      <c r="B170">
        <f t="shared" si="6"/>
        <v>28456017</v>
      </c>
      <c r="C170">
        <v>443790</v>
      </c>
      <c r="D170">
        <f t="shared" si="8"/>
        <v>-8102</v>
      </c>
    </row>
    <row r="171" spans="1:4" x14ac:dyDescent="0.35">
      <c r="A171">
        <f t="shared" si="7"/>
        <v>28.908118999999999</v>
      </c>
      <c r="B171">
        <f t="shared" si="6"/>
        <v>28908119</v>
      </c>
      <c r="C171">
        <v>452102</v>
      </c>
      <c r="D171">
        <f t="shared" si="8"/>
        <v>-8312</v>
      </c>
    </row>
    <row r="172" spans="1:4" x14ac:dyDescent="0.35">
      <c r="A172">
        <f t="shared" si="7"/>
        <v>29.368853999999999</v>
      </c>
      <c r="B172">
        <f t="shared" si="6"/>
        <v>29368854</v>
      </c>
      <c r="C172">
        <v>460735</v>
      </c>
      <c r="D172">
        <f t="shared" si="8"/>
        <v>-8633</v>
      </c>
    </row>
    <row r="173" spans="1:4" x14ac:dyDescent="0.35">
      <c r="A173">
        <f t="shared" si="7"/>
        <v>29.838495999999999</v>
      </c>
      <c r="B173">
        <f t="shared" si="6"/>
        <v>29838496</v>
      </c>
      <c r="C173">
        <v>469642</v>
      </c>
      <c r="D173">
        <f t="shared" si="8"/>
        <v>-8907</v>
      </c>
    </row>
    <row r="174" spans="1:4" x14ac:dyDescent="0.35">
      <c r="A174">
        <f t="shared" si="7"/>
        <v>30.317309999999999</v>
      </c>
      <c r="B174">
        <f t="shared" si="6"/>
        <v>30317310</v>
      </c>
      <c r="C174">
        <v>478814</v>
      </c>
      <c r="D174">
        <f t="shared" si="8"/>
        <v>-9172</v>
      </c>
    </row>
    <row r="175" spans="1:4" x14ac:dyDescent="0.35">
      <c r="A175">
        <f t="shared" si="7"/>
        <v>30.805595</v>
      </c>
      <c r="B175">
        <f t="shared" si="6"/>
        <v>30805595</v>
      </c>
      <c r="C175">
        <v>488285</v>
      </c>
      <c r="D175">
        <f t="shared" si="8"/>
        <v>-9471</v>
      </c>
    </row>
    <row r="176" spans="1:4" x14ac:dyDescent="0.35">
      <c r="A176">
        <f t="shared" si="7"/>
        <v>31.303667999999998</v>
      </c>
      <c r="B176">
        <f t="shared" si="6"/>
        <v>31303668</v>
      </c>
      <c r="C176">
        <v>498073</v>
      </c>
      <c r="D176">
        <f t="shared" si="8"/>
        <v>-9788</v>
      </c>
    </row>
    <row r="177" spans="1:4" x14ac:dyDescent="0.35">
      <c r="A177">
        <f t="shared" si="7"/>
        <v>31.811945000000001</v>
      </c>
      <c r="B177">
        <f t="shared" si="6"/>
        <v>31811945</v>
      </c>
      <c r="C177">
        <v>508277</v>
      </c>
      <c r="D177">
        <f t="shared" si="8"/>
        <v>-10204</v>
      </c>
    </row>
    <row r="178" spans="1:4" x14ac:dyDescent="0.35">
      <c r="A178">
        <f t="shared" si="7"/>
        <v>32.330826999999999</v>
      </c>
      <c r="B178">
        <f t="shared" si="6"/>
        <v>32330827</v>
      </c>
      <c r="C178">
        <v>518882</v>
      </c>
      <c r="D178">
        <f t="shared" si="8"/>
        <v>-10605</v>
      </c>
    </row>
    <row r="179" spans="1:4" x14ac:dyDescent="0.35">
      <c r="A179">
        <f t="shared" si="7"/>
        <v>32.860661999999998</v>
      </c>
      <c r="B179">
        <f t="shared" si="6"/>
        <v>32860662</v>
      </c>
      <c r="C179">
        <v>529835</v>
      </c>
      <c r="D179">
        <f t="shared" si="8"/>
        <v>-10953</v>
      </c>
    </row>
    <row r="180" spans="1:4" x14ac:dyDescent="0.35">
      <c r="A180">
        <f t="shared" si="7"/>
        <v>33.401867000000003</v>
      </c>
      <c r="B180">
        <f t="shared" si="6"/>
        <v>33401867</v>
      </c>
      <c r="C180">
        <v>541205</v>
      </c>
      <c r="D180">
        <f t="shared" si="8"/>
        <v>-11370</v>
      </c>
    </row>
    <row r="181" spans="1:4" x14ac:dyDescent="0.35">
      <c r="A181">
        <f t="shared" si="7"/>
        <v>33.954863000000003</v>
      </c>
      <c r="B181">
        <f t="shared" si="6"/>
        <v>33954863</v>
      </c>
      <c r="C181">
        <v>552996</v>
      </c>
      <c r="D181">
        <f t="shared" si="8"/>
        <v>-11791</v>
      </c>
    </row>
    <row r="182" spans="1:4" x14ac:dyDescent="0.35">
      <c r="A182">
        <f t="shared" si="7"/>
        <v>34.520273000000003</v>
      </c>
      <c r="B182">
        <f t="shared" si="6"/>
        <v>34520273</v>
      </c>
      <c r="C182">
        <v>565410</v>
      </c>
      <c r="D182">
        <f t="shared" si="8"/>
        <v>-12414</v>
      </c>
    </row>
    <row r="183" spans="1:4" x14ac:dyDescent="0.35">
      <c r="A183">
        <f t="shared" si="7"/>
        <v>35.098649000000002</v>
      </c>
      <c r="B183">
        <f t="shared" si="6"/>
        <v>35098649</v>
      </c>
      <c r="C183">
        <v>578376</v>
      </c>
      <c r="D183">
        <f t="shared" si="8"/>
        <v>-12966</v>
      </c>
    </row>
    <row r="184" spans="1:4" x14ac:dyDescent="0.35">
      <c r="A184">
        <f t="shared" si="7"/>
        <v>35.690533000000002</v>
      </c>
      <c r="B184">
        <f t="shared" si="6"/>
        <v>35690533</v>
      </c>
      <c r="C184">
        <v>591884</v>
      </c>
      <c r="D184">
        <f t="shared" si="8"/>
        <v>-13508</v>
      </c>
    </row>
    <row r="185" spans="1:4" x14ac:dyDescent="0.35">
      <c r="A185">
        <f t="shared" si="7"/>
        <v>36.296619</v>
      </c>
      <c r="B185">
        <f t="shared" si="6"/>
        <v>36296619</v>
      </c>
      <c r="C185">
        <v>606086</v>
      </c>
      <c r="D185">
        <f t="shared" si="8"/>
        <v>-14202</v>
      </c>
    </row>
    <row r="186" spans="1:4" x14ac:dyDescent="0.35">
      <c r="A186">
        <f t="shared" si="7"/>
        <v>36.917527</v>
      </c>
      <c r="B186">
        <f t="shared" si="6"/>
        <v>36917527</v>
      </c>
      <c r="C186">
        <v>620908</v>
      </c>
      <c r="D186">
        <f t="shared" si="8"/>
        <v>-14822</v>
      </c>
    </row>
    <row r="187" spans="1:4" x14ac:dyDescent="0.35">
      <c r="A187">
        <f t="shared" si="7"/>
        <v>37.554062000000002</v>
      </c>
      <c r="B187">
        <f t="shared" si="6"/>
        <v>37554062</v>
      </c>
      <c r="C187">
        <v>636535</v>
      </c>
      <c r="D187">
        <f t="shared" si="8"/>
        <v>-15627</v>
      </c>
    </row>
    <row r="188" spans="1:4" x14ac:dyDescent="0.35">
      <c r="A188">
        <f t="shared" si="7"/>
        <v>38.207081000000002</v>
      </c>
      <c r="B188">
        <f t="shared" si="6"/>
        <v>38207081</v>
      </c>
      <c r="C188">
        <v>653019</v>
      </c>
      <c r="D188">
        <f t="shared" si="8"/>
        <v>-16484</v>
      </c>
    </row>
    <row r="189" spans="1:4" x14ac:dyDescent="0.35">
      <c r="A189">
        <f t="shared" si="7"/>
        <v>38.877532000000002</v>
      </c>
      <c r="B189">
        <f t="shared" si="6"/>
        <v>38877532</v>
      </c>
      <c r="C189">
        <v>670451</v>
      </c>
      <c r="D189">
        <f t="shared" si="8"/>
        <v>-17432</v>
      </c>
    </row>
    <row r="190" spans="1:4" x14ac:dyDescent="0.35">
      <c r="A190">
        <f t="shared" si="7"/>
        <v>39.566237000000001</v>
      </c>
      <c r="B190">
        <f t="shared" si="6"/>
        <v>39566237</v>
      </c>
      <c r="C190">
        <v>688705</v>
      </c>
      <c r="D190">
        <f t="shared" si="8"/>
        <v>-18254</v>
      </c>
    </row>
    <row r="191" spans="1:4" x14ac:dyDescent="0.35">
      <c r="A191">
        <f t="shared" si="7"/>
        <v>40.274233000000002</v>
      </c>
      <c r="B191">
        <f t="shared" si="6"/>
        <v>40274233</v>
      </c>
      <c r="C191">
        <v>707996</v>
      </c>
      <c r="D191">
        <f t="shared" si="8"/>
        <v>-19291</v>
      </c>
    </row>
    <row r="192" spans="1:4" x14ac:dyDescent="0.35">
      <c r="A192">
        <f t="shared" si="7"/>
        <v>41.002651</v>
      </c>
      <c r="B192">
        <f t="shared" si="6"/>
        <v>41002651</v>
      </c>
      <c r="C192">
        <v>728418</v>
      </c>
      <c r="D192">
        <f t="shared" si="8"/>
        <v>-20422</v>
      </c>
    </row>
    <row r="193" spans="1:4" x14ac:dyDescent="0.35">
      <c r="A193">
        <f t="shared" si="7"/>
        <v>41.753073000000001</v>
      </c>
      <c r="B193">
        <f t="shared" si="6"/>
        <v>41753073</v>
      </c>
      <c r="C193">
        <v>750422</v>
      </c>
      <c r="D193">
        <f t="shared" si="8"/>
        <v>-22004</v>
      </c>
    </row>
    <row r="194" spans="1:4" x14ac:dyDescent="0.35">
      <c r="A194">
        <f t="shared" si="7"/>
        <v>42.526643</v>
      </c>
      <c r="B194">
        <f t="shared" si="6"/>
        <v>42526643</v>
      </c>
      <c r="C194">
        <v>773570</v>
      </c>
      <c r="D194">
        <f t="shared" si="8"/>
        <v>-23148</v>
      </c>
    </row>
    <row r="195" spans="1:4" x14ac:dyDescent="0.35">
      <c r="A195">
        <f t="shared" si="7"/>
        <v>43.325017000000003</v>
      </c>
      <c r="B195">
        <f t="shared" si="6"/>
        <v>43325017</v>
      </c>
      <c r="C195">
        <v>798374</v>
      </c>
      <c r="D195">
        <f t="shared" si="8"/>
        <v>-24804</v>
      </c>
    </row>
    <row r="196" spans="1:4" x14ac:dyDescent="0.35">
      <c r="A196">
        <f t="shared" si="7"/>
        <v>44.150129999999997</v>
      </c>
      <c r="B196">
        <f t="shared" ref="B196:B213" si="9">C196+B195</f>
        <v>44150130</v>
      </c>
      <c r="C196">
        <v>825113</v>
      </c>
      <c r="D196">
        <f t="shared" si="8"/>
        <v>-26739</v>
      </c>
    </row>
    <row r="197" spans="1:4" x14ac:dyDescent="0.35">
      <c r="A197">
        <f t="shared" ref="A197:A213" si="10">B197/1000000</f>
        <v>45.004007000000001</v>
      </c>
      <c r="B197">
        <f t="shared" si="9"/>
        <v>45004007</v>
      </c>
      <c r="C197">
        <v>853877</v>
      </c>
      <c r="D197">
        <f t="shared" ref="D197:D213" si="11">C196-C197</f>
        <v>-28764</v>
      </c>
    </row>
    <row r="198" spans="1:4" x14ac:dyDescent="0.35">
      <c r="A198">
        <f t="shared" si="10"/>
        <v>45.889091999999998</v>
      </c>
      <c r="B198">
        <f t="shared" si="9"/>
        <v>45889092</v>
      </c>
      <c r="C198">
        <v>885085</v>
      </c>
      <c r="D198">
        <f t="shared" si="11"/>
        <v>-31208</v>
      </c>
    </row>
    <row r="199" spans="1:4" x14ac:dyDescent="0.35">
      <c r="A199">
        <f t="shared" si="10"/>
        <v>46.807946000000001</v>
      </c>
      <c r="B199">
        <f t="shared" si="9"/>
        <v>46807946</v>
      </c>
      <c r="C199">
        <v>918854</v>
      </c>
      <c r="D199">
        <f t="shared" si="11"/>
        <v>-33769</v>
      </c>
    </row>
    <row r="200" spans="1:4" x14ac:dyDescent="0.35">
      <c r="A200">
        <f t="shared" si="10"/>
        <v>47.764246999999997</v>
      </c>
      <c r="B200">
        <f t="shared" si="9"/>
        <v>47764247</v>
      </c>
      <c r="C200">
        <v>956301</v>
      </c>
      <c r="D200">
        <f t="shared" si="11"/>
        <v>-37447</v>
      </c>
    </row>
    <row r="201" spans="1:4" x14ac:dyDescent="0.35">
      <c r="A201">
        <f t="shared" si="10"/>
        <v>48.762000999999998</v>
      </c>
      <c r="B201">
        <f t="shared" si="9"/>
        <v>48762001</v>
      </c>
      <c r="C201">
        <v>997754</v>
      </c>
      <c r="D201">
        <f t="shared" si="11"/>
        <v>-41453</v>
      </c>
    </row>
    <row r="202" spans="1:4" x14ac:dyDescent="0.35">
      <c r="A202">
        <f t="shared" si="10"/>
        <v>49.805484</v>
      </c>
      <c r="B202">
        <f t="shared" si="9"/>
        <v>49805484</v>
      </c>
      <c r="C202">
        <v>1043483</v>
      </c>
      <c r="D202">
        <f t="shared" si="11"/>
        <v>-45729</v>
      </c>
    </row>
    <row r="203" spans="1:4" x14ac:dyDescent="0.35">
      <c r="A203">
        <f t="shared" si="10"/>
        <v>50.900998000000001</v>
      </c>
      <c r="B203">
        <f t="shared" si="9"/>
        <v>50900998</v>
      </c>
      <c r="C203">
        <v>1095514</v>
      </c>
      <c r="D203">
        <f t="shared" si="11"/>
        <v>-52031</v>
      </c>
    </row>
    <row r="204" spans="1:4" x14ac:dyDescent="0.35">
      <c r="A204">
        <f t="shared" si="10"/>
        <v>52.055177999999998</v>
      </c>
      <c r="B204">
        <f t="shared" si="9"/>
        <v>52055178</v>
      </c>
      <c r="C204">
        <v>1154180</v>
      </c>
      <c r="D204">
        <f t="shared" si="11"/>
        <v>-58666</v>
      </c>
    </row>
    <row r="205" spans="1:4" x14ac:dyDescent="0.35">
      <c r="A205">
        <f t="shared" si="10"/>
        <v>53.276501000000003</v>
      </c>
      <c r="B205">
        <f t="shared" si="9"/>
        <v>53276501</v>
      </c>
      <c r="C205">
        <v>1221323</v>
      </c>
      <c r="D205">
        <f t="shared" si="11"/>
        <v>-67143</v>
      </c>
    </row>
    <row r="206" spans="1:4" x14ac:dyDescent="0.35">
      <c r="A206">
        <f t="shared" si="10"/>
        <v>54.575654999999998</v>
      </c>
      <c r="B206">
        <f t="shared" si="9"/>
        <v>54575655</v>
      </c>
      <c r="C206">
        <v>1299154</v>
      </c>
      <c r="D206">
        <f t="shared" si="11"/>
        <v>-77831</v>
      </c>
    </row>
    <row r="207" spans="1:4" x14ac:dyDescent="0.35">
      <c r="A207">
        <f t="shared" si="10"/>
        <v>55.967286999999999</v>
      </c>
      <c r="B207">
        <f t="shared" si="9"/>
        <v>55967287</v>
      </c>
      <c r="C207">
        <v>1391632</v>
      </c>
      <c r="D207">
        <f t="shared" si="11"/>
        <v>-92478</v>
      </c>
    </row>
    <row r="208" spans="1:4" x14ac:dyDescent="0.35">
      <c r="A208">
        <f t="shared" si="10"/>
        <v>57.472470999999999</v>
      </c>
      <c r="B208">
        <f t="shared" si="9"/>
        <v>57472471</v>
      </c>
      <c r="C208">
        <v>1505184</v>
      </c>
      <c r="D208">
        <f t="shared" si="11"/>
        <v>-113552</v>
      </c>
    </row>
    <row r="209" spans="1:4" x14ac:dyDescent="0.35">
      <c r="A209">
        <f t="shared" si="10"/>
        <v>59.120314999999998</v>
      </c>
      <c r="B209">
        <f t="shared" si="9"/>
        <v>59120315</v>
      </c>
      <c r="C209">
        <v>1647844</v>
      </c>
      <c r="D209">
        <f t="shared" si="11"/>
        <v>-142660</v>
      </c>
    </row>
    <row r="210" spans="1:4" x14ac:dyDescent="0.35">
      <c r="A210">
        <f t="shared" si="10"/>
        <v>60.955601999999999</v>
      </c>
      <c r="B210">
        <f t="shared" si="9"/>
        <v>60955602</v>
      </c>
      <c r="C210">
        <v>1835287</v>
      </c>
      <c r="D210">
        <f t="shared" si="11"/>
        <v>-187443</v>
      </c>
    </row>
    <row r="211" spans="1:4" x14ac:dyDescent="0.35">
      <c r="A211">
        <f t="shared" si="10"/>
        <v>63.063052999999996</v>
      </c>
      <c r="B211">
        <f t="shared" si="9"/>
        <v>63063053</v>
      </c>
      <c r="C211">
        <v>2107451</v>
      </c>
      <c r="D211">
        <f t="shared" si="11"/>
        <v>-272164</v>
      </c>
    </row>
    <row r="212" spans="1:4" x14ac:dyDescent="0.35">
      <c r="A212">
        <f t="shared" si="10"/>
        <v>65.598703999999998</v>
      </c>
      <c r="B212">
        <f t="shared" si="9"/>
        <v>65598704</v>
      </c>
      <c r="C212">
        <v>2535651</v>
      </c>
      <c r="D212">
        <f t="shared" si="11"/>
        <v>-428200</v>
      </c>
    </row>
    <row r="213" spans="1:4" x14ac:dyDescent="0.35">
      <c r="A213">
        <f t="shared" si="10"/>
        <v>69.038966000000002</v>
      </c>
      <c r="B213">
        <f t="shared" si="9"/>
        <v>69038966</v>
      </c>
      <c r="C213">
        <v>3440262</v>
      </c>
      <c r="D213">
        <f t="shared" si="11"/>
        <v>-904611</v>
      </c>
    </row>
  </sheetData>
  <mergeCells count="4">
    <mergeCell ref="F9:H9"/>
    <mergeCell ref="I9:K9"/>
    <mergeCell ref="L9:N9"/>
    <mergeCell ref="F15:H1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B8FE-052D-4989-9F32-8D36A8830971}">
  <dimension ref="A1:P37"/>
  <sheetViews>
    <sheetView topLeftCell="A7" workbookViewId="0">
      <selection activeCell="J9" sqref="J9"/>
    </sheetView>
  </sheetViews>
  <sheetFormatPr defaultRowHeight="14.5" x14ac:dyDescent="0.35"/>
  <cols>
    <col min="7" max="7" width="26.26953125" customWidth="1"/>
  </cols>
  <sheetData>
    <row r="1" spans="1:16" x14ac:dyDescent="0.35">
      <c r="A1" t="s">
        <v>1</v>
      </c>
      <c r="B1" t="s">
        <v>0</v>
      </c>
      <c r="C1" t="s">
        <v>2</v>
      </c>
      <c r="E1" t="s">
        <v>6</v>
      </c>
    </row>
    <row r="2" spans="1:16" ht="15" thickBot="1" x14ac:dyDescent="0.4"/>
    <row r="3" spans="1:16" x14ac:dyDescent="0.35">
      <c r="A3">
        <f>B3+A2</f>
        <v>44052</v>
      </c>
      <c r="B3">
        <v>44052</v>
      </c>
      <c r="F3" t="s">
        <v>3</v>
      </c>
      <c r="G3" s="2" cm="1">
        <f t="array" ref="G3:H7">LINEST($B$6:$B$36,$A$6:$A$36,,TRUE)</f>
        <v>1.1509294921463055E-2</v>
      </c>
      <c r="H3" s="3">
        <v>42774.373965683342</v>
      </c>
      <c r="I3" s="2" cm="1">
        <f t="array" ref="I3:J7">LINEST($B$5:$B$36,$A$5:$A$36,,TRUE)</f>
        <v>1.1512885665769568E-2</v>
      </c>
      <c r="J3" s="3">
        <v>42769.96661908747</v>
      </c>
      <c r="K3" s="2" cm="1">
        <f t="array" ref="K3:L7">LINEST($B$4:$B$36,$A$4:$A$36,,TRUE)</f>
        <v>1.1494970002610861E-2</v>
      </c>
      <c r="L3" s="3">
        <v>42791.657131981519</v>
      </c>
      <c r="M3" s="2" t="e" cm="1">
        <f t="array" ref="M3">LINEST($B$3:$B$78,$A$3:$A$78,,TRUE)</f>
        <v>#VALUE!</v>
      </c>
      <c r="N3" s="3"/>
      <c r="O3" s="2" t="e" cm="1">
        <f t="array" ref="O3">LINEST($B$3:$B$79,$A$3:$A$79,,TRUE)</f>
        <v>#VALUE!</v>
      </c>
      <c r="P3" s="3"/>
    </row>
    <row r="4" spans="1:16" x14ac:dyDescent="0.35">
      <c r="A4">
        <f t="shared" ref="A4:A37" si="0">B4+A3</f>
        <v>88025</v>
      </c>
      <c r="B4">
        <v>43973</v>
      </c>
      <c r="C4">
        <f>B3-B4</f>
        <v>79</v>
      </c>
      <c r="G4" s="4">
        <v>1.4069208120416908E-5</v>
      </c>
      <c r="H4" s="5">
        <v>14.863891337120865</v>
      </c>
      <c r="I4" s="4">
        <v>1.344485938098316E-5</v>
      </c>
      <c r="J4" s="5">
        <v>13.984108514526136</v>
      </c>
      <c r="K4" s="4">
        <v>1.6834795875698317E-5</v>
      </c>
      <c r="L4" s="5">
        <v>17.244594727294313</v>
      </c>
      <c r="M4" s="4"/>
      <c r="N4" s="5"/>
      <c r="O4" s="4"/>
      <c r="P4" s="5"/>
    </row>
    <row r="5" spans="1:16" x14ac:dyDescent="0.35">
      <c r="A5">
        <f t="shared" si="0"/>
        <v>132286</v>
      </c>
      <c r="B5">
        <v>44261</v>
      </c>
      <c r="C5">
        <f t="shared" ref="C5:C37" si="1">B4-B5</f>
        <v>-288</v>
      </c>
      <c r="G5" s="4">
        <v>0.99995666677134343</v>
      </c>
      <c r="H5" s="5">
        <v>37.730392234248434</v>
      </c>
      <c r="I5" s="4">
        <v>0.99995908829003599</v>
      </c>
      <c r="J5" s="5">
        <v>37.608078068570769</v>
      </c>
      <c r="K5" s="4">
        <v>0.9999335135961257</v>
      </c>
      <c r="L5" s="5">
        <v>49.045680418340417</v>
      </c>
      <c r="M5" s="4"/>
      <c r="N5" s="5"/>
      <c r="O5" s="4"/>
      <c r="P5" s="5"/>
    </row>
    <row r="6" spans="1:16" x14ac:dyDescent="0.35">
      <c r="A6">
        <f t="shared" si="0"/>
        <v>177123</v>
      </c>
      <c r="B6">
        <v>44837</v>
      </c>
      <c r="C6">
        <f t="shared" si="1"/>
        <v>-576</v>
      </c>
      <c r="G6" s="4">
        <v>669203.38584018999</v>
      </c>
      <c r="H6" s="5">
        <v>29</v>
      </c>
      <c r="I6" s="4">
        <v>733256.38735554973</v>
      </c>
      <c r="J6" s="5">
        <v>30</v>
      </c>
      <c r="K6" s="4">
        <v>466229.74194911239</v>
      </c>
      <c r="L6" s="5">
        <v>31</v>
      </c>
      <c r="M6" s="4"/>
      <c r="N6" s="5"/>
      <c r="O6" s="4"/>
      <c r="P6" s="5"/>
    </row>
    <row r="7" spans="1:16" ht="15" thickBot="1" x14ac:dyDescent="0.4">
      <c r="A7">
        <f t="shared" si="0"/>
        <v>222446</v>
      </c>
      <c r="B7">
        <v>45323</v>
      </c>
      <c r="C7">
        <f t="shared" si="1"/>
        <v>-486</v>
      </c>
      <c r="G7" s="6">
        <v>952666227.78497303</v>
      </c>
      <c r="H7" s="7">
        <v>41283.892446356804</v>
      </c>
      <c r="I7" s="6">
        <v>1037094029.8489196</v>
      </c>
      <c r="J7" s="7">
        <v>42431.026080351417</v>
      </c>
      <c r="K7" s="6">
        <v>1121505745.1278985</v>
      </c>
      <c r="L7" s="7">
        <v>74569.841798637412</v>
      </c>
      <c r="M7" s="6"/>
      <c r="N7" s="7"/>
      <c r="O7" s="6"/>
      <c r="P7" s="7"/>
    </row>
    <row r="8" spans="1:16" x14ac:dyDescent="0.35">
      <c r="A8">
        <f t="shared" si="0"/>
        <v>268323</v>
      </c>
      <c r="B8">
        <v>45877</v>
      </c>
      <c r="C8">
        <f t="shared" si="1"/>
        <v>-554</v>
      </c>
    </row>
    <row r="9" spans="1:16" x14ac:dyDescent="0.35">
      <c r="A9">
        <f t="shared" si="0"/>
        <v>314676</v>
      </c>
      <c r="B9">
        <v>46353</v>
      </c>
      <c r="C9">
        <f t="shared" si="1"/>
        <v>-476</v>
      </c>
    </row>
    <row r="10" spans="1:16" x14ac:dyDescent="0.35">
      <c r="A10">
        <f t="shared" si="0"/>
        <v>361627</v>
      </c>
      <c r="B10">
        <v>46951</v>
      </c>
      <c r="C10">
        <f t="shared" si="1"/>
        <v>-598</v>
      </c>
    </row>
    <row r="11" spans="1:16" x14ac:dyDescent="0.35">
      <c r="A11">
        <f t="shared" si="0"/>
        <v>409086</v>
      </c>
      <c r="B11">
        <v>47459</v>
      </c>
      <c r="C11">
        <f t="shared" si="1"/>
        <v>-508</v>
      </c>
    </row>
    <row r="12" spans="1:16" x14ac:dyDescent="0.35">
      <c r="A12">
        <f t="shared" si="0"/>
        <v>457144</v>
      </c>
      <c r="B12">
        <v>48058</v>
      </c>
      <c r="C12">
        <f t="shared" si="1"/>
        <v>-599</v>
      </c>
      <c r="H12" t="s">
        <v>9</v>
      </c>
      <c r="I12" t="s">
        <v>5</v>
      </c>
    </row>
    <row r="13" spans="1:16" x14ac:dyDescent="0.35">
      <c r="A13">
        <f t="shared" si="0"/>
        <v>505661</v>
      </c>
      <c r="B13">
        <v>48517</v>
      </c>
      <c r="C13">
        <f t="shared" si="1"/>
        <v>-459</v>
      </c>
      <c r="G13" t="s">
        <v>6</v>
      </c>
      <c r="H13">
        <f>-1*0.073*((1/(2*PI()/$B$6))-(1/(2*PI()/$B$36)))/SUM($B$7:$B$36)*1000000</f>
        <v>133.16828067998131</v>
      </c>
      <c r="I13">
        <f>(G3*0.073)/(2*PI())*1000000</f>
        <v>133.71856601249033</v>
      </c>
    </row>
    <row r="14" spans="1:16" ht="43.5" x14ac:dyDescent="0.35">
      <c r="A14">
        <f t="shared" si="0"/>
        <v>554835</v>
      </c>
      <c r="B14">
        <v>49174</v>
      </c>
      <c r="C14">
        <f t="shared" si="1"/>
        <v>-657</v>
      </c>
      <c r="G14" s="1" t="s">
        <v>10</v>
      </c>
      <c r="H14">
        <f>-1*0.073*((1/(2*PI()/$B$5))-(1/(2*PI()/$B$36)))/SUM($B$6:$B$36)*1000000</f>
        <v>133.6023967709186</v>
      </c>
      <c r="I14">
        <f>(I3*0.073)/(2*PI())*1000000</f>
        <v>133.76028439601089</v>
      </c>
    </row>
    <row r="15" spans="1:16" ht="29" x14ac:dyDescent="0.35">
      <c r="A15">
        <f t="shared" si="0"/>
        <v>604613</v>
      </c>
      <c r="B15">
        <v>49778</v>
      </c>
      <c r="C15">
        <f t="shared" si="1"/>
        <v>-604</v>
      </c>
      <c r="G15" s="1" t="s">
        <v>12</v>
      </c>
      <c r="H15">
        <f>-1*0.073*((1/(2*PI()/$B$4))-(1/(2*PI()/$B$36)))/SUM($B$5:$B$36)*1000000</f>
        <v>132.0973132946884</v>
      </c>
      <c r="I15">
        <f>(K3*0.073)/(2*PI())*1000000</f>
        <v>133.55213465242602</v>
      </c>
    </row>
    <row r="16" spans="1:16" x14ac:dyDescent="0.35">
      <c r="A16">
        <f t="shared" si="0"/>
        <v>654925</v>
      </c>
      <c r="B16">
        <v>50312</v>
      </c>
      <c r="C16">
        <f t="shared" si="1"/>
        <v>-534</v>
      </c>
      <c r="G16" s="1"/>
    </row>
    <row r="17" spans="1:7" x14ac:dyDescent="0.35">
      <c r="A17">
        <f t="shared" si="0"/>
        <v>705821</v>
      </c>
      <c r="B17">
        <v>50896</v>
      </c>
      <c r="C17">
        <f t="shared" si="1"/>
        <v>-584</v>
      </c>
      <c r="G17" s="1"/>
    </row>
    <row r="18" spans="1:7" x14ac:dyDescent="0.35">
      <c r="A18">
        <f t="shared" si="0"/>
        <v>757312</v>
      </c>
      <c r="B18">
        <v>51491</v>
      </c>
      <c r="C18">
        <f t="shared" si="1"/>
        <v>-595</v>
      </c>
    </row>
    <row r="19" spans="1:7" x14ac:dyDescent="0.35">
      <c r="A19">
        <f t="shared" si="0"/>
        <v>809407</v>
      </c>
      <c r="B19">
        <v>52095</v>
      </c>
      <c r="C19">
        <f t="shared" si="1"/>
        <v>-604</v>
      </c>
    </row>
    <row r="20" spans="1:7" x14ac:dyDescent="0.35">
      <c r="A20">
        <f t="shared" si="0"/>
        <v>862102</v>
      </c>
      <c r="B20">
        <v>52695</v>
      </c>
      <c r="C20">
        <f t="shared" si="1"/>
        <v>-600</v>
      </c>
    </row>
    <row r="21" spans="1:7" x14ac:dyDescent="0.35">
      <c r="A21">
        <f t="shared" si="0"/>
        <v>915397</v>
      </c>
      <c r="B21">
        <v>53295</v>
      </c>
      <c r="C21">
        <f t="shared" si="1"/>
        <v>-600</v>
      </c>
    </row>
    <row r="22" spans="1:7" x14ac:dyDescent="0.35">
      <c r="A22">
        <f t="shared" si="0"/>
        <v>969302</v>
      </c>
      <c r="B22">
        <v>53905</v>
      </c>
      <c r="C22">
        <f t="shared" si="1"/>
        <v>-610</v>
      </c>
    </row>
    <row r="23" spans="1:7" x14ac:dyDescent="0.35">
      <c r="A23">
        <f t="shared" si="0"/>
        <v>1023850</v>
      </c>
      <c r="B23">
        <v>54548</v>
      </c>
      <c r="C23">
        <f t="shared" si="1"/>
        <v>-643</v>
      </c>
    </row>
    <row r="24" spans="1:7" x14ac:dyDescent="0.35">
      <c r="A24">
        <f t="shared" si="0"/>
        <v>1079105</v>
      </c>
      <c r="B24">
        <v>55255</v>
      </c>
      <c r="C24">
        <f t="shared" si="1"/>
        <v>-707</v>
      </c>
    </row>
    <row r="25" spans="1:7" x14ac:dyDescent="0.35">
      <c r="A25">
        <f t="shared" si="0"/>
        <v>1134985</v>
      </c>
      <c r="B25">
        <v>55880</v>
      </c>
      <c r="C25">
        <f t="shared" si="1"/>
        <v>-625</v>
      </c>
    </row>
    <row r="26" spans="1:7" x14ac:dyDescent="0.35">
      <c r="A26">
        <f t="shared" si="0"/>
        <v>1191464</v>
      </c>
      <c r="B26">
        <v>56479</v>
      </c>
      <c r="C26">
        <f t="shared" si="1"/>
        <v>-599</v>
      </c>
    </row>
    <row r="27" spans="1:7" x14ac:dyDescent="0.35">
      <c r="A27">
        <f t="shared" si="0"/>
        <v>1248553</v>
      </c>
      <c r="B27">
        <v>57089</v>
      </c>
      <c r="C27">
        <f t="shared" si="1"/>
        <v>-610</v>
      </c>
    </row>
    <row r="28" spans="1:7" x14ac:dyDescent="0.35">
      <c r="A28">
        <f t="shared" si="0"/>
        <v>1306421</v>
      </c>
      <c r="B28">
        <v>57868</v>
      </c>
      <c r="C28">
        <f t="shared" si="1"/>
        <v>-779</v>
      </c>
    </row>
    <row r="29" spans="1:7" x14ac:dyDescent="0.35">
      <c r="A29">
        <f t="shared" si="0"/>
        <v>1364924</v>
      </c>
      <c r="B29">
        <v>58503</v>
      </c>
      <c r="C29">
        <f t="shared" si="1"/>
        <v>-635</v>
      </c>
    </row>
    <row r="30" spans="1:7" x14ac:dyDescent="0.35">
      <c r="A30">
        <f t="shared" si="0"/>
        <v>1424103</v>
      </c>
      <c r="B30">
        <v>59179</v>
      </c>
      <c r="C30">
        <f t="shared" si="1"/>
        <v>-676</v>
      </c>
    </row>
    <row r="31" spans="1:7" x14ac:dyDescent="0.35">
      <c r="A31">
        <f t="shared" si="0"/>
        <v>1483885</v>
      </c>
      <c r="B31">
        <v>59782</v>
      </c>
      <c r="C31">
        <f t="shared" si="1"/>
        <v>-603</v>
      </c>
    </row>
    <row r="32" spans="1:7" x14ac:dyDescent="0.35">
      <c r="A32">
        <f t="shared" si="0"/>
        <v>1544442</v>
      </c>
      <c r="B32">
        <v>60557</v>
      </c>
      <c r="C32">
        <f t="shared" si="1"/>
        <v>-775</v>
      </c>
    </row>
    <row r="33" spans="1:3" x14ac:dyDescent="0.35">
      <c r="A33">
        <f t="shared" si="0"/>
        <v>1605773</v>
      </c>
      <c r="B33">
        <v>61331</v>
      </c>
      <c r="C33">
        <f t="shared" si="1"/>
        <v>-774</v>
      </c>
    </row>
    <row r="34" spans="1:3" x14ac:dyDescent="0.35">
      <c r="A34">
        <f t="shared" si="0"/>
        <v>1667762</v>
      </c>
      <c r="B34">
        <v>61989</v>
      </c>
      <c r="C34">
        <f t="shared" si="1"/>
        <v>-658</v>
      </c>
    </row>
    <row r="35" spans="1:3" x14ac:dyDescent="0.35">
      <c r="A35">
        <f t="shared" si="0"/>
        <v>1730412</v>
      </c>
      <c r="B35">
        <v>62650</v>
      </c>
      <c r="C35">
        <f t="shared" si="1"/>
        <v>-661</v>
      </c>
    </row>
    <row r="36" spans="1:3" x14ac:dyDescent="0.35">
      <c r="A36">
        <f t="shared" si="0"/>
        <v>1793779</v>
      </c>
      <c r="B36">
        <v>63367</v>
      </c>
      <c r="C36">
        <f t="shared" si="1"/>
        <v>-717</v>
      </c>
    </row>
    <row r="37" spans="1:3" x14ac:dyDescent="0.35">
      <c r="A37">
        <f t="shared" si="0"/>
        <v>1856629</v>
      </c>
      <c r="B37">
        <v>62850</v>
      </c>
      <c r="C37">
        <f t="shared" si="1"/>
        <v>517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D9C0-005C-4A75-BA30-D058B08F283A}">
  <dimension ref="A1:P30"/>
  <sheetViews>
    <sheetView topLeftCell="A7" workbookViewId="0">
      <selection activeCell="E17" sqref="E17"/>
    </sheetView>
  </sheetViews>
  <sheetFormatPr defaultRowHeight="14.5" x14ac:dyDescent="0.35"/>
  <cols>
    <col min="7" max="7" width="33.1796875" customWidth="1"/>
  </cols>
  <sheetData>
    <row r="1" spans="1:16" x14ac:dyDescent="0.35">
      <c r="A1" t="s">
        <v>1</v>
      </c>
      <c r="B1" t="s">
        <v>0</v>
      </c>
      <c r="C1" t="s">
        <v>2</v>
      </c>
    </row>
    <row r="2" spans="1:16" x14ac:dyDescent="0.35">
      <c r="B2">
        <v>53499</v>
      </c>
    </row>
    <row r="3" spans="1:16" x14ac:dyDescent="0.35">
      <c r="A3">
        <f>B3+A2</f>
        <v>53342</v>
      </c>
      <c r="B3">
        <v>53342</v>
      </c>
      <c r="C3">
        <f>B2-B3</f>
        <v>157</v>
      </c>
    </row>
    <row r="4" spans="1:16" ht="15" thickBot="1" x14ac:dyDescent="0.4">
      <c r="A4">
        <f t="shared" ref="A4:A30" si="0">B4+A3</f>
        <v>106983</v>
      </c>
      <c r="B4">
        <v>53641</v>
      </c>
      <c r="C4">
        <f>B3-B4</f>
        <v>-299</v>
      </c>
    </row>
    <row r="5" spans="1:16" x14ac:dyDescent="0.35">
      <c r="A5">
        <f t="shared" si="0"/>
        <v>161192</v>
      </c>
      <c r="B5">
        <v>54209</v>
      </c>
      <c r="C5">
        <f t="shared" ref="C5:C30" si="1">B4-B5</f>
        <v>-568</v>
      </c>
      <c r="F5" t="s">
        <v>3</v>
      </c>
      <c r="G5" s="2" cm="1">
        <f t="array" ref="G5:H9">LINEST($B$5:$B$28,$A$5:$A$28,,TRUE)</f>
        <v>1.1642867588462268E-2</v>
      </c>
      <c r="H5" s="3">
        <v>52383.299236331841</v>
      </c>
      <c r="I5" s="2" cm="1">
        <f t="array" ref="I5:J9">LINEST($B$4:$B$28,$A$4:$A$28,,TRUE)</f>
        <v>1.1641151863087557E-2</v>
      </c>
      <c r="J5" s="3">
        <v>52385.192177161618</v>
      </c>
      <c r="K5" s="2" cm="1">
        <f t="array" ref="K5:L9">LINEST($B$4:$B$29,$A$4:$A$29,,TRUE)</f>
        <v>1.1573030475543604E-2</v>
      </c>
      <c r="L5" s="3">
        <v>52425.002297026302</v>
      </c>
      <c r="M5" s="2" cm="1">
        <f t="array" ref="M5:N9">LINEST($B$3:$B$28,$A$3:$A$28,,TRUE)</f>
        <v>1.1596939586759499E-2</v>
      </c>
      <c r="N5" s="3">
        <v>52433.098638594485</v>
      </c>
      <c r="O5" s="2" cm="1">
        <f t="array" ref="O5:P9">LINEST($B$3:$B$29,$A$3:$A$29,,TRUE)</f>
        <v>1.1536689246560931E-2</v>
      </c>
      <c r="P5" s="3">
        <v>52466.0483594467</v>
      </c>
    </row>
    <row r="6" spans="1:16" x14ac:dyDescent="0.35">
      <c r="A6">
        <f t="shared" si="0"/>
        <v>216083</v>
      </c>
      <c r="B6">
        <v>54891</v>
      </c>
      <c r="C6">
        <f t="shared" si="1"/>
        <v>-682</v>
      </c>
      <c r="G6" s="4">
        <v>1.7387435528517823E-5</v>
      </c>
      <c r="H6" s="5">
        <v>16.600226897839168</v>
      </c>
      <c r="I6" s="4">
        <v>1.6118350243141934E-5</v>
      </c>
      <c r="J6" s="5">
        <v>15.081629813576825</v>
      </c>
      <c r="K6" s="4">
        <v>4.0170335113474469E-5</v>
      </c>
      <c r="L6" s="5">
        <v>39.143124687162405</v>
      </c>
      <c r="M6" s="4">
        <v>3.0796110517807154E-5</v>
      </c>
      <c r="N6" s="5">
        <v>28.257589722475124</v>
      </c>
      <c r="O6" s="4">
        <v>4.3476427095333988E-5</v>
      </c>
      <c r="P6" s="5">
        <v>41.575138147533494</v>
      </c>
    </row>
    <row r="7" spans="1:16" x14ac:dyDescent="0.35">
      <c r="A7">
        <f t="shared" si="0"/>
        <v>271657</v>
      </c>
      <c r="B7">
        <v>55574</v>
      </c>
      <c r="C7">
        <f t="shared" si="1"/>
        <v>-683</v>
      </c>
      <c r="G7" s="4">
        <v>0.99995093717835926</v>
      </c>
      <c r="H7" s="5">
        <v>36.920966174813344</v>
      </c>
      <c r="I7" s="4">
        <v>0.99995590818726632</v>
      </c>
      <c r="J7" s="5">
        <v>36.185190133152808</v>
      </c>
      <c r="K7" s="4">
        <v>0.99971093041547787</v>
      </c>
      <c r="L7" s="5">
        <v>96.22826300767764</v>
      </c>
      <c r="M7" s="4">
        <v>0.99983078350499743</v>
      </c>
      <c r="N7" s="5">
        <v>72.918488310499626</v>
      </c>
      <c r="O7" s="4">
        <v>0.99964507945070646</v>
      </c>
      <c r="P7" s="5">
        <v>109.60279894234499</v>
      </c>
    </row>
    <row r="8" spans="1:16" x14ac:dyDescent="0.35">
      <c r="A8">
        <f t="shared" si="0"/>
        <v>327886</v>
      </c>
      <c r="B8">
        <v>56229</v>
      </c>
      <c r="C8">
        <f t="shared" si="1"/>
        <v>-655</v>
      </c>
      <c r="G8" s="4">
        <v>448382.70368953672</v>
      </c>
      <c r="H8" s="5">
        <v>22</v>
      </c>
      <c r="I8" s="4">
        <v>521615.79355457675</v>
      </c>
      <c r="J8" s="5">
        <v>23</v>
      </c>
      <c r="K8" s="4">
        <v>83000.992199293236</v>
      </c>
      <c r="L8" s="5">
        <v>24</v>
      </c>
      <c r="M8" s="4">
        <v>141806.1448665185</v>
      </c>
      <c r="N8" s="5">
        <v>24</v>
      </c>
      <c r="O8" s="4">
        <v>70413.299641323276</v>
      </c>
      <c r="P8" s="5">
        <v>25</v>
      </c>
    </row>
    <row r="9" spans="1:16" ht="15" thickBot="1" x14ac:dyDescent="0.4">
      <c r="A9">
        <f t="shared" si="0"/>
        <v>384738</v>
      </c>
      <c r="B9">
        <v>56852</v>
      </c>
      <c r="C9">
        <f t="shared" si="1"/>
        <v>-623</v>
      </c>
      <c r="G9" s="6">
        <v>611216354.48798108</v>
      </c>
      <c r="H9" s="7">
        <v>29989.470352197644</v>
      </c>
      <c r="I9" s="6">
        <v>682987020.5363456</v>
      </c>
      <c r="J9" s="7">
        <v>30115.463654365642</v>
      </c>
      <c r="K9" s="6">
        <v>768579111.56741071</v>
      </c>
      <c r="L9" s="7">
        <v>222237.08643539477</v>
      </c>
      <c r="M9" s="6">
        <v>753998294.84211564</v>
      </c>
      <c r="N9" s="7">
        <v>127610.54249972328</v>
      </c>
      <c r="O9" s="6">
        <v>845859022.51345193</v>
      </c>
      <c r="P9" s="7">
        <v>300319.33839990251</v>
      </c>
    </row>
    <row r="10" spans="1:16" x14ac:dyDescent="0.35">
      <c r="A10">
        <f t="shared" si="0"/>
        <v>442242</v>
      </c>
      <c r="B10">
        <v>57504</v>
      </c>
      <c r="C10">
        <f t="shared" si="1"/>
        <v>-652</v>
      </c>
    </row>
    <row r="11" spans="1:16" x14ac:dyDescent="0.35">
      <c r="A11">
        <f t="shared" si="0"/>
        <v>500417</v>
      </c>
      <c r="B11">
        <v>58175</v>
      </c>
      <c r="C11">
        <f t="shared" si="1"/>
        <v>-671</v>
      </c>
    </row>
    <row r="12" spans="1:16" x14ac:dyDescent="0.35">
      <c r="A12">
        <f t="shared" si="0"/>
        <v>559288</v>
      </c>
      <c r="B12">
        <v>58871</v>
      </c>
      <c r="C12">
        <f t="shared" si="1"/>
        <v>-696</v>
      </c>
    </row>
    <row r="13" spans="1:16" x14ac:dyDescent="0.35">
      <c r="A13">
        <f t="shared" si="0"/>
        <v>618890</v>
      </c>
      <c r="B13">
        <v>59602</v>
      </c>
      <c r="C13">
        <f t="shared" si="1"/>
        <v>-731</v>
      </c>
      <c r="H13" t="s">
        <v>9</v>
      </c>
      <c r="I13" t="s">
        <v>5</v>
      </c>
    </row>
    <row r="14" spans="1:16" x14ac:dyDescent="0.35">
      <c r="A14">
        <f t="shared" si="0"/>
        <v>679222</v>
      </c>
      <c r="B14">
        <v>60332</v>
      </c>
      <c r="C14">
        <f t="shared" si="1"/>
        <v>-730</v>
      </c>
      <c r="G14" t="s">
        <v>6</v>
      </c>
      <c r="H14">
        <f>-1*0.073*((1/(2*PI()/$B$5))-(1/(2*PI()/$B$28)))/SUM($B$6:$B$28)*1000000</f>
        <v>135.28849561502022</v>
      </c>
      <c r="I14">
        <f>(G5*0.073)/(2*PI())*1000000</f>
        <v>135.27045477817748</v>
      </c>
    </row>
    <row r="15" spans="1:16" ht="29" x14ac:dyDescent="0.35">
      <c r="A15">
        <f t="shared" si="0"/>
        <v>740266</v>
      </c>
      <c r="B15">
        <v>61044</v>
      </c>
      <c r="C15">
        <f t="shared" si="1"/>
        <v>-712</v>
      </c>
      <c r="G15" s="1" t="s">
        <v>10</v>
      </c>
      <c r="H15">
        <f>-1*0.073*((1/(2*PI()/$B$4))-(1/(2*PI()/$B$28)))/SUM($B$5:$B$28)*1000000</f>
        <v>134.79705539167921</v>
      </c>
      <c r="I15">
        <f>(I5*0.073)/(2*PI())*1000000</f>
        <v>135.25052094744825</v>
      </c>
    </row>
    <row r="16" spans="1:16" ht="29" x14ac:dyDescent="0.35">
      <c r="A16">
        <f t="shared" si="0"/>
        <v>802007</v>
      </c>
      <c r="B16">
        <v>61741</v>
      </c>
      <c r="C16">
        <f t="shared" si="1"/>
        <v>-697</v>
      </c>
      <c r="G16" s="1" t="s">
        <v>11</v>
      </c>
      <c r="H16">
        <f>-1*0.073*((1/(2*PI()/$B$4))-(1/(2*PI()/$B$29)))/SUM($B$5:$B$29)*1000000</f>
        <v>131.63531070822344</v>
      </c>
      <c r="I16">
        <f>(K5*0.073)/(2*PI())*1000000</f>
        <v>134.45906549172165</v>
      </c>
    </row>
    <row r="17" spans="1:9" ht="29" x14ac:dyDescent="0.35">
      <c r="A17">
        <f t="shared" si="0"/>
        <v>864468</v>
      </c>
      <c r="B17">
        <v>62461</v>
      </c>
      <c r="C17">
        <f t="shared" si="1"/>
        <v>-720</v>
      </c>
      <c r="G17" s="1" t="s">
        <v>12</v>
      </c>
      <c r="H17">
        <f>-1*0.073*((1/(2*PI()/$B$3))-(1/(2*PI()/$B$28)))/SUM($B$4:$B$28)*1000000</f>
        <v>132.37104514628786</v>
      </c>
      <c r="I17">
        <f>(M5*0.073)/(2*PI())*1000000</f>
        <v>134.73684897787251</v>
      </c>
    </row>
    <row r="18" spans="1:9" ht="29" x14ac:dyDescent="0.35">
      <c r="A18">
        <f t="shared" si="0"/>
        <v>927644</v>
      </c>
      <c r="B18">
        <v>63176</v>
      </c>
      <c r="C18">
        <f t="shared" si="1"/>
        <v>-715</v>
      </c>
      <c r="G18" s="1" t="s">
        <v>13</v>
      </c>
      <c r="H18">
        <f>-1*0.073*((1/(2*PI()/$B$3))-(1/(2*PI()/$B$29)))/SUM($B$4:$B$29)*1000000</f>
        <v>129.4209055166111</v>
      </c>
      <c r="I18">
        <f>(O5*0.073)/(2*PI())*1000000</f>
        <v>134.03684179688585</v>
      </c>
    </row>
    <row r="19" spans="1:9" x14ac:dyDescent="0.35">
      <c r="A19">
        <f t="shared" si="0"/>
        <v>991541</v>
      </c>
      <c r="B19">
        <v>63897</v>
      </c>
      <c r="C19">
        <f t="shared" si="1"/>
        <v>-721</v>
      </c>
    </row>
    <row r="20" spans="1:9" x14ac:dyDescent="0.35">
      <c r="A20">
        <f t="shared" si="0"/>
        <v>1056219</v>
      </c>
      <c r="B20">
        <v>64678</v>
      </c>
      <c r="C20">
        <f t="shared" si="1"/>
        <v>-781</v>
      </c>
    </row>
    <row r="21" spans="1:9" x14ac:dyDescent="0.35">
      <c r="A21">
        <f t="shared" si="0"/>
        <v>1121770</v>
      </c>
      <c r="B21">
        <v>65551</v>
      </c>
      <c r="C21">
        <f t="shared" si="1"/>
        <v>-873</v>
      </c>
    </row>
    <row r="22" spans="1:9" x14ac:dyDescent="0.35">
      <c r="A22">
        <f t="shared" si="0"/>
        <v>1187994</v>
      </c>
      <c r="B22">
        <v>66224</v>
      </c>
      <c r="C22">
        <f t="shared" si="1"/>
        <v>-673</v>
      </c>
    </row>
    <row r="23" spans="1:9" x14ac:dyDescent="0.35">
      <c r="A23">
        <f t="shared" si="0"/>
        <v>1254969</v>
      </c>
      <c r="B23">
        <v>66975</v>
      </c>
      <c r="C23">
        <f t="shared" si="1"/>
        <v>-751</v>
      </c>
    </row>
    <row r="24" spans="1:9" x14ac:dyDescent="0.35">
      <c r="A24">
        <f t="shared" si="0"/>
        <v>1322695</v>
      </c>
      <c r="B24">
        <v>67726</v>
      </c>
      <c r="C24">
        <f t="shared" si="1"/>
        <v>-751</v>
      </c>
    </row>
    <row r="25" spans="1:9" x14ac:dyDescent="0.35">
      <c r="A25">
        <f t="shared" si="0"/>
        <v>1391277</v>
      </c>
      <c r="B25">
        <v>68582</v>
      </c>
      <c r="C25">
        <f t="shared" si="1"/>
        <v>-856</v>
      </c>
    </row>
    <row r="26" spans="1:9" x14ac:dyDescent="0.35">
      <c r="A26">
        <f t="shared" si="0"/>
        <v>1460673</v>
      </c>
      <c r="B26">
        <v>69396</v>
      </c>
      <c r="C26">
        <f t="shared" si="1"/>
        <v>-814</v>
      </c>
    </row>
    <row r="27" spans="1:9" x14ac:dyDescent="0.35">
      <c r="A27">
        <f t="shared" si="0"/>
        <v>1530897</v>
      </c>
      <c r="B27">
        <v>70224</v>
      </c>
      <c r="C27">
        <f t="shared" si="1"/>
        <v>-828</v>
      </c>
    </row>
    <row r="28" spans="1:9" x14ac:dyDescent="0.35">
      <c r="A28">
        <f t="shared" si="0"/>
        <v>1601882</v>
      </c>
      <c r="B28">
        <v>70985</v>
      </c>
      <c r="C28">
        <f t="shared" si="1"/>
        <v>-761</v>
      </c>
    </row>
    <row r="29" spans="1:9" x14ac:dyDescent="0.35">
      <c r="A29">
        <f t="shared" si="0"/>
        <v>1673269</v>
      </c>
      <c r="B29">
        <v>71387</v>
      </c>
      <c r="C29">
        <f t="shared" si="1"/>
        <v>-402</v>
      </c>
    </row>
    <row r="30" spans="1:9" x14ac:dyDescent="0.35">
      <c r="A30">
        <f t="shared" si="0"/>
        <v>1742263</v>
      </c>
      <c r="B30">
        <v>68994</v>
      </c>
      <c r="C30">
        <f t="shared" si="1"/>
        <v>2393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After strong pull long spin</vt:lpstr>
      <vt:lpstr>moderate effort - Complete stop</vt:lpstr>
      <vt:lpstr>Hi speed - high stroke rate</vt:lpstr>
      <vt:lpstr>moderate speed - moderate strok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2022-03-07T17:39:40Z</dcterms:created>
  <dcterms:modified xsi:type="dcterms:W3CDTF">2022-03-07T17:39:47Z</dcterms:modified>
</cp:coreProperties>
</file>