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4"/>
  <workbookPr filterPrivacy="1" defaultThemeVersion="124226"/>
  <xr:revisionPtr revIDLastSave="0" documentId="13_ncr:1_{62A73962-4A21-4A4F-AC82-F9CDC7238EB9}" xr6:coauthVersionLast="36" xr6:coauthVersionMax="36" xr10:uidLastSave="{00000000-0000-0000-0000-000000000000}"/>
  <bookViews>
    <workbookView xWindow="0" yWindow="0" windowWidth="28800" windowHeight="11625" xr2:uid="{00000000-000D-0000-FFFF-FFFF00000000}"/>
  </bookViews>
  <sheets>
    <sheet name="Entity Dashboard" sheetId="3" r:id="rId1"/>
    <sheet name="Entity Payment processing modul" sheetId="1" r:id="rId2"/>
    <sheet name="Entity LOA upload module" sheetId="4" r:id="rId3"/>
  </sheets>
  <definedNames>
    <definedName name="_xlnm.Print_Area" localSheetId="0">'Entity Dashboard'!$A$1:$X$81</definedName>
    <definedName name="_xlnm.Print_Area" localSheetId="2">'Entity LOA upload module'!$A$1:$AI$17</definedName>
    <definedName name="_xlnm.Print_Titles" localSheetId="2">'Entity LOA upload module'!$3:$5</definedName>
  </definedNames>
  <calcPr calcId="191029"/>
</workbook>
</file>

<file path=xl/calcChain.xml><?xml version="1.0" encoding="utf-8"?>
<calcChain xmlns="http://schemas.openxmlformats.org/spreadsheetml/2006/main">
  <c r="N17" i="4" l="1"/>
  <c r="BH6" i="4" l="1"/>
  <c r="AQ20" i="4"/>
  <c r="AQ19" i="4"/>
  <c r="AR17" i="4"/>
  <c r="AU17" i="4"/>
  <c r="AX17" i="4"/>
  <c r="AW17" i="4"/>
  <c r="BH16" i="4"/>
  <c r="AT16" i="4"/>
  <c r="AN16" i="4"/>
  <c r="BH15" i="4"/>
  <c r="AT15" i="4"/>
  <c r="AN15" i="4"/>
  <c r="BH14" i="4"/>
  <c r="AT14" i="4"/>
  <c r="AN14" i="4"/>
  <c r="BH13" i="4"/>
  <c r="AT13" i="4"/>
  <c r="AO13" i="4"/>
  <c r="AN13" i="4"/>
  <c r="BH12" i="4"/>
  <c r="BH11" i="4"/>
  <c r="AT11" i="4"/>
  <c r="AN11" i="4"/>
  <c r="BH10" i="4"/>
  <c r="AT10" i="4"/>
  <c r="AN10" i="4"/>
  <c r="BH9" i="4"/>
  <c r="AT9" i="4"/>
  <c r="AO9" i="4"/>
  <c r="AN9" i="4"/>
  <c r="BH8" i="4"/>
  <c r="BH7" i="4"/>
  <c r="AT7" i="4"/>
  <c r="AN7" i="4"/>
  <c r="BD6" i="4"/>
  <c r="AT6" i="4"/>
  <c r="AO6" i="4"/>
  <c r="AN6" i="4"/>
  <c r="AI7" i="4"/>
  <c r="AI8" i="4"/>
  <c r="AI9" i="4"/>
  <c r="AI10" i="4"/>
  <c r="AI11" i="4"/>
  <c r="AI12" i="4"/>
  <c r="AI13" i="4"/>
  <c r="AI14" i="4"/>
  <c r="AI15" i="4"/>
  <c r="AI16" i="4"/>
  <c r="AI6" i="4"/>
  <c r="AT17" i="4" l="1"/>
  <c r="R20" i="4"/>
  <c r="R19" i="4"/>
  <c r="S17" i="4"/>
  <c r="V17" i="4"/>
  <c r="Y17" i="4"/>
  <c r="X17" i="4"/>
  <c r="U16" i="4"/>
  <c r="O16" i="4"/>
  <c r="N16" i="4"/>
  <c r="U15" i="4"/>
  <c r="O15" i="4"/>
  <c r="N15" i="4"/>
  <c r="U14" i="4"/>
  <c r="O14" i="4"/>
  <c r="N14" i="4"/>
  <c r="F14" i="4"/>
  <c r="U13" i="4"/>
  <c r="O13" i="4"/>
  <c r="N13" i="4"/>
  <c r="F13" i="4"/>
  <c r="G13" i="4" s="1"/>
  <c r="P13" i="4" s="1"/>
  <c r="U11" i="4"/>
  <c r="O11" i="4"/>
  <c r="N11" i="4"/>
  <c r="U10" i="4"/>
  <c r="O10" i="4"/>
  <c r="N10" i="4"/>
  <c r="U9" i="4"/>
  <c r="O9" i="4"/>
  <c r="N9" i="4"/>
  <c r="F9" i="4"/>
  <c r="G9" i="4" s="1"/>
  <c r="P9" i="4" s="1"/>
  <c r="U7" i="4"/>
  <c r="O7" i="4"/>
  <c r="N7" i="4"/>
  <c r="F7" i="4"/>
  <c r="U6" i="4"/>
  <c r="O6" i="4"/>
  <c r="N6" i="4"/>
  <c r="F6" i="4"/>
  <c r="U17" i="4" l="1"/>
  <c r="G6" i="4"/>
  <c r="AE6" i="4"/>
  <c r="P6" i="4"/>
  <c r="Q49" i="1" l="1"/>
  <c r="Q50" i="1"/>
  <c r="Q51" i="1"/>
  <c r="R68" i="1"/>
  <c r="Q68" i="1"/>
  <c r="P68" i="1"/>
  <c r="O68" i="1"/>
  <c r="N68" i="1"/>
  <c r="M68" i="1"/>
  <c r="L68" i="1"/>
  <c r="K68" i="1"/>
  <c r="J68" i="1"/>
  <c r="H68" i="1"/>
  <c r="F68" i="1"/>
  <c r="E68" i="1"/>
  <c r="I64" i="1"/>
  <c r="I63" i="1"/>
  <c r="I62" i="1"/>
  <c r="I61" i="1"/>
  <c r="I60" i="1"/>
  <c r="I59" i="1"/>
  <c r="I58" i="1"/>
  <c r="I43" i="1"/>
  <c r="Q43" i="1" s="1"/>
  <c r="I44" i="1"/>
  <c r="Q44" i="1" s="1"/>
  <c r="I45" i="1"/>
  <c r="Q45" i="1" s="1"/>
  <c r="I46" i="1"/>
  <c r="Q46" i="1" s="1"/>
  <c r="I47" i="1"/>
  <c r="Q47" i="1" s="1"/>
  <c r="I48" i="1"/>
  <c r="Q48" i="1" s="1"/>
  <c r="I42" i="1"/>
  <c r="Q42" i="1" s="1"/>
  <c r="R52" i="1"/>
  <c r="P52" i="1"/>
  <c r="O52" i="1"/>
  <c r="N52" i="1"/>
  <c r="M52" i="1"/>
  <c r="L52" i="1"/>
  <c r="K52" i="1"/>
  <c r="J52" i="1"/>
  <c r="H52" i="1"/>
  <c r="F52" i="1"/>
  <c r="E52" i="1"/>
  <c r="R36" i="1"/>
  <c r="Q36" i="1"/>
  <c r="P36" i="1"/>
  <c r="O36" i="1"/>
  <c r="N36" i="1"/>
  <c r="M36" i="1"/>
  <c r="L36" i="1"/>
  <c r="K36" i="1"/>
  <c r="J36" i="1"/>
  <c r="I20" i="1"/>
  <c r="I75" i="1" s="1"/>
  <c r="L75" i="1" s="1"/>
  <c r="M20" i="1"/>
  <c r="L20" i="1"/>
  <c r="K20" i="1"/>
  <c r="J20" i="1"/>
  <c r="H20" i="1"/>
  <c r="F20" i="1"/>
  <c r="E20" i="1"/>
  <c r="I68" i="1" l="1"/>
  <c r="Q52" i="1"/>
  <c r="I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4" authorId="0" shapeId="0" xr:uid="{3FA38655-B4EE-4FB9-BBB4-AE351930856D}">
      <text>
        <r>
          <rPr>
            <b/>
            <sz val="9"/>
            <color indexed="81"/>
            <rFont val="Tahoma"/>
            <family val="2"/>
          </rPr>
          <t>Author:</t>
        </r>
        <r>
          <rPr>
            <sz val="9"/>
            <color indexed="81"/>
            <rFont val="Tahoma"/>
            <family val="2"/>
          </rPr>
          <t xml:space="preserve">
click the Project ID to open payment processing mdule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F96AF22E-3B49-4A03-AF48-65FE1EA4257B}">
      <text>
        <r>
          <rPr>
            <b/>
            <sz val="9"/>
            <color indexed="81"/>
            <rFont val="Tahoma"/>
            <family val="2"/>
          </rPr>
          <t>Author:</t>
        </r>
        <r>
          <rPr>
            <sz val="9"/>
            <color indexed="81"/>
            <rFont val="Tahoma"/>
            <family val="2"/>
          </rPr>
          <t xml:space="preserve">
click to open LOA uploading module</t>
        </r>
      </text>
    </comment>
    <comment ref="H10" authorId="0" shapeId="0" xr:uid="{0CC0B0B2-1480-460A-B21F-172C53DDD074}">
      <text>
        <r>
          <rPr>
            <b/>
            <sz val="9"/>
            <color indexed="81"/>
            <rFont val="Tahoma"/>
            <family val="2"/>
          </rPr>
          <t>Author:</t>
        </r>
        <r>
          <rPr>
            <sz val="9"/>
            <color indexed="81"/>
            <rFont val="Tahoma"/>
            <family val="2"/>
          </rPr>
          <t xml:space="preserve">
Data will populate after uploading of LOA BOQ in LOA uploading Module</t>
        </r>
      </text>
    </comment>
    <comment ref="I10" authorId="0" shapeId="0" xr:uid="{DA8F3513-0389-4960-BEDF-E8E594225A11}">
      <text>
        <r>
          <rPr>
            <b/>
            <sz val="9"/>
            <color indexed="81"/>
            <rFont val="Tahoma"/>
            <family val="2"/>
          </rPr>
          <t>Author:</t>
        </r>
        <r>
          <rPr>
            <sz val="9"/>
            <color indexed="81"/>
            <rFont val="Tahoma"/>
            <family val="2"/>
          </rPr>
          <t xml:space="preserve">
Data will pupulate based on Approved grant</t>
        </r>
      </text>
    </comment>
    <comment ref="H26" authorId="0" shapeId="0" xr:uid="{50C0E594-9B2B-4707-9A88-A34502F4CC46}">
      <text>
        <r>
          <rPr>
            <b/>
            <sz val="9"/>
            <color indexed="81"/>
            <rFont val="Tahoma"/>
            <family val="2"/>
          </rPr>
          <t>Author:</t>
        </r>
        <r>
          <rPr>
            <sz val="9"/>
            <color indexed="81"/>
            <rFont val="Tahoma"/>
            <family val="2"/>
          </rPr>
          <t xml:space="preserve">
Data will populate automatically after LOA module is filled up
</t>
        </r>
      </text>
    </comment>
    <comment ref="J26" authorId="0" shapeId="0" xr:uid="{D052A6A2-99DB-40C5-B481-2C311BA5F83E}">
      <text>
        <r>
          <rPr>
            <b/>
            <sz val="9"/>
            <color indexed="81"/>
            <rFont val="Tahoma"/>
            <family val="2"/>
          </rPr>
          <t>Author:</t>
        </r>
        <r>
          <rPr>
            <sz val="9"/>
            <color indexed="81"/>
            <rFont val="Tahoma"/>
            <family val="2"/>
          </rPr>
          <t xml:space="preserve">
 To be filled up by Entity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C88CA0E8-2D26-49CF-AAF3-903429CAFC6D}">
      <text>
        <r>
          <rPr>
            <b/>
            <sz val="9"/>
            <color indexed="81"/>
            <rFont val="Tahoma"/>
            <family val="2"/>
          </rPr>
          <t>Author:</t>
        </r>
        <r>
          <rPr>
            <sz val="9"/>
            <color indexed="81"/>
            <rFont val="Tahoma"/>
            <family val="2"/>
          </rPr>
          <t xml:space="preserve">
already filled up by Admin as per approved BOA
</t>
        </r>
      </text>
    </comment>
    <comment ref="K3" authorId="0" shapeId="0" xr:uid="{780D1BD6-0AE5-4A77-A2DD-D3A94D253F9E}">
      <text>
        <r>
          <rPr>
            <b/>
            <sz val="9"/>
            <color indexed="81"/>
            <rFont val="Tahoma"/>
            <family val="2"/>
          </rPr>
          <t>Author:</t>
        </r>
        <r>
          <rPr>
            <sz val="9"/>
            <color indexed="81"/>
            <rFont val="Tahoma"/>
            <family val="2"/>
          </rPr>
          <t xml:space="preserve">
To be filled by Entity as per LOA BOQ
</t>
        </r>
      </text>
    </comment>
    <comment ref="AJ3" authorId="0" shapeId="0" xr:uid="{B0C7D068-30C9-4132-B9F0-59CE52DE4B95}">
      <text>
        <r>
          <rPr>
            <b/>
            <sz val="9"/>
            <color indexed="81"/>
            <rFont val="Tahoma"/>
            <family val="2"/>
          </rPr>
          <t>Author:</t>
        </r>
        <r>
          <rPr>
            <sz val="9"/>
            <color indexed="81"/>
            <rFont val="Tahoma"/>
            <family val="2"/>
          </rPr>
          <t xml:space="preserve">
To be filled by Entity as per LOA BOQ</t>
        </r>
      </text>
    </comment>
    <comment ref="N17" authorId="0" shapeId="0" xr:uid="{F230C3B6-90D2-489E-AFFB-4A26B0A4A686}">
      <text>
        <r>
          <rPr>
            <b/>
            <sz val="9"/>
            <color indexed="81"/>
            <rFont val="Tahoma"/>
            <family val="2"/>
          </rPr>
          <t>Author:</t>
        </r>
        <r>
          <rPr>
            <sz val="9"/>
            <color indexed="81"/>
            <rFont val="Tahoma"/>
            <family val="2"/>
          </rPr>
          <t xml:space="preserve">
This value will automatically populated in Payment Processing module
</t>
        </r>
      </text>
    </comment>
    <comment ref="AM17" authorId="0" shapeId="0" xr:uid="{671528F8-9A29-4821-BA7D-19FB21F46D73}">
      <text>
        <r>
          <rPr>
            <b/>
            <sz val="9"/>
            <color indexed="81"/>
            <rFont val="Tahoma"/>
            <family val="2"/>
          </rPr>
          <t>Author:</t>
        </r>
        <r>
          <rPr>
            <sz val="9"/>
            <color indexed="81"/>
            <rFont val="Tahoma"/>
            <family val="2"/>
          </rPr>
          <t xml:space="preserve">
This value will automatically populated in Payment Processing module</t>
        </r>
      </text>
    </comment>
  </commentList>
</comments>
</file>

<file path=xl/sharedStrings.xml><?xml version="1.0" encoding="utf-8"?>
<sst xmlns="http://schemas.openxmlformats.org/spreadsheetml/2006/main" count="354" uniqueCount="179">
  <si>
    <t>Entity Screen</t>
  </si>
  <si>
    <t>Proj ID</t>
  </si>
  <si>
    <t>Approved Cost</t>
  </si>
  <si>
    <t>Approved Grant</t>
  </si>
  <si>
    <t>LOA No</t>
  </si>
  <si>
    <t>Eligible Grant</t>
  </si>
  <si>
    <t>Claimed Grant</t>
  </si>
  <si>
    <t>Received Grant</t>
  </si>
  <si>
    <t>Total</t>
  </si>
  <si>
    <t>A</t>
  </si>
  <si>
    <t>B</t>
  </si>
  <si>
    <t>C</t>
  </si>
  <si>
    <t>D</t>
  </si>
  <si>
    <t>Balance Approved Grant</t>
  </si>
  <si>
    <t>E</t>
  </si>
  <si>
    <t>F</t>
  </si>
  <si>
    <t>G</t>
  </si>
  <si>
    <t>H</t>
  </si>
  <si>
    <t>J=C-F</t>
  </si>
  <si>
    <t>LOA &amp; Eligible Grant Details</t>
  </si>
  <si>
    <t>LOA Value</t>
  </si>
  <si>
    <t>Details of LOA placed and Eligible Grant.</t>
  </si>
  <si>
    <t xml:space="preserve">Details of stagewise Payment Claimed and Received </t>
  </si>
  <si>
    <t>Stagewise Claim details</t>
  </si>
  <si>
    <t>Tranch-1</t>
  </si>
  <si>
    <t>Tranch-2</t>
  </si>
  <si>
    <t>Tranch-3</t>
  </si>
  <si>
    <t>Tranch-4</t>
  </si>
  <si>
    <t>Tranch-5</t>
  </si>
  <si>
    <t>Stage</t>
  </si>
  <si>
    <t>Tranch</t>
  </si>
  <si>
    <t>Balance grant</t>
  </si>
  <si>
    <t>Stg-2 (20%)</t>
  </si>
  <si>
    <t>Stg-3
(60%)</t>
  </si>
  <si>
    <t>Stg-4
(10%)
Final</t>
  </si>
  <si>
    <t>Stg-1 (10%)
Initial</t>
  </si>
  <si>
    <t>Eligible Grant
Stg-1 (10%)</t>
  </si>
  <si>
    <t>Eligible Grant
Stg-2 
(20%)</t>
  </si>
  <si>
    <t>Balance Eligible Grant</t>
  </si>
  <si>
    <t>G=0.2E</t>
  </si>
  <si>
    <t>F=0.1B</t>
  </si>
  <si>
    <t>K</t>
  </si>
  <si>
    <t>L</t>
  </si>
  <si>
    <t>M</t>
  </si>
  <si>
    <t>N</t>
  </si>
  <si>
    <t>I=F-H</t>
  </si>
  <si>
    <t>Claimed Grant Total</t>
  </si>
  <si>
    <t>Received Grant 
Total</t>
  </si>
  <si>
    <t xml:space="preserve">Tranch-1
</t>
  </si>
  <si>
    <t>STAGE-2 (20%) LOA wise grant claimed</t>
  </si>
  <si>
    <t>STAGE-3 (60%) LOA wise grant claimed</t>
  </si>
  <si>
    <t>G=0.6E</t>
  </si>
  <si>
    <t>Eligible Grant
Stg-4
(20%)</t>
  </si>
  <si>
    <t>Details as per the DPR (scheme) approved for funding from PSDF</t>
  </si>
  <si>
    <t>Sr. No.</t>
  </si>
  <si>
    <t>Item No in the BOQ</t>
  </si>
  <si>
    <t>Description of item</t>
  </si>
  <si>
    <t>Qty</t>
  </si>
  <si>
    <t>Cost in Lakhs</t>
  </si>
  <si>
    <t>Grand Total</t>
  </si>
  <si>
    <t>Details of theLOA, Vender name, LOA No.and date, delivery/ completion schedule.</t>
  </si>
  <si>
    <t>Package detail(As per tendering)</t>
  </si>
  <si>
    <t>Qty (Nos)</t>
  </si>
  <si>
    <t xml:space="preserve">Cost As per DPR </t>
  </si>
  <si>
    <t>Qty Delivered at site  (Nos)_20.06.2017</t>
  </si>
  <si>
    <t>Qty Delivered at site  (Nos)</t>
  </si>
  <si>
    <t>Processed bill amount</t>
  </si>
  <si>
    <t>Paid bill amount</t>
  </si>
  <si>
    <t>From F&amp;A utilization</t>
  </si>
  <si>
    <t>Remarks</t>
  </si>
  <si>
    <t>with taxes</t>
  </si>
  <si>
    <t>State level taxes</t>
  </si>
  <si>
    <t>without State Level taxes</t>
  </si>
  <si>
    <t>Less VAT</t>
  </si>
  <si>
    <t>Less Retention Money</t>
  </si>
  <si>
    <t>Net paid</t>
  </si>
  <si>
    <t>220kV CB             (1-pole)</t>
  </si>
  <si>
    <t>Hi Tech Corporation, AEGCL/MD/Tech-589/PSDF/CB/220kV/25 dated07.03.2016</t>
  </si>
  <si>
    <t>Package A (220kV CB 1-Pole/3-Pole)</t>
  </si>
  <si>
    <t>220kV CB             (3-pole)</t>
  </si>
  <si>
    <t>Hi Tech Corporation, AEGCL/MD/Tech-589/PSDF/CB/220kV/26 dated07.03.2016</t>
  </si>
  <si>
    <t>Package B (220kV CB 1-Pole/3-Pole)</t>
  </si>
  <si>
    <t>Mandatory Spare Items: Closing Coil, Tripping Coil, Spring Charging Motor, SF6 Gas density Motor, Set of all Gasket used sealing agent has not been supplied and shall be supplied along with the second lot. Only CB operating mechanism has been supplied</t>
  </si>
  <si>
    <t>132 kV CB</t>
  </si>
  <si>
    <t>132 KV CB</t>
  </si>
  <si>
    <t>132 kV (3-Pole)</t>
  </si>
  <si>
    <t>Hi Tech Corporation, AEGCL/MD/Tech-590/PSDF/CB/132kV/29 dated07.03.2016</t>
  </si>
  <si>
    <t>Package A (132 kV CB)</t>
  </si>
  <si>
    <t>Hi Tech Corporation, AEGCL/MD/Tech-590/PSDF/CB/132kV/30 dated07.03.2016</t>
  </si>
  <si>
    <t>Package B  (132 kV CB)</t>
  </si>
  <si>
    <t>Hi Tech Corporation, AEGCL/MD/Tech-590/PSDF/CB/132kV/31 dated07.03.2016</t>
  </si>
  <si>
    <t>Package C  (132 kV CB)</t>
  </si>
  <si>
    <t>66kV &amp; 33kV CB</t>
  </si>
  <si>
    <t>66kV, 33kV CB</t>
  </si>
  <si>
    <t>66 kV CB</t>
  </si>
  <si>
    <t>Hi Tech Corporation, AEGCL/MD/Tech-591/PSDF/CB/66 &amp; 33 kV/20 dated07.03.2016</t>
  </si>
  <si>
    <t>Package D (66 kV CB)</t>
  </si>
  <si>
    <t>33 kV CB</t>
  </si>
  <si>
    <t>Hi Tech Corporation, AEGCL/MD/Tech-591/PSDF/CB/66 &amp; 33 kV/17 dated07.03.2016</t>
  </si>
  <si>
    <t>Package A (33 kV CB)</t>
  </si>
  <si>
    <t>Hi Tech Corporation, AEGCL/MD/Tech-591/PSDF/CB/66 &amp; 33 kV/18 dated07.03.2016</t>
  </si>
  <si>
    <t>Package B (33 kV CB)</t>
  </si>
  <si>
    <t>Hi Tech Corporation, AEGCL/MD/Tech-591/PSDF/CB/66 &amp; 33 kV/19 dated07.03.2016</t>
  </si>
  <si>
    <t>Package C (33 kV CB)</t>
  </si>
  <si>
    <t>Balance Quantity</t>
  </si>
  <si>
    <t>STAGE-4 (10%) LOA wise grant claimed</t>
  </si>
  <si>
    <t>Unit Price
With Taxes</t>
  </si>
  <si>
    <t>Unit price  Rs
with taxes</t>
  </si>
  <si>
    <t>Awarded cost  Rs. with taxes</t>
  </si>
  <si>
    <t>LOA-1</t>
  </si>
  <si>
    <t>LOA-2</t>
  </si>
  <si>
    <t>letter of award placed by the entity for the items approved under the scheme</t>
  </si>
  <si>
    <t>Entity Name: ________________</t>
  </si>
  <si>
    <t>Project Approved and under Execution</t>
  </si>
  <si>
    <t>Projects under for Examination</t>
  </si>
  <si>
    <t xml:space="preserve">Category </t>
  </si>
  <si>
    <t>Projects completed</t>
  </si>
  <si>
    <t>DPR Cost</t>
  </si>
  <si>
    <t>Grant Approved</t>
  </si>
  <si>
    <t>Grant released</t>
  </si>
  <si>
    <t>% of Grant Untilised</t>
  </si>
  <si>
    <t>Comletion Period</t>
  </si>
  <si>
    <t>Schedule completion date</t>
  </si>
  <si>
    <t>1st Time Extention</t>
  </si>
  <si>
    <t>2nd Time Extention</t>
  </si>
  <si>
    <t>3rd Time Extention</t>
  </si>
  <si>
    <t>submission Date</t>
  </si>
  <si>
    <t>TESG</t>
  </si>
  <si>
    <t>App. Co</t>
  </si>
  <si>
    <t>Mo. Co</t>
  </si>
  <si>
    <t>Status of examination
(Under Examination / cleared/Declined)</t>
  </si>
  <si>
    <t>date of
Sanction / Decline</t>
  </si>
  <si>
    <t>Projects Declined</t>
  </si>
  <si>
    <t xml:space="preserve">NEW Projects pending for acceptance  </t>
  </si>
  <si>
    <t>category</t>
  </si>
  <si>
    <t>Accepted 
Yes/No</t>
  </si>
  <si>
    <t>Actual completion date</t>
  </si>
  <si>
    <t>STATUS OF PROJECTS DASHBOARD</t>
  </si>
  <si>
    <t xml:space="preserve"> </t>
  </si>
  <si>
    <t>Name of Proposal</t>
  </si>
  <si>
    <t xml:space="preserve">Grant Approved </t>
  </si>
  <si>
    <t>Q3</t>
  </si>
  <si>
    <t>Q4</t>
  </si>
  <si>
    <t>Q1</t>
  </si>
  <si>
    <t>Q2</t>
  </si>
  <si>
    <t>Cumulative Grant disbusred</t>
  </si>
  <si>
    <t>RE FY 2020-21</t>
  </si>
  <si>
    <t>ENTITY BUDGET DASHBOARD</t>
  </si>
  <si>
    <t>Projct ID</t>
  </si>
  <si>
    <t>Sr.no</t>
  </si>
  <si>
    <t>ENTITY PAYMENT DASHBOARD</t>
  </si>
  <si>
    <t>Payment released</t>
  </si>
  <si>
    <t>10% stg-1</t>
  </si>
  <si>
    <t>20% stg-2</t>
  </si>
  <si>
    <t>60% stg-3</t>
  </si>
  <si>
    <t>10% stg-4</t>
  </si>
  <si>
    <t>ENTITY OUTPUT OUTCOME  DASHBOARD</t>
  </si>
  <si>
    <t>Date : 08.01.2021</t>
  </si>
  <si>
    <t>OUTPUTS 2021-22</t>
  </si>
  <si>
    <t>OUTCOMES 2021-22</t>
  </si>
  <si>
    <t>Output</t>
  </si>
  <si>
    <t>Indicator (s)</t>
  </si>
  <si>
    <t>Annual</t>
  </si>
  <si>
    <t>Target 2021-22</t>
  </si>
  <si>
    <t>Progress 2021-22</t>
  </si>
  <si>
    <t>Outcome</t>
  </si>
  <si>
    <r>
      <t>1.</t>
    </r>
    <r>
      <rPr>
        <sz val="7"/>
        <color rgb="FF000000"/>
        <rFont val="Times New Roman"/>
        <family val="1"/>
      </rPr>
      <t> </t>
    </r>
    <r>
      <rPr>
        <sz val="11"/>
        <color theme="1"/>
        <rFont val="Times New Roman"/>
        <family val="1"/>
      </rPr>
      <t>Enhanced execution of projects to bring improvement in grid safety and operation</t>
    </r>
  </si>
  <si>
    <r>
      <t>1.1.</t>
    </r>
    <r>
      <rPr>
        <sz val="11"/>
        <color theme="1"/>
        <rFont val="Times New Roman"/>
        <family val="1"/>
      </rPr>
      <t>Total length of transmission line renovated and modernized (CKMs)</t>
    </r>
  </si>
  <si>
    <t>_</t>
  </si>
  <si>
    <t>1. Improvement in grid safety and operation</t>
  </si>
  <si>
    <t>1.1.Increase in power transmission capacity (MVA)</t>
  </si>
  <si>
    <r>
      <t>1.1.</t>
    </r>
    <r>
      <rPr>
        <sz val="11"/>
        <color theme="1"/>
        <rFont val="Times New Roman"/>
        <family val="1"/>
      </rPr>
      <t>Addition in reactive power capacity available to control voltage profile (MVAR)</t>
    </r>
  </si>
  <si>
    <r>
      <t>1.1.</t>
    </r>
    <r>
      <rPr>
        <sz val="7"/>
        <color rgb="FF000000"/>
        <rFont val="Times New Roman"/>
        <family val="1"/>
      </rPr>
      <t xml:space="preserve">   </t>
    </r>
    <r>
      <rPr>
        <sz val="11"/>
        <color theme="1"/>
        <rFont val="Times New Roman"/>
        <family val="1"/>
      </rPr>
      <t>Total number of substations rectified for discrepancies</t>
    </r>
  </si>
  <si>
    <r>
      <t>1.2.</t>
    </r>
    <r>
      <rPr>
        <sz val="11"/>
        <color theme="1"/>
        <rFont val="Times New Roman"/>
        <family val="1"/>
      </rPr>
      <t>Number of substations renovated and upgraded</t>
    </r>
  </si>
  <si>
    <r>
      <t>1.3.</t>
    </r>
    <r>
      <rPr>
        <sz val="11"/>
        <color theme="1"/>
        <rFont val="Times New Roman"/>
        <family val="1"/>
      </rPr>
      <t>Number of Special Energy Meters (SEM) and Phaser Measurement Units (PMUs) installed</t>
    </r>
  </si>
  <si>
    <r>
      <t>1.4.</t>
    </r>
    <r>
      <rPr>
        <sz val="11"/>
        <color theme="1"/>
        <rFont val="Times New Roman"/>
        <family val="1"/>
      </rPr>
      <t>Amount of fund utilized on approved projects (Crore)</t>
    </r>
  </si>
  <si>
    <t>Date of sanction</t>
  </si>
  <si>
    <t>Date of Decline</t>
  </si>
  <si>
    <t>Payment processing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</si>
</sst>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_)"/>
  </numFmts>
  <fonts count="23"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Arial Narrow"/>
      <family val="2"/>
    </font>
    <font>
      <sz val="11"/>
      <color theme="1"/>
      <name val="Arial Narrow"/>
      <family val="2"/>
    </font>
    <font>
      <b/>
      <sz val="11"/>
      <color indexed="8"/>
      <name val="Arial Narrow"/>
      <family val="2"/>
    </font>
    <font>
      <sz val="12"/>
      <name val="Helv"/>
    </font>
    <font>
      <sz val="11"/>
      <name val="Arial Narrow"/>
      <family val="2"/>
    </font>
    <font>
      <sz val="14"/>
      <color theme="1"/>
      <name val="Arial Narrow"/>
      <family val="2"/>
    </font>
    <font>
      <b/>
      <sz val="14"/>
      <color theme="1"/>
      <name val="Arial Narrow"/>
      <family val="2"/>
    </font>
    <font>
      <b/>
      <sz val="12"/>
      <name val="Times New Roman"/>
      <family val="1"/>
    </font>
    <font>
      <sz val="12"/>
      <name val="Times New Roman"/>
      <family val="1"/>
    </font>
    <font>
      <sz val="11"/>
      <color theme="1"/>
      <name val="Times New Roman"/>
      <family val="1"/>
    </font>
    <font>
      <b/>
      <i/>
      <sz val="11"/>
      <color theme="1"/>
      <name val="Times New Roman"/>
      <family val="1"/>
    </font>
    <font>
      <b/>
      <sz val="11"/>
      <color theme="1"/>
      <name val="Times New Roman"/>
      <family val="1"/>
    </font>
    <font>
      <b/>
      <sz val="12"/>
      <color theme="1"/>
      <name val="Times New Roman"/>
      <family val="1"/>
    </font>
    <font>
      <b/>
      <sz val="11"/>
      <name val="Times New Roman"/>
      <family val="1"/>
    </font>
    <font>
      <sz val="11"/>
      <name val="Times New Roman"/>
      <family val="1"/>
    </font>
    <font>
      <sz val="11"/>
      <color rgb="FF000000"/>
      <name val="Times New Roman"/>
      <family val="1"/>
    </font>
    <font>
      <sz val="7"/>
      <color rgb="FF000000"/>
      <name val="Times New Roman"/>
      <family val="1"/>
    </font>
    <font>
      <sz val="12"/>
      <color rgb="FF000000"/>
      <name val="Times New Roman"/>
      <family val="1"/>
    </font>
    <font>
      <sz val="9"/>
      <color indexed="81"/>
      <name val="Tahoma"/>
      <family val="2"/>
    </font>
    <font>
      <b/>
      <sz val="9"/>
      <color indexed="81"/>
      <name val="Tahoma"/>
      <family val="2"/>
    </font>
  </fonts>
  <fills count="10">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FFFF"/>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3">
    <xf numFmtId="0" fontId="0" fillId="0" borderId="0"/>
    <xf numFmtId="43" fontId="2" fillId="0" borderId="0" applyFont="0" applyFill="0" applyBorder="0" applyAlignment="0" applyProtection="0"/>
    <xf numFmtId="0" fontId="6" fillId="0" borderId="0"/>
  </cellStyleXfs>
  <cellXfs count="258">
    <xf numFmtId="0" fontId="0" fillId="0" borderId="0" xfId="0"/>
    <xf numFmtId="0" fontId="0" fillId="0" borderId="1" xfId="0" applyBorder="1"/>
    <xf numFmtId="0" fontId="0" fillId="0" borderId="1" xfId="0" applyBorder="1" applyAlignment="1">
      <alignment horizontal="center" vertical="top" wrapText="1"/>
    </xf>
    <xf numFmtId="0" fontId="1" fillId="0" borderId="1" xfId="0" applyFont="1" applyBorder="1" applyAlignment="1">
      <alignment horizontal="center" vertical="top" wrapText="1"/>
    </xf>
    <xf numFmtId="0" fontId="1" fillId="0" borderId="6" xfId="0" applyFont="1" applyBorder="1" applyAlignment="1">
      <alignment vertical="top" wrapText="1"/>
    </xf>
    <xf numFmtId="0" fontId="1" fillId="0" borderId="6" xfId="0" applyFont="1" applyBorder="1" applyAlignment="1">
      <alignment horizontal="center" vertical="top" wrapText="1"/>
    </xf>
    <xf numFmtId="0" fontId="1" fillId="0" borderId="0" xfId="0" applyFont="1"/>
    <xf numFmtId="0" fontId="1" fillId="0" borderId="1" xfId="0" applyFont="1" applyBorder="1" applyAlignment="1">
      <alignment vertical="center"/>
    </xf>
    <xf numFmtId="0" fontId="1" fillId="0" borderId="6" xfId="0" applyFont="1" applyBorder="1" applyAlignment="1">
      <alignment horizontal="center" vertical="center" wrapText="1"/>
    </xf>
    <xf numFmtId="0" fontId="0" fillId="0" borderId="1" xfId="0" applyBorder="1" applyAlignment="1">
      <alignment horizontal="center" vertical="center"/>
    </xf>
    <xf numFmtId="0" fontId="0" fillId="0" borderId="0" xfId="0" applyBorder="1" applyAlignment="1">
      <alignment horizontal="center" vertical="top" wrapText="1"/>
    </xf>
    <xf numFmtId="0" fontId="3" fillId="3" borderId="0" xfId="0" applyFont="1" applyFill="1" applyBorder="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center" vertical="center"/>
    </xf>
    <xf numFmtId="2" fontId="3" fillId="0" borderId="0" xfId="0" applyNumberFormat="1" applyFont="1" applyBorder="1" applyAlignment="1">
      <alignment horizontal="center" vertical="center"/>
    </xf>
    <xf numFmtId="0" fontId="4" fillId="0" borderId="0" xfId="0" applyFont="1"/>
    <xf numFmtId="0" fontId="3" fillId="0" borderId="1" xfId="0" applyFont="1" applyBorder="1" applyAlignment="1">
      <alignment horizontal="center" vertical="center"/>
    </xf>
    <xf numFmtId="0" fontId="5" fillId="4" borderId="0"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xf>
    <xf numFmtId="0" fontId="5" fillId="4" borderId="0"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2" fontId="3" fillId="5" borderId="1" xfId="0" applyNumberFormat="1"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4" fillId="4" borderId="1" xfId="0" applyFont="1" applyFill="1" applyBorder="1"/>
    <xf numFmtId="0" fontId="4" fillId="4" borderId="1" xfId="0" applyFont="1" applyFill="1" applyBorder="1" applyAlignment="1">
      <alignment wrapText="1"/>
    </xf>
    <xf numFmtId="43" fontId="4" fillId="4" borderId="1" xfId="1" applyNumberFormat="1" applyFont="1" applyFill="1" applyBorder="1"/>
    <xf numFmtId="43" fontId="4" fillId="4" borderId="1" xfId="0" applyNumberFormat="1" applyFont="1" applyFill="1" applyBorder="1"/>
    <xf numFmtId="0" fontId="4" fillId="4" borderId="1" xfId="0" applyFont="1" applyFill="1" applyBorder="1" applyAlignment="1">
      <alignment horizontal="center" vertical="center" wrapText="1"/>
    </xf>
    <xf numFmtId="43" fontId="4" fillId="4" borderId="1" xfId="1" applyFont="1" applyFill="1" applyBorder="1" applyAlignment="1">
      <alignment wrapText="1"/>
    </xf>
    <xf numFmtId="43" fontId="4" fillId="4" borderId="1" xfId="1" applyFont="1" applyFill="1" applyBorder="1" applyAlignment="1"/>
    <xf numFmtId="43" fontId="4" fillId="0" borderId="1" xfId="0" applyNumberFormat="1" applyFont="1" applyBorder="1"/>
    <xf numFmtId="43" fontId="4" fillId="0" borderId="1" xfId="0" applyNumberFormat="1" applyFont="1" applyBorder="1" applyAlignment="1">
      <alignment horizontal="center" vertical="center"/>
    </xf>
    <xf numFmtId="0" fontId="7" fillId="3" borderId="1" xfId="2" applyNumberFormat="1" applyFont="1" applyFill="1" applyBorder="1" applyAlignment="1" applyProtection="1">
      <alignment horizontal="center" vertical="center"/>
    </xf>
    <xf numFmtId="0"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2" fontId="4" fillId="0" borderId="1" xfId="0" applyNumberFormat="1" applyFont="1" applyBorder="1" applyAlignment="1">
      <alignment horizontal="center" vertical="center" wrapText="1"/>
    </xf>
    <xf numFmtId="43" fontId="4" fillId="0" borderId="0" xfId="0" applyNumberFormat="1" applyFont="1"/>
    <xf numFmtId="0" fontId="4" fillId="0" borderId="1" xfId="0" applyFont="1" applyBorder="1" applyAlignment="1">
      <alignment vertical="center"/>
    </xf>
    <xf numFmtId="43" fontId="4" fillId="4" borderId="1" xfId="1" applyFont="1" applyFill="1" applyBorder="1"/>
    <xf numFmtId="164" fontId="7" fillId="4" borderId="1" xfId="2" applyNumberFormat="1" applyFont="1" applyFill="1" applyBorder="1" applyAlignment="1" applyProtection="1">
      <alignment horizontal="center" vertical="center"/>
    </xf>
    <xf numFmtId="43" fontId="4" fillId="4" borderId="1" xfId="1" applyFont="1" applyFill="1" applyBorder="1" applyAlignment="1">
      <alignment horizontal="center"/>
    </xf>
    <xf numFmtId="0" fontId="7" fillId="6" borderId="1" xfId="2" applyNumberFormat="1" applyFont="1" applyFill="1" applyBorder="1" applyAlignment="1" applyProtection="1">
      <alignment horizontal="center" vertical="center"/>
    </xf>
    <xf numFmtId="43" fontId="4" fillId="0" borderId="1" xfId="0" applyNumberFormat="1" applyFont="1" applyBorder="1" applyAlignment="1">
      <alignment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xf>
    <xf numFmtId="43" fontId="4" fillId="0" borderId="0" xfId="0" applyNumberFormat="1" applyFont="1" applyBorder="1" applyAlignment="1">
      <alignment vertical="center"/>
    </xf>
    <xf numFmtId="0" fontId="4" fillId="0" borderId="1" xfId="0" applyFont="1" applyBorder="1" applyAlignment="1">
      <alignment horizontal="center" vertical="center"/>
    </xf>
    <xf numFmtId="0" fontId="4" fillId="4"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0" fontId="4" fillId="4" borderId="0" xfId="0" applyFont="1" applyFill="1" applyBorder="1" applyAlignment="1">
      <alignment horizontal="center" vertical="center"/>
    </xf>
    <xf numFmtId="43" fontId="4" fillId="0" borderId="1" xfId="0" applyNumberFormat="1" applyFont="1" applyBorder="1" applyAlignment="1">
      <alignment vertical="center" wrapText="1"/>
    </xf>
    <xf numFmtId="0" fontId="4" fillId="4" borderId="0" xfId="0" applyFont="1" applyFill="1"/>
    <xf numFmtId="2"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43" fontId="4" fillId="0" borderId="5" xfId="0" applyNumberFormat="1" applyFont="1" applyBorder="1" applyAlignment="1">
      <alignment vertical="center" wrapText="1"/>
    </xf>
    <xf numFmtId="2" fontId="4" fillId="0" borderId="1" xfId="0" applyNumberFormat="1" applyFont="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0" borderId="1" xfId="0" applyFont="1" applyBorder="1"/>
    <xf numFmtId="43" fontId="3" fillId="0" borderId="1" xfId="0" applyNumberFormat="1" applyFont="1" applyBorder="1" applyAlignment="1">
      <alignment vertical="center"/>
    </xf>
    <xf numFmtId="0" fontId="4" fillId="4" borderId="1" xfId="0" applyFont="1" applyFill="1" applyBorder="1" applyAlignment="1">
      <alignment vertical="center"/>
    </xf>
    <xf numFmtId="0" fontId="4" fillId="3" borderId="2" xfId="0" applyFont="1" applyFill="1" applyBorder="1" applyAlignment="1">
      <alignment vertical="center"/>
    </xf>
    <xf numFmtId="0" fontId="4" fillId="4" borderId="2" xfId="0" applyNumberFormat="1" applyFont="1" applyFill="1" applyBorder="1" applyAlignment="1">
      <alignment vertical="center"/>
    </xf>
    <xf numFmtId="2" fontId="3" fillId="0" borderId="1" xfId="0" applyNumberFormat="1" applyFont="1" applyBorder="1" applyAlignment="1">
      <alignment horizontal="center" vertical="center"/>
    </xf>
    <xf numFmtId="0" fontId="3" fillId="0" borderId="0" xfId="0" applyFont="1" applyAlignment="1">
      <alignment horizontal="center" vertical="center"/>
    </xf>
    <xf numFmtId="0" fontId="4" fillId="4" borderId="0" xfId="0" applyFont="1" applyFill="1" applyAlignment="1">
      <alignment wrapText="1"/>
    </xf>
    <xf numFmtId="0" fontId="4" fillId="4" borderId="0" xfId="0" applyFont="1" applyFill="1" applyBorder="1"/>
    <xf numFmtId="0" fontId="4" fillId="4" borderId="0" xfId="0" applyFont="1" applyFill="1" applyAlignment="1">
      <alignment vertical="center"/>
    </xf>
    <xf numFmtId="0" fontId="4" fillId="3" borderId="0" xfId="0" applyFont="1" applyFill="1" applyAlignment="1">
      <alignment vertical="center"/>
    </xf>
    <xf numFmtId="0" fontId="4" fillId="0" borderId="0" xfId="0" applyNumberFormat="1" applyFont="1"/>
    <xf numFmtId="2" fontId="4" fillId="0" borderId="0" xfId="0" applyNumberFormat="1" applyFont="1" applyAlignment="1">
      <alignment horizontal="center" vertical="center"/>
    </xf>
    <xf numFmtId="0" fontId="8" fillId="4" borderId="0" xfId="0" applyFont="1" applyFill="1" applyAlignment="1">
      <alignment vertical="center"/>
    </xf>
    <xf numFmtId="0" fontId="8" fillId="0" borderId="0" xfId="0" applyFont="1" applyAlignment="1">
      <alignment vertical="center"/>
    </xf>
    <xf numFmtId="43" fontId="9" fillId="0" borderId="0" xfId="0" applyNumberFormat="1" applyFont="1" applyAlignment="1">
      <alignment vertical="center"/>
    </xf>
    <xf numFmtId="0" fontId="0" fillId="0" borderId="5" xfId="0" applyBorder="1" applyAlignment="1">
      <alignment horizontal="center" vertical="top" wrapText="1"/>
    </xf>
    <xf numFmtId="43" fontId="4" fillId="4" borderId="5" xfId="1" applyFont="1" applyFill="1" applyBorder="1" applyAlignment="1">
      <alignment horizontal="center"/>
    </xf>
    <xf numFmtId="0" fontId="4" fillId="3" borderId="5" xfId="0" applyFont="1" applyFill="1" applyBorder="1" applyAlignment="1">
      <alignment horizontal="center" vertical="center"/>
    </xf>
    <xf numFmtId="0" fontId="0" fillId="7" borderId="1" xfId="0" applyFill="1" applyBorder="1" applyAlignment="1">
      <alignment horizontal="center" vertical="top" wrapText="1"/>
    </xf>
    <xf numFmtId="1" fontId="3" fillId="4" borderId="1" xfId="0" applyNumberFormat="1" applyFont="1" applyFill="1" applyBorder="1" applyAlignment="1">
      <alignment vertical="center" wrapText="1"/>
    </xf>
    <xf numFmtId="0" fontId="3" fillId="0" borderId="0" xfId="0" applyFont="1"/>
    <xf numFmtId="0" fontId="0" fillId="0" borderId="5"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0" fillId="0" borderId="6" xfId="0" applyBorder="1" applyAlignment="1">
      <alignment horizontal="center" vertical="top"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top"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5"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43" fontId="4" fillId="4"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3" fillId="0" borderId="11" xfId="0" applyFont="1" applyBorder="1" applyAlignment="1">
      <alignment horizontal="center" vertical="center"/>
    </xf>
    <xf numFmtId="0" fontId="3" fillId="0" borderId="0" xfId="0" applyFont="1" applyBorder="1" applyAlignment="1">
      <alignment horizontal="center" vertical="center"/>
    </xf>
    <xf numFmtId="0" fontId="3" fillId="0" borderId="12" xfId="0" applyFont="1" applyBorder="1" applyAlignment="1">
      <alignment horizontal="center" vertical="center"/>
    </xf>
    <xf numFmtId="0" fontId="3" fillId="0" borderId="8" xfId="0" applyFont="1" applyBorder="1" applyAlignment="1">
      <alignment horizontal="center" vertical="center"/>
    </xf>
    <xf numFmtId="1" fontId="5" fillId="4" borderId="7" xfId="0" applyNumberFormat="1" applyFont="1" applyFill="1" applyBorder="1" applyAlignment="1">
      <alignment horizontal="center" vertical="center" wrapText="1"/>
    </xf>
    <xf numFmtId="1" fontId="5" fillId="4" borderId="6" xfId="0" applyNumberFormat="1" applyFont="1" applyFill="1" applyBorder="1" applyAlignment="1">
      <alignment horizontal="center" vertical="center" wrapText="1"/>
    </xf>
    <xf numFmtId="0" fontId="3" fillId="3" borderId="6"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3" fillId="5" borderId="6"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0" borderId="11" xfId="0" applyFont="1" applyBorder="1" applyAlignment="1">
      <alignment horizontal="center" vertical="center"/>
    </xf>
    <xf numFmtId="0" fontId="3" fillId="0" borderId="6" xfId="0" applyFont="1" applyBorder="1" applyAlignment="1">
      <alignment horizontal="center" vertical="center" wrapText="1"/>
    </xf>
    <xf numFmtId="0" fontId="3" fillId="4" borderId="1" xfId="0" applyFont="1" applyFill="1" applyBorder="1" applyAlignment="1">
      <alignment horizontal="center" vertical="center" wrapText="1"/>
    </xf>
    <xf numFmtId="1" fontId="5" fillId="4" borderId="1" xfId="0" applyNumberFormat="1"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0"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43" fontId="4" fillId="4" borderId="1" xfId="0" applyNumberFormat="1" applyFont="1" applyFill="1" applyBorder="1" applyAlignment="1">
      <alignment horizontal="center"/>
    </xf>
    <xf numFmtId="0" fontId="4" fillId="4" borderId="1" xfId="0" applyFont="1" applyFill="1" applyBorder="1" applyAlignment="1">
      <alignment horizontal="left"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center" vertical="center"/>
    </xf>
    <xf numFmtId="43" fontId="4" fillId="4" borderId="1" xfId="0" applyNumberFormat="1" applyFont="1" applyFill="1" applyBorder="1" applyAlignment="1">
      <alignment horizontal="center" wrapText="1"/>
    </xf>
    <xf numFmtId="0" fontId="4" fillId="4" borderId="1" xfId="0" applyFont="1" applyFill="1" applyBorder="1" applyAlignment="1">
      <alignment horizontal="center" wrapText="1"/>
    </xf>
    <xf numFmtId="0" fontId="3" fillId="0" borderId="1" xfId="0" applyFont="1" applyBorder="1" applyAlignment="1">
      <alignment horizontal="center"/>
    </xf>
    <xf numFmtId="0" fontId="3" fillId="4" borderId="1" xfId="0" applyFont="1" applyFill="1" applyBorder="1" applyAlignment="1">
      <alignment horizontal="center"/>
    </xf>
    <xf numFmtId="0" fontId="10" fillId="0" borderId="1" xfId="0" applyFont="1" applyFill="1" applyBorder="1" applyAlignment="1">
      <alignment vertical="top" wrapText="1"/>
    </xf>
    <xf numFmtId="0" fontId="10" fillId="0" borderId="1" xfId="0" applyFont="1" applyFill="1" applyBorder="1" applyAlignment="1">
      <alignment vertical="center" wrapText="1"/>
    </xf>
    <xf numFmtId="0" fontId="12" fillId="0" borderId="0" xfId="0" applyFont="1"/>
    <xf numFmtId="0" fontId="13" fillId="0" borderId="0" xfId="0" applyFont="1"/>
    <xf numFmtId="0" fontId="14" fillId="0" borderId="0" xfId="0" applyFont="1"/>
    <xf numFmtId="0" fontId="14" fillId="0" borderId="1" xfId="0" applyFont="1" applyBorder="1" applyAlignment="1">
      <alignment vertical="center" wrapText="1"/>
    </xf>
    <xf numFmtId="0" fontId="12" fillId="0" borderId="0" xfId="0" applyFont="1" applyAlignment="1">
      <alignment vertical="center" wrapText="1"/>
    </xf>
    <xf numFmtId="0" fontId="12" fillId="0" borderId="1" xfId="0" applyFont="1" applyBorder="1"/>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1" xfId="0" applyFont="1" applyBorder="1" applyAlignment="1">
      <alignment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Fill="1" applyBorder="1" applyAlignment="1">
      <alignment vertical="center" wrapText="1"/>
    </xf>
    <xf numFmtId="0" fontId="14" fillId="0" borderId="1" xfId="0" applyFont="1" applyBorder="1"/>
    <xf numFmtId="0" fontId="16" fillId="0" borderId="1" xfId="0" applyFont="1" applyFill="1" applyBorder="1" applyAlignment="1">
      <alignment horizontal="center" vertical="center" wrapText="1"/>
    </xf>
    <xf numFmtId="0" fontId="12" fillId="0" borderId="2" xfId="0" applyFont="1" applyBorder="1"/>
    <xf numFmtId="0" fontId="10" fillId="0" borderId="2" xfId="0" applyFont="1" applyFill="1" applyBorder="1" applyAlignment="1">
      <alignment vertical="top" wrapText="1"/>
    </xf>
    <xf numFmtId="0" fontId="16" fillId="0" borderId="4" xfId="0" applyFont="1" applyFill="1" applyBorder="1" applyAlignment="1">
      <alignment horizontal="center" vertical="center" wrapText="1"/>
    </xf>
    <xf numFmtId="0" fontId="12" fillId="0" borderId="4" xfId="0" applyFont="1" applyBorder="1"/>
    <xf numFmtId="0" fontId="16" fillId="0" borderId="14"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10" fillId="0" borderId="14" xfId="0" applyFont="1" applyFill="1" applyBorder="1" applyAlignment="1">
      <alignment vertical="top" wrapText="1"/>
    </xf>
    <xf numFmtId="0" fontId="10" fillId="0" borderId="15" xfId="0" applyFont="1" applyFill="1" applyBorder="1" applyAlignment="1">
      <alignment vertical="top" wrapText="1"/>
    </xf>
    <xf numFmtId="0" fontId="12" fillId="0" borderId="14" xfId="0" applyFont="1" applyBorder="1"/>
    <xf numFmtId="0" fontId="12" fillId="0" borderId="15" xfId="0" applyFont="1" applyBorder="1"/>
    <xf numFmtId="0" fontId="12" fillId="0" borderId="17" xfId="0" applyFont="1" applyBorder="1"/>
    <xf numFmtId="0" fontId="12" fillId="0" borderId="18" xfId="0" applyFont="1" applyBorder="1"/>
    <xf numFmtId="0" fontId="12" fillId="0" borderId="19" xfId="0" applyFont="1" applyBorder="1"/>
    <xf numFmtId="0" fontId="12" fillId="0" borderId="20" xfId="0" applyFont="1" applyBorder="1"/>
    <xf numFmtId="0" fontId="12" fillId="0" borderId="21" xfId="0" applyFont="1" applyBorder="1"/>
    <xf numFmtId="0" fontId="10" fillId="0" borderId="14" xfId="0" applyFont="1" applyFill="1" applyBorder="1" applyAlignment="1">
      <alignment vertical="center" wrapText="1"/>
    </xf>
    <xf numFmtId="0" fontId="12" fillId="0" borderId="22" xfId="0" applyFont="1" applyBorder="1"/>
    <xf numFmtId="0" fontId="12" fillId="0" borderId="5" xfId="0" applyFont="1" applyBorder="1"/>
    <xf numFmtId="0" fontId="12" fillId="0" borderId="23" xfId="0" applyFont="1" applyBorder="1"/>
    <xf numFmtId="0" fontId="14" fillId="0" borderId="24" xfId="0" applyFont="1" applyBorder="1" applyAlignment="1">
      <alignment horizontal="center" vertical="center"/>
    </xf>
    <xf numFmtId="0" fontId="14" fillId="0" borderId="25" xfId="0" applyFont="1" applyBorder="1" applyAlignment="1"/>
    <xf numFmtId="0" fontId="14" fillId="0" borderId="26" xfId="0" applyFont="1" applyBorder="1" applyAlignment="1"/>
    <xf numFmtId="0" fontId="12" fillId="0" borderId="24" xfId="0" applyFont="1" applyBorder="1"/>
    <xf numFmtId="0" fontId="12" fillId="0" borderId="25" xfId="0" applyFont="1" applyBorder="1"/>
    <xf numFmtId="0" fontId="12" fillId="0" borderId="9" xfId="0" applyFont="1" applyBorder="1"/>
    <xf numFmtId="0" fontId="12" fillId="0" borderId="27" xfId="0" applyFont="1" applyBorder="1"/>
    <xf numFmtId="0" fontId="15" fillId="0" borderId="28" xfId="0" applyFont="1" applyBorder="1" applyAlignment="1">
      <alignment horizontal="center"/>
    </xf>
    <xf numFmtId="0" fontId="16" fillId="0" borderId="29" xfId="0" applyFont="1" applyFill="1" applyBorder="1" applyAlignment="1">
      <alignment horizontal="center" vertical="center" wrapText="1"/>
    </xf>
    <xf numFmtId="0" fontId="10" fillId="0" borderId="30" xfId="0" applyFont="1" applyFill="1" applyBorder="1" applyAlignment="1">
      <alignment vertical="top" wrapText="1"/>
    </xf>
    <xf numFmtId="0" fontId="12" fillId="0" borderId="30" xfId="0" applyFont="1" applyBorder="1"/>
    <xf numFmtId="0" fontId="12" fillId="0" borderId="31" xfId="0" applyFont="1" applyBorder="1"/>
    <xf numFmtId="0" fontId="15" fillId="0" borderId="32" xfId="0" applyFont="1" applyBorder="1" applyAlignment="1">
      <alignment horizontal="center"/>
    </xf>
    <xf numFmtId="0" fontId="15" fillId="0" borderId="33" xfId="0" applyFont="1" applyBorder="1" applyAlignment="1">
      <alignment horizontal="center"/>
    </xf>
    <xf numFmtId="0" fontId="16" fillId="0" borderId="19" xfId="0" applyFont="1" applyFill="1" applyBorder="1" applyAlignment="1">
      <alignment horizontal="center" vertical="center" wrapText="1"/>
    </xf>
    <xf numFmtId="0" fontId="16" fillId="0" borderId="20" xfId="0" applyFont="1" applyFill="1" applyBorder="1" applyAlignment="1">
      <alignment horizontal="center" vertical="center" wrapText="1"/>
    </xf>
    <xf numFmtId="0" fontId="16" fillId="0" borderId="34" xfId="0" applyFont="1" applyFill="1" applyBorder="1" applyAlignment="1">
      <alignment horizontal="center" vertical="center" wrapText="1"/>
    </xf>
    <xf numFmtId="0" fontId="12" fillId="8" borderId="13" xfId="0" applyFont="1" applyFill="1" applyBorder="1"/>
    <xf numFmtId="0" fontId="16" fillId="0" borderId="35"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16" fillId="0" borderId="36" xfId="0" applyFont="1" applyFill="1" applyBorder="1" applyAlignment="1">
      <alignment horizontal="center" vertical="center" wrapText="1"/>
    </xf>
    <xf numFmtId="0" fontId="12" fillId="0" borderId="37" xfId="0" applyFont="1" applyBorder="1"/>
    <xf numFmtId="0" fontId="10" fillId="0" borderId="4" xfId="0" applyFont="1" applyFill="1" applyBorder="1" applyAlignment="1">
      <alignment vertical="center" wrapText="1"/>
    </xf>
    <xf numFmtId="0" fontId="12" fillId="0" borderId="10" xfId="0" applyFont="1" applyBorder="1"/>
    <xf numFmtId="0" fontId="14" fillId="0" borderId="38" xfId="0" applyFont="1" applyBorder="1" applyAlignment="1">
      <alignment horizontal="center" vertical="center"/>
    </xf>
    <xf numFmtId="0" fontId="17" fillId="0" borderId="1" xfId="0" applyFont="1" applyFill="1" applyBorder="1" applyAlignment="1">
      <alignment horizontal="center" vertical="center" wrapText="1"/>
    </xf>
    <xf numFmtId="0" fontId="16" fillId="0" borderId="20" xfId="0" applyFont="1" applyFill="1" applyBorder="1" applyAlignment="1">
      <alignment horizontal="center" vertical="center" wrapText="1"/>
    </xf>
    <xf numFmtId="0" fontId="16" fillId="0" borderId="21"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4" fillId="0" borderId="15" xfId="0" applyFont="1" applyBorder="1" applyAlignment="1">
      <alignment horizontal="center" vertical="center"/>
    </xf>
    <xf numFmtId="0" fontId="11" fillId="0" borderId="16" xfId="0" applyFont="1" applyFill="1" applyBorder="1" applyAlignment="1">
      <alignment horizontal="center" vertical="center" wrapText="1"/>
    </xf>
    <xf numFmtId="0" fontId="16" fillId="0" borderId="39" xfId="0" applyFont="1" applyFill="1" applyBorder="1" applyAlignment="1">
      <alignment horizontal="center" vertical="center" wrapText="1"/>
    </xf>
    <xf numFmtId="0" fontId="16" fillId="0" borderId="35" xfId="0" applyFont="1" applyFill="1" applyBorder="1" applyAlignment="1">
      <alignment horizontal="center" vertical="center" wrapText="1"/>
    </xf>
    <xf numFmtId="0" fontId="16" fillId="0" borderId="40"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5" fillId="0" borderId="5" xfId="0" applyFont="1" applyBorder="1" applyAlignment="1">
      <alignment horizontal="center" vertical="top"/>
    </xf>
    <xf numFmtId="1" fontId="14" fillId="0" borderId="20" xfId="0" applyNumberFormat="1" applyFont="1" applyBorder="1" applyAlignment="1">
      <alignment horizontal="center" vertical="center"/>
    </xf>
    <xf numFmtId="0" fontId="14" fillId="0" borderId="20"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5" xfId="0" applyFont="1" applyBorder="1" applyAlignment="1">
      <alignment horizontal="center" vertical="center" wrapText="1"/>
    </xf>
    <xf numFmtId="0" fontId="18" fillId="9" borderId="1" xfId="0" applyFont="1" applyFill="1" applyBorder="1" applyAlignment="1">
      <alignment horizontal="left" vertical="center" wrapText="1"/>
    </xf>
    <xf numFmtId="0" fontId="18" fillId="9" borderId="1" xfId="0" applyFont="1" applyFill="1" applyBorder="1" applyAlignment="1">
      <alignment horizontal="left" vertical="center" wrapText="1" indent="2"/>
    </xf>
    <xf numFmtId="1" fontId="12" fillId="0" borderId="1" xfId="0" applyNumberFormat="1" applyFont="1" applyBorder="1" applyAlignment="1">
      <alignment horizontal="center" vertical="center" wrapText="1"/>
    </xf>
    <xf numFmtId="2" fontId="12"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5" xfId="0" applyFont="1" applyBorder="1" applyAlignment="1">
      <alignment horizontal="center" vertical="center"/>
    </xf>
    <xf numFmtId="0" fontId="20" fillId="9" borderId="1" xfId="0" applyFont="1" applyFill="1" applyBorder="1" applyAlignment="1">
      <alignment horizontal="center" vertical="center" wrapText="1"/>
    </xf>
    <xf numFmtId="0" fontId="12" fillId="0" borderId="15" xfId="0" applyFont="1" applyBorder="1" applyAlignment="1">
      <alignment horizontal="center" vertical="center" wrapText="1"/>
    </xf>
    <xf numFmtId="0" fontId="18" fillId="9" borderId="17" xfId="0" applyFont="1" applyFill="1" applyBorder="1" applyAlignment="1">
      <alignment horizontal="left" vertical="center" wrapText="1"/>
    </xf>
    <xf numFmtId="0" fontId="18" fillId="9" borderId="17" xfId="0" applyFont="1" applyFill="1" applyBorder="1" applyAlignment="1">
      <alignment horizontal="left" vertical="center" wrapText="1" indent="2"/>
    </xf>
    <xf numFmtId="2" fontId="12" fillId="0" borderId="17" xfId="0" applyNumberFormat="1" applyFont="1" applyBorder="1" applyAlignment="1">
      <alignment horizontal="center" vertical="center" wrapText="1"/>
    </xf>
    <xf numFmtId="0" fontId="0" fillId="0" borderId="17" xfId="0" applyBorder="1" applyAlignment="1">
      <alignment horizontal="center" vertical="center"/>
    </xf>
    <xf numFmtId="0" fontId="0" fillId="0" borderId="17" xfId="0" applyBorder="1"/>
    <xf numFmtId="0" fontId="12" fillId="0" borderId="17" xfId="0" applyFont="1" applyBorder="1" applyAlignment="1">
      <alignment horizontal="center" vertical="center" wrapText="1"/>
    </xf>
    <xf numFmtId="0" fontId="20" fillId="9" borderId="17" xfId="0" applyFont="1" applyFill="1" applyBorder="1" applyAlignment="1">
      <alignment horizontal="center" vertical="center" wrapText="1"/>
    </xf>
    <xf numFmtId="0" fontId="12" fillId="0" borderId="18" xfId="0" applyFont="1" applyBorder="1" applyAlignment="1">
      <alignment horizontal="center" vertical="center" wrapText="1"/>
    </xf>
    <xf numFmtId="0" fontId="1" fillId="0" borderId="24" xfId="0" applyFont="1" applyBorder="1" applyAlignment="1">
      <alignment horizontal="center" vertical="top" wrapText="1"/>
    </xf>
    <xf numFmtId="0" fontId="1" fillId="0" borderId="25" xfId="0" applyFont="1" applyBorder="1" applyAlignment="1">
      <alignment horizontal="center" vertical="top" wrapText="1"/>
    </xf>
    <xf numFmtId="0" fontId="1" fillId="0" borderId="26" xfId="0" applyFont="1" applyBorder="1" applyAlignment="1">
      <alignment horizontal="center" vertical="top" wrapText="1"/>
    </xf>
    <xf numFmtId="0" fontId="4" fillId="0" borderId="5" xfId="0" applyFont="1" applyBorder="1" applyAlignment="1">
      <alignment horizontal="center" vertical="center"/>
    </xf>
    <xf numFmtId="164" fontId="7" fillId="4" borderId="5" xfId="2" applyNumberFormat="1" applyFont="1" applyFill="1" applyBorder="1" applyAlignment="1" applyProtection="1">
      <alignment horizontal="center" vertical="center"/>
    </xf>
    <xf numFmtId="43" fontId="4" fillId="4" borderId="5" xfId="1" applyFont="1" applyFill="1" applyBorder="1"/>
    <xf numFmtId="43" fontId="4" fillId="0" borderId="5" xfId="0" applyNumberFormat="1" applyFont="1" applyBorder="1"/>
    <xf numFmtId="0" fontId="4" fillId="4" borderId="5" xfId="0" applyFont="1" applyFill="1" applyBorder="1" applyAlignment="1">
      <alignment horizontal="center" vertical="center"/>
    </xf>
    <xf numFmtId="0" fontId="7" fillId="6" borderId="5" xfId="2" applyNumberFormat="1" applyFont="1" applyFill="1" applyBorder="1" applyAlignment="1" applyProtection="1">
      <alignment horizontal="center" vertical="center"/>
    </xf>
    <xf numFmtId="43" fontId="4" fillId="0" borderId="5" xfId="0" applyNumberFormat="1" applyFont="1" applyBorder="1" applyAlignment="1">
      <alignment vertical="center"/>
    </xf>
    <xf numFmtId="2" fontId="4" fillId="0" borderId="5" xfId="0" applyNumberFormat="1" applyFont="1" applyBorder="1" applyAlignment="1">
      <alignment horizontal="center" vertical="center"/>
    </xf>
    <xf numFmtId="0" fontId="3" fillId="0" borderId="1" xfId="0" applyFont="1" applyBorder="1"/>
    <xf numFmtId="0" fontId="4" fillId="3" borderId="1" xfId="0" applyFont="1" applyFill="1" applyBorder="1" applyAlignment="1">
      <alignment vertical="center"/>
    </xf>
    <xf numFmtId="0" fontId="4" fillId="4" borderId="1" xfId="0" applyNumberFormat="1" applyFont="1" applyFill="1" applyBorder="1" applyAlignment="1">
      <alignment vertical="center"/>
    </xf>
  </cellXfs>
  <cellStyles count="3">
    <cellStyle name="Comma" xfId="1" builtinId="3"/>
    <cellStyle name="Normal" xfId="0" builtinId="0"/>
    <cellStyle name="Normal 2" xfId="2" xr:uid="{FDC72385-9A83-4AA6-931D-6E0A2581443A}"/>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X68"/>
  <sheetViews>
    <sheetView tabSelected="1" view="pageBreakPreview" zoomScale="90" zoomScaleNormal="100" zoomScaleSheetLayoutView="90" workbookViewId="0">
      <selection activeCell="D72" sqref="D72"/>
    </sheetView>
  </sheetViews>
  <sheetFormatPr defaultRowHeight="15" x14ac:dyDescent="0.25"/>
  <cols>
    <col min="1" max="1" width="9.140625" style="150"/>
    <col min="2" max="2" width="21.85546875" style="150" customWidth="1"/>
    <col min="3" max="3" width="25.85546875" style="150" customWidth="1"/>
    <col min="4" max="4" width="9.85546875" style="150" customWidth="1"/>
    <col min="5" max="5" width="9.140625" style="150"/>
    <col min="6" max="6" width="10.7109375" style="150" customWidth="1"/>
    <col min="7" max="7" width="11.140625" style="150" customWidth="1"/>
    <col min="8" max="8" width="10.5703125" style="150" customWidth="1"/>
    <col min="9" max="9" width="11.140625" style="150" customWidth="1"/>
    <col min="10" max="10" width="10.28515625" style="150" customWidth="1"/>
    <col min="11" max="11" width="10.85546875" style="150" customWidth="1"/>
    <col min="12" max="12" width="11.5703125" style="150" customWidth="1"/>
    <col min="13" max="13" width="10.7109375" style="150" customWidth="1"/>
    <col min="14" max="14" width="23" style="150" customWidth="1"/>
    <col min="15" max="15" width="7.85546875" style="150" customWidth="1"/>
    <col min="16" max="16" width="6.42578125" style="150" customWidth="1"/>
    <col min="17" max="17" width="6.5703125" style="150" customWidth="1"/>
    <col min="18" max="18" width="9.140625" style="150"/>
    <col min="19" max="19" width="10.28515625" style="150" customWidth="1"/>
    <col min="20" max="20" width="12.140625" style="150" customWidth="1"/>
    <col min="21" max="21" width="10.5703125" style="150" customWidth="1"/>
    <col min="22" max="16384" width="9.140625" style="150"/>
  </cols>
  <sheetData>
    <row r="1" spans="2:19" x14ac:dyDescent="0.25">
      <c r="G1" s="151" t="s">
        <v>137</v>
      </c>
      <c r="S1" s="151"/>
    </row>
    <row r="2" spans="2:19" x14ac:dyDescent="0.25">
      <c r="S2" s="150" t="s">
        <v>138</v>
      </c>
    </row>
    <row r="3" spans="2:19" x14ac:dyDescent="0.25">
      <c r="D3" s="150" t="s">
        <v>112</v>
      </c>
    </row>
    <row r="5" spans="2:19" x14ac:dyDescent="0.25">
      <c r="D5" s="152" t="s">
        <v>113</v>
      </c>
    </row>
    <row r="6" spans="2:19" s="154" customFormat="1" ht="57" x14ac:dyDescent="0.25">
      <c r="B6" s="164" t="s">
        <v>149</v>
      </c>
      <c r="C6" s="164" t="s">
        <v>148</v>
      </c>
      <c r="D6" s="164" t="s">
        <v>139</v>
      </c>
      <c r="E6" s="153" t="s">
        <v>115</v>
      </c>
      <c r="F6" s="153" t="s">
        <v>117</v>
      </c>
      <c r="G6" s="153" t="s">
        <v>118</v>
      </c>
      <c r="H6" s="153" t="s">
        <v>176</v>
      </c>
      <c r="I6" s="153" t="s">
        <v>119</v>
      </c>
      <c r="J6" s="153" t="s">
        <v>120</v>
      </c>
      <c r="K6" s="153" t="s">
        <v>121</v>
      </c>
      <c r="L6" s="153" t="s">
        <v>122</v>
      </c>
      <c r="M6" s="153" t="s">
        <v>123</v>
      </c>
      <c r="N6" s="153" t="s">
        <v>124</v>
      </c>
      <c r="O6" s="153" t="s">
        <v>125</v>
      </c>
    </row>
    <row r="7" spans="2:19" x14ac:dyDescent="0.25">
      <c r="B7" s="155"/>
      <c r="C7" s="155"/>
      <c r="D7" s="155"/>
      <c r="E7" s="155"/>
      <c r="F7" s="155"/>
      <c r="G7" s="155"/>
      <c r="H7" s="155"/>
      <c r="I7" s="155"/>
      <c r="J7" s="155"/>
      <c r="K7" s="155"/>
      <c r="L7" s="155"/>
      <c r="M7" s="155"/>
      <c r="N7" s="155"/>
      <c r="O7" s="155"/>
    </row>
    <row r="8" spans="2:19" x14ac:dyDescent="0.25">
      <c r="B8" s="155"/>
      <c r="C8" s="155"/>
      <c r="D8" s="155"/>
      <c r="E8" s="155"/>
      <c r="F8" s="155"/>
      <c r="G8" s="155"/>
      <c r="H8" s="155"/>
      <c r="I8" s="155"/>
      <c r="J8" s="155"/>
      <c r="K8" s="155"/>
      <c r="L8" s="155"/>
      <c r="M8" s="155"/>
      <c r="N8" s="155"/>
      <c r="O8" s="155"/>
    </row>
    <row r="9" spans="2:19" x14ac:dyDescent="0.25">
      <c r="B9" s="155"/>
      <c r="C9" s="155"/>
      <c r="D9" s="155"/>
      <c r="E9" s="155"/>
      <c r="F9" s="155"/>
      <c r="G9" s="155"/>
      <c r="H9" s="155"/>
      <c r="I9" s="155"/>
      <c r="J9" s="155"/>
      <c r="K9" s="155"/>
      <c r="L9" s="155"/>
      <c r="M9" s="155"/>
      <c r="N9" s="155"/>
      <c r="O9" s="155"/>
    </row>
    <row r="11" spans="2:19" x14ac:dyDescent="0.25">
      <c r="D11" s="152" t="s">
        <v>114</v>
      </c>
    </row>
    <row r="12" spans="2:19" ht="43.5" x14ac:dyDescent="0.25">
      <c r="B12" s="164" t="s">
        <v>149</v>
      </c>
      <c r="C12" s="164" t="s">
        <v>148</v>
      </c>
      <c r="D12" s="164" t="s">
        <v>139</v>
      </c>
      <c r="E12" s="153" t="s">
        <v>115</v>
      </c>
      <c r="F12" s="153" t="s">
        <v>117</v>
      </c>
      <c r="G12" s="153" t="s">
        <v>126</v>
      </c>
      <c r="H12" s="156" t="s">
        <v>130</v>
      </c>
      <c r="I12" s="157"/>
      <c r="J12" s="158"/>
      <c r="K12" s="159" t="s">
        <v>131</v>
      </c>
    </row>
    <row r="13" spans="2:19" x14ac:dyDescent="0.25">
      <c r="B13" s="155"/>
      <c r="C13" s="155"/>
      <c r="D13" s="153"/>
      <c r="E13" s="153"/>
      <c r="F13" s="153"/>
      <c r="G13" s="153"/>
      <c r="H13" s="153" t="s">
        <v>127</v>
      </c>
      <c r="I13" s="153" t="s">
        <v>128</v>
      </c>
      <c r="J13" s="153" t="s">
        <v>129</v>
      </c>
      <c r="K13" s="155"/>
    </row>
    <row r="14" spans="2:19" x14ac:dyDescent="0.25">
      <c r="B14" s="155"/>
      <c r="C14" s="155"/>
      <c r="D14" s="155"/>
      <c r="E14" s="155"/>
      <c r="F14" s="155"/>
      <c r="G14" s="155"/>
      <c r="H14" s="155"/>
      <c r="I14" s="155"/>
      <c r="J14" s="155"/>
      <c r="K14" s="155"/>
    </row>
    <row r="15" spans="2:19" x14ac:dyDescent="0.25">
      <c r="B15" s="155"/>
      <c r="C15" s="155"/>
      <c r="D15" s="155"/>
      <c r="E15" s="155"/>
      <c r="F15" s="155"/>
      <c r="G15" s="155"/>
      <c r="H15" s="155"/>
      <c r="I15" s="155"/>
      <c r="J15" s="155"/>
      <c r="K15" s="155"/>
    </row>
    <row r="16" spans="2:19" x14ac:dyDescent="0.25">
      <c r="B16" s="155"/>
      <c r="C16" s="155"/>
      <c r="D16" s="155"/>
      <c r="E16" s="155"/>
      <c r="F16" s="155"/>
      <c r="G16" s="155"/>
      <c r="H16" s="155"/>
      <c r="I16" s="155"/>
      <c r="J16" s="155"/>
      <c r="K16" s="155"/>
    </row>
    <row r="18" spans="2:12" x14ac:dyDescent="0.25">
      <c r="D18" s="152" t="s">
        <v>133</v>
      </c>
    </row>
    <row r="19" spans="2:12" ht="28.5" x14ac:dyDescent="0.25">
      <c r="B19" s="164" t="s">
        <v>149</v>
      </c>
      <c r="C19" s="164" t="s">
        <v>148</v>
      </c>
      <c r="D19" s="164" t="s">
        <v>139</v>
      </c>
      <c r="E19" s="160" t="s">
        <v>134</v>
      </c>
      <c r="F19" s="160" t="s">
        <v>117</v>
      </c>
      <c r="G19" s="161" t="s">
        <v>126</v>
      </c>
      <c r="H19" s="161" t="s">
        <v>135</v>
      </c>
      <c r="I19" s="160"/>
      <c r="J19" s="160"/>
    </row>
    <row r="20" spans="2:12" x14ac:dyDescent="0.25">
      <c r="B20" s="155"/>
      <c r="C20" s="155"/>
      <c r="D20" s="155"/>
      <c r="E20" s="155"/>
      <c r="F20" s="155"/>
      <c r="G20" s="155"/>
      <c r="H20" s="155"/>
      <c r="I20" s="155"/>
      <c r="J20" s="155"/>
    </row>
    <row r="21" spans="2:12" x14ac:dyDescent="0.25">
      <c r="B21" s="155"/>
      <c r="C21" s="155"/>
      <c r="D21" s="155"/>
      <c r="E21" s="155"/>
      <c r="F21" s="155"/>
      <c r="G21" s="155"/>
      <c r="H21" s="155"/>
      <c r="I21" s="155"/>
      <c r="J21" s="155"/>
    </row>
    <row r="22" spans="2:12" x14ac:dyDescent="0.25">
      <c r="B22" s="155"/>
      <c r="C22" s="155"/>
      <c r="D22" s="155"/>
      <c r="E22" s="155"/>
      <c r="F22" s="155"/>
      <c r="G22" s="155"/>
      <c r="H22" s="155"/>
      <c r="I22" s="155"/>
      <c r="J22" s="155"/>
    </row>
    <row r="24" spans="2:12" x14ac:dyDescent="0.25">
      <c r="D24" s="152" t="s">
        <v>116</v>
      </c>
    </row>
    <row r="25" spans="2:12" ht="42.75" x14ac:dyDescent="0.25">
      <c r="B25" s="164" t="s">
        <v>149</v>
      </c>
      <c r="C25" s="164" t="s">
        <v>148</v>
      </c>
      <c r="D25" s="164" t="s">
        <v>139</v>
      </c>
      <c r="E25" s="160" t="s">
        <v>134</v>
      </c>
      <c r="F25" s="160" t="s">
        <v>117</v>
      </c>
      <c r="G25" s="153" t="s">
        <v>118</v>
      </c>
      <c r="H25" s="153" t="s">
        <v>119</v>
      </c>
      <c r="I25" s="153" t="s">
        <v>120</v>
      </c>
      <c r="J25" s="153" t="s">
        <v>121</v>
      </c>
      <c r="K25" s="153" t="s">
        <v>122</v>
      </c>
      <c r="L25" s="162" t="s">
        <v>136</v>
      </c>
    </row>
    <row r="26" spans="2:12" x14ac:dyDescent="0.25">
      <c r="B26" s="155"/>
      <c r="C26" s="155"/>
      <c r="D26" s="155"/>
      <c r="E26" s="155"/>
      <c r="F26" s="155"/>
      <c r="G26" s="155"/>
      <c r="H26" s="155"/>
      <c r="I26" s="155"/>
      <c r="J26" s="155"/>
      <c r="K26" s="155"/>
      <c r="L26" s="155"/>
    </row>
    <row r="27" spans="2:12" x14ac:dyDescent="0.25">
      <c r="B27" s="155"/>
      <c r="C27" s="155"/>
      <c r="D27" s="155"/>
      <c r="E27" s="155"/>
      <c r="F27" s="155"/>
      <c r="G27" s="155"/>
      <c r="H27" s="155"/>
      <c r="I27" s="155"/>
      <c r="J27" s="155"/>
      <c r="K27" s="155"/>
      <c r="L27" s="155"/>
    </row>
    <row r="28" spans="2:12" x14ac:dyDescent="0.25">
      <c r="B28" s="155"/>
      <c r="C28" s="155"/>
      <c r="D28" s="155"/>
      <c r="E28" s="155"/>
      <c r="F28" s="155"/>
      <c r="G28" s="155"/>
      <c r="H28" s="155"/>
      <c r="I28" s="155"/>
      <c r="J28" s="155"/>
      <c r="K28" s="155"/>
      <c r="L28" s="155"/>
    </row>
    <row r="30" spans="2:12" x14ac:dyDescent="0.25">
      <c r="D30" s="152" t="s">
        <v>132</v>
      </c>
    </row>
    <row r="31" spans="2:12" ht="29.25" x14ac:dyDescent="0.25">
      <c r="B31" s="164" t="s">
        <v>149</v>
      </c>
      <c r="C31" s="164" t="s">
        <v>148</v>
      </c>
      <c r="D31" s="164" t="s">
        <v>139</v>
      </c>
      <c r="E31" s="160" t="s">
        <v>134</v>
      </c>
      <c r="F31" s="160" t="s">
        <v>117</v>
      </c>
      <c r="G31" s="159" t="s">
        <v>177</v>
      </c>
      <c r="H31" s="163"/>
      <c r="I31" s="163"/>
      <c r="J31" s="163"/>
    </row>
    <row r="32" spans="2:12" x14ac:dyDescent="0.25">
      <c r="B32" s="155"/>
      <c r="C32" s="155"/>
      <c r="D32" s="155"/>
      <c r="E32" s="155"/>
      <c r="F32" s="155"/>
      <c r="G32" s="155"/>
      <c r="H32" s="155"/>
      <c r="I32" s="155"/>
      <c r="J32" s="155"/>
    </row>
    <row r="33" spans="2:16" x14ac:dyDescent="0.25">
      <c r="B33" s="155"/>
      <c r="C33" s="155"/>
      <c r="D33" s="155"/>
      <c r="E33" s="155"/>
      <c r="F33" s="155"/>
      <c r="G33" s="155"/>
      <c r="H33" s="155"/>
      <c r="I33" s="155"/>
      <c r="J33" s="155"/>
    </row>
    <row r="34" spans="2:16" x14ac:dyDescent="0.25">
      <c r="B34" s="155"/>
      <c r="C34" s="155"/>
      <c r="D34" s="155"/>
      <c r="E34" s="155"/>
      <c r="F34" s="155"/>
      <c r="G34" s="155"/>
      <c r="H34" s="155"/>
      <c r="I34" s="155"/>
      <c r="J34" s="155"/>
    </row>
    <row r="38" spans="2:16" x14ac:dyDescent="0.25">
      <c r="E38" s="151" t="s">
        <v>147</v>
      </c>
    </row>
    <row r="39" spans="2:16" ht="15.75" thickBot="1" x14ac:dyDescent="0.3"/>
    <row r="40" spans="2:16" ht="16.5" thickBot="1" x14ac:dyDescent="0.3">
      <c r="B40" s="177"/>
      <c r="C40" s="206"/>
      <c r="D40" s="206"/>
      <c r="E40" s="178"/>
      <c r="F40" s="179"/>
      <c r="G40" s="196" t="s">
        <v>146</v>
      </c>
      <c r="H40" s="197"/>
      <c r="I40" s="197"/>
      <c r="J40" s="197"/>
      <c r="K40" s="191"/>
      <c r="L40" s="196" t="s">
        <v>146</v>
      </c>
      <c r="M40" s="197"/>
      <c r="N40" s="197"/>
      <c r="O40" s="197"/>
      <c r="P40" s="191"/>
    </row>
    <row r="41" spans="2:16" ht="42.75" x14ac:dyDescent="0.25">
      <c r="B41" s="169" t="s">
        <v>149</v>
      </c>
      <c r="C41" s="164" t="s">
        <v>148</v>
      </c>
      <c r="D41" s="164" t="s">
        <v>139</v>
      </c>
      <c r="E41" s="164" t="s">
        <v>140</v>
      </c>
      <c r="F41" s="170" t="s">
        <v>145</v>
      </c>
      <c r="G41" s="198" t="s">
        <v>143</v>
      </c>
      <c r="H41" s="199" t="s">
        <v>144</v>
      </c>
      <c r="I41" s="199" t="s">
        <v>141</v>
      </c>
      <c r="J41" s="200" t="s">
        <v>142</v>
      </c>
      <c r="K41" s="192" t="s">
        <v>8</v>
      </c>
      <c r="L41" s="198" t="s">
        <v>143</v>
      </c>
      <c r="M41" s="199" t="s">
        <v>144</v>
      </c>
      <c r="N41" s="199" t="s">
        <v>141</v>
      </c>
      <c r="O41" s="200" t="s">
        <v>142</v>
      </c>
      <c r="P41" s="192" t="s">
        <v>8</v>
      </c>
    </row>
    <row r="42" spans="2:16" x14ac:dyDescent="0.25">
      <c r="B42" s="169"/>
      <c r="C42" s="167"/>
      <c r="D42" s="167"/>
      <c r="E42" s="164"/>
      <c r="F42" s="170"/>
      <c r="G42" s="202"/>
      <c r="H42" s="203"/>
      <c r="I42" s="203"/>
      <c r="J42" s="204"/>
      <c r="K42" s="205"/>
      <c r="L42" s="202"/>
      <c r="M42" s="203"/>
      <c r="N42" s="203"/>
      <c r="O42" s="204"/>
      <c r="P42" s="205"/>
    </row>
    <row r="43" spans="2:16" x14ac:dyDescent="0.25">
      <c r="B43" s="169"/>
      <c r="C43" s="167"/>
      <c r="D43" s="167"/>
      <c r="E43" s="164"/>
      <c r="F43" s="170"/>
      <c r="G43" s="202"/>
      <c r="H43" s="203"/>
      <c r="I43" s="203"/>
      <c r="J43" s="204"/>
      <c r="K43" s="205"/>
      <c r="L43" s="202"/>
      <c r="M43" s="203"/>
      <c r="N43" s="203"/>
      <c r="O43" s="204"/>
      <c r="P43" s="205"/>
    </row>
    <row r="44" spans="2:16" ht="15.75" x14ac:dyDescent="0.25">
      <c r="B44" s="180"/>
      <c r="C44" s="207"/>
      <c r="D44" s="207"/>
      <c r="E44" s="149"/>
      <c r="F44" s="172"/>
      <c r="G44" s="171"/>
      <c r="H44" s="148"/>
      <c r="I44" s="148"/>
      <c r="J44" s="166"/>
      <c r="K44" s="193"/>
      <c r="L44" s="171"/>
      <c r="M44" s="148"/>
      <c r="N44" s="148"/>
      <c r="O44" s="166"/>
      <c r="P44" s="193"/>
    </row>
    <row r="45" spans="2:16" x14ac:dyDescent="0.25">
      <c r="B45" s="173"/>
      <c r="C45" s="168"/>
      <c r="D45" s="168"/>
      <c r="E45" s="155"/>
      <c r="F45" s="174"/>
      <c r="G45" s="173"/>
      <c r="H45" s="155"/>
      <c r="I45" s="155"/>
      <c r="J45" s="165"/>
      <c r="K45" s="194"/>
      <c r="L45" s="173"/>
      <c r="M45" s="155"/>
      <c r="N45" s="155"/>
      <c r="O45" s="165"/>
      <c r="P45" s="194"/>
    </row>
    <row r="46" spans="2:16" ht="15.75" thickBot="1" x14ac:dyDescent="0.3">
      <c r="B46" s="181"/>
      <c r="C46" s="208"/>
      <c r="D46" s="208"/>
      <c r="E46" s="182"/>
      <c r="F46" s="183"/>
      <c r="G46" s="181"/>
      <c r="H46" s="182"/>
      <c r="I46" s="182"/>
      <c r="J46" s="189"/>
      <c r="K46" s="195"/>
      <c r="L46" s="181"/>
      <c r="M46" s="182"/>
      <c r="N46" s="182"/>
      <c r="O46" s="189"/>
      <c r="P46" s="195"/>
    </row>
    <row r="47" spans="2:16" ht="15.75" thickBot="1" x14ac:dyDescent="0.3">
      <c r="B47" s="184" t="s">
        <v>8</v>
      </c>
      <c r="C47" s="209"/>
      <c r="D47" s="209"/>
      <c r="E47" s="185"/>
      <c r="F47" s="186"/>
      <c r="G47" s="187"/>
      <c r="H47" s="188"/>
      <c r="I47" s="188"/>
      <c r="J47" s="190"/>
      <c r="K47" s="201"/>
      <c r="L47" s="187"/>
      <c r="M47" s="188"/>
      <c r="N47" s="188"/>
      <c r="O47" s="190"/>
      <c r="P47" s="201"/>
    </row>
    <row r="50" spans="2:24" x14ac:dyDescent="0.25">
      <c r="D50" s="151" t="s">
        <v>150</v>
      </c>
    </row>
    <row r="51" spans="2:24" ht="15.75" thickBot="1" x14ac:dyDescent="0.3"/>
    <row r="52" spans="2:24" x14ac:dyDescent="0.25">
      <c r="B52" s="216" t="s">
        <v>149</v>
      </c>
      <c r="C52" s="218" t="s">
        <v>148</v>
      </c>
      <c r="D52" s="218" t="s">
        <v>139</v>
      </c>
      <c r="E52" s="218" t="s">
        <v>140</v>
      </c>
      <c r="F52" s="211" t="s">
        <v>151</v>
      </c>
      <c r="G52" s="211"/>
      <c r="H52" s="211"/>
      <c r="I52" s="211"/>
      <c r="J52" s="212"/>
    </row>
    <row r="53" spans="2:24" x14ac:dyDescent="0.25">
      <c r="B53" s="217"/>
      <c r="C53" s="219"/>
      <c r="D53" s="219"/>
      <c r="E53" s="219"/>
      <c r="F53" s="163" t="s">
        <v>152</v>
      </c>
      <c r="G53" s="163" t="s">
        <v>153</v>
      </c>
      <c r="H53" s="163" t="s">
        <v>154</v>
      </c>
      <c r="I53" s="163" t="s">
        <v>155</v>
      </c>
      <c r="J53" s="214" t="s">
        <v>8</v>
      </c>
    </row>
    <row r="54" spans="2:24" x14ac:dyDescent="0.25">
      <c r="B54" s="213">
        <v>1</v>
      </c>
      <c r="C54" s="210"/>
      <c r="D54" s="164"/>
      <c r="E54" s="164"/>
      <c r="F54" s="155"/>
      <c r="G54" s="155"/>
      <c r="H54" s="155"/>
      <c r="I54" s="155"/>
      <c r="J54" s="174"/>
    </row>
    <row r="55" spans="2:24" ht="15.75" x14ac:dyDescent="0.25">
      <c r="B55" s="213">
        <v>2</v>
      </c>
      <c r="C55" s="149"/>
      <c r="D55" s="149"/>
      <c r="E55" s="149"/>
      <c r="F55" s="155"/>
      <c r="G55" s="155"/>
      <c r="H55" s="155"/>
      <c r="I55" s="155"/>
      <c r="J55" s="174"/>
    </row>
    <row r="56" spans="2:24" ht="16.5" thickBot="1" x14ac:dyDescent="0.3">
      <c r="B56" s="215">
        <v>3</v>
      </c>
      <c r="C56" s="175"/>
      <c r="D56" s="175"/>
      <c r="E56" s="175"/>
      <c r="F56" s="175"/>
      <c r="G56" s="175"/>
      <c r="H56" s="175"/>
      <c r="I56" s="175"/>
      <c r="J56" s="176"/>
    </row>
    <row r="59" spans="2:24" x14ac:dyDescent="0.25">
      <c r="D59" s="151" t="s">
        <v>156</v>
      </c>
    </row>
    <row r="60" spans="2:24" ht="16.5" thickBot="1" x14ac:dyDescent="0.3">
      <c r="B60" s="220" t="s">
        <v>157</v>
      </c>
      <c r="C60" s="220"/>
      <c r="D60" s="220"/>
      <c r="E60" s="220"/>
      <c r="F60" s="220"/>
      <c r="G60" s="220"/>
      <c r="H60" s="220"/>
      <c r="I60" s="220"/>
      <c r="J60" s="220"/>
      <c r="K60" s="220"/>
      <c r="L60" s="220"/>
      <c r="M60" s="220"/>
      <c r="N60" s="220"/>
      <c r="O60" s="220"/>
      <c r="P60" s="220"/>
      <c r="Q60" s="220"/>
      <c r="R60" s="220"/>
      <c r="S60" s="220"/>
      <c r="T60" s="220"/>
      <c r="U60" s="220"/>
      <c r="V60" s="220"/>
      <c r="W60" s="220"/>
      <c r="X60" s="220"/>
    </row>
    <row r="61" spans="2:24" x14ac:dyDescent="0.25">
      <c r="B61" s="221" t="s">
        <v>158</v>
      </c>
      <c r="C61" s="221"/>
      <c r="D61" s="221"/>
      <c r="E61" s="221"/>
      <c r="F61" s="221"/>
      <c r="G61" s="221"/>
      <c r="H61" s="221"/>
      <c r="I61" s="221"/>
      <c r="J61" s="221"/>
      <c r="K61" s="221"/>
      <c r="L61" s="221"/>
      <c r="M61" s="222" t="s">
        <v>159</v>
      </c>
      <c r="N61" s="222"/>
      <c r="O61" s="222"/>
      <c r="P61" s="222"/>
      <c r="Q61" s="222"/>
      <c r="R61" s="222"/>
      <c r="S61" s="222"/>
      <c r="T61" s="222"/>
      <c r="U61" s="222"/>
      <c r="V61" s="222"/>
      <c r="W61" s="223"/>
    </row>
    <row r="62" spans="2:24" x14ac:dyDescent="0.25">
      <c r="B62" s="224" t="s">
        <v>160</v>
      </c>
      <c r="C62" s="224" t="s">
        <v>161</v>
      </c>
      <c r="D62" s="224" t="s">
        <v>162</v>
      </c>
      <c r="E62" s="224" t="s">
        <v>163</v>
      </c>
      <c r="F62" s="224"/>
      <c r="G62" s="224"/>
      <c r="H62" s="224"/>
      <c r="I62" s="224" t="s">
        <v>164</v>
      </c>
      <c r="J62" s="224"/>
      <c r="K62" s="224"/>
      <c r="L62" s="224"/>
      <c r="M62" s="224" t="s">
        <v>165</v>
      </c>
      <c r="N62" s="153" t="s">
        <v>161</v>
      </c>
      <c r="O62" s="224" t="s">
        <v>162</v>
      </c>
      <c r="P62" s="224" t="s">
        <v>163</v>
      </c>
      <c r="Q62" s="224"/>
      <c r="R62" s="224"/>
      <c r="S62" s="224"/>
      <c r="T62" s="224" t="s">
        <v>164</v>
      </c>
      <c r="U62" s="224"/>
      <c r="V62" s="224"/>
      <c r="W62" s="225"/>
    </row>
    <row r="63" spans="2:24" x14ac:dyDescent="0.25">
      <c r="B63" s="224"/>
      <c r="C63" s="224"/>
      <c r="D63" s="224"/>
      <c r="E63" s="161" t="s">
        <v>143</v>
      </c>
      <c r="F63" s="161" t="s">
        <v>144</v>
      </c>
      <c r="G63" s="161" t="s">
        <v>141</v>
      </c>
      <c r="H63" s="161" t="s">
        <v>142</v>
      </c>
      <c r="I63" s="161" t="s">
        <v>143</v>
      </c>
      <c r="J63" s="161" t="s">
        <v>144</v>
      </c>
      <c r="K63" s="161" t="s">
        <v>141</v>
      </c>
      <c r="L63" s="161" t="s">
        <v>142</v>
      </c>
      <c r="M63" s="224"/>
      <c r="N63" s="153"/>
      <c r="O63" s="224"/>
      <c r="P63" s="161" t="s">
        <v>143</v>
      </c>
      <c r="Q63" s="161" t="s">
        <v>144</v>
      </c>
      <c r="R63" s="161" t="s">
        <v>141</v>
      </c>
      <c r="S63" s="161" t="s">
        <v>142</v>
      </c>
      <c r="T63" s="161" t="s">
        <v>143</v>
      </c>
      <c r="U63" s="161" t="s">
        <v>144</v>
      </c>
      <c r="V63" s="161" t="s">
        <v>141</v>
      </c>
      <c r="W63" s="226" t="s">
        <v>142</v>
      </c>
    </row>
    <row r="64" spans="2:24" ht="60" x14ac:dyDescent="0.25">
      <c r="B64" s="227" t="s">
        <v>166</v>
      </c>
      <c r="C64" s="228" t="s">
        <v>167</v>
      </c>
      <c r="D64" s="229"/>
      <c r="E64" s="229"/>
      <c r="F64" s="229"/>
      <c r="G64" s="229"/>
      <c r="H64" s="229"/>
      <c r="I64" s="230" t="s">
        <v>168</v>
      </c>
      <c r="J64" s="230"/>
      <c r="K64" s="230"/>
      <c r="L64" s="231"/>
      <c r="M64" s="232" t="s">
        <v>169</v>
      </c>
      <c r="N64" s="228" t="s">
        <v>170</v>
      </c>
      <c r="O64" s="229"/>
      <c r="P64" s="229"/>
      <c r="Q64" s="229"/>
      <c r="R64" s="229"/>
      <c r="S64" s="229"/>
      <c r="T64" s="229"/>
      <c r="U64" s="229"/>
      <c r="V64" s="229"/>
      <c r="W64" s="233"/>
    </row>
    <row r="65" spans="2:23" ht="60" x14ac:dyDescent="0.25">
      <c r="B65" s="227"/>
      <c r="C65" s="228" t="s">
        <v>171</v>
      </c>
      <c r="D65" s="229"/>
      <c r="E65" s="229"/>
      <c r="F65" s="229"/>
      <c r="G65" s="229"/>
      <c r="H65" s="229"/>
      <c r="I65" s="229"/>
      <c r="J65" s="229"/>
      <c r="K65" s="229"/>
      <c r="L65" s="231"/>
      <c r="M65" s="232"/>
      <c r="N65" s="234" t="s">
        <v>172</v>
      </c>
      <c r="O65" s="232"/>
      <c r="P65" s="232"/>
      <c r="Q65" s="232"/>
      <c r="R65" s="232"/>
      <c r="S65" s="232"/>
      <c r="T65" s="232"/>
      <c r="U65" s="232"/>
      <c r="V65" s="232"/>
      <c r="W65" s="235"/>
    </row>
    <row r="66" spans="2:23" ht="45" x14ac:dyDescent="0.25">
      <c r="B66" s="227"/>
      <c r="C66" s="228" t="s">
        <v>173</v>
      </c>
      <c r="D66" s="229"/>
      <c r="E66" s="229"/>
      <c r="F66" s="229"/>
      <c r="G66" s="229"/>
      <c r="H66" s="229"/>
      <c r="I66" s="229"/>
      <c r="J66" s="229"/>
      <c r="K66" s="229"/>
      <c r="L66" s="231"/>
      <c r="M66" s="232"/>
      <c r="N66" s="234"/>
      <c r="O66" s="232"/>
      <c r="P66" s="232"/>
      <c r="Q66" s="232"/>
      <c r="R66" s="232"/>
      <c r="S66" s="232"/>
      <c r="T66" s="232"/>
      <c r="U66" s="232"/>
      <c r="V66" s="232"/>
      <c r="W66" s="235"/>
    </row>
    <row r="67" spans="2:23" ht="60" x14ac:dyDescent="0.25">
      <c r="B67" s="227"/>
      <c r="C67" s="228" t="s">
        <v>174</v>
      </c>
      <c r="D67" s="229"/>
      <c r="E67" s="229"/>
      <c r="F67" s="229"/>
      <c r="G67" s="229"/>
      <c r="H67" s="229"/>
      <c r="I67" s="1"/>
      <c r="J67" s="1"/>
      <c r="K67" s="1"/>
      <c r="L67" s="1"/>
      <c r="M67" s="232"/>
      <c r="N67" s="234"/>
      <c r="O67" s="232"/>
      <c r="P67" s="232"/>
      <c r="Q67" s="232"/>
      <c r="R67" s="232"/>
      <c r="S67" s="232"/>
      <c r="T67" s="232"/>
      <c r="U67" s="232"/>
      <c r="V67" s="232"/>
      <c r="W67" s="235"/>
    </row>
    <row r="68" spans="2:23" ht="45.75" thickBot="1" x14ac:dyDescent="0.3">
      <c r="B68" s="236"/>
      <c r="C68" s="237" t="s">
        <v>175</v>
      </c>
      <c r="D68" s="238"/>
      <c r="E68" s="239"/>
      <c r="F68" s="239"/>
      <c r="G68" s="239"/>
      <c r="H68" s="239"/>
      <c r="I68" s="240"/>
      <c r="J68" s="240"/>
      <c r="K68" s="240"/>
      <c r="L68" s="240"/>
      <c r="M68" s="241"/>
      <c r="N68" s="242"/>
      <c r="O68" s="241"/>
      <c r="P68" s="241"/>
      <c r="Q68" s="241"/>
      <c r="R68" s="241"/>
      <c r="S68" s="241"/>
      <c r="T68" s="241"/>
      <c r="U68" s="241"/>
      <c r="V68" s="241"/>
      <c r="W68" s="243"/>
    </row>
  </sheetData>
  <mergeCells count="32">
    <mergeCell ref="R65:R68"/>
    <mergeCell ref="S65:S68"/>
    <mergeCell ref="T65:T68"/>
    <mergeCell ref="U65:U68"/>
    <mergeCell ref="V65:V68"/>
    <mergeCell ref="W65:W68"/>
    <mergeCell ref="O62:O63"/>
    <mergeCell ref="P62:S62"/>
    <mergeCell ref="T62:W62"/>
    <mergeCell ref="B64:B68"/>
    <mergeCell ref="M64:M68"/>
    <mergeCell ref="N65:N68"/>
    <mergeCell ref="O65:O68"/>
    <mergeCell ref="P65:P68"/>
    <mergeCell ref="Q65:Q68"/>
    <mergeCell ref="B60:X60"/>
    <mergeCell ref="B61:L61"/>
    <mergeCell ref="M61:W61"/>
    <mergeCell ref="B62:B63"/>
    <mergeCell ref="C62:C63"/>
    <mergeCell ref="D62:D63"/>
    <mergeCell ref="E62:H62"/>
    <mergeCell ref="I62:L62"/>
    <mergeCell ref="M62:M63"/>
    <mergeCell ref="G40:K40"/>
    <mergeCell ref="L40:P40"/>
    <mergeCell ref="F52:J52"/>
    <mergeCell ref="B52:B53"/>
    <mergeCell ref="C52:C53"/>
    <mergeCell ref="D52:D53"/>
    <mergeCell ref="E52:E53"/>
    <mergeCell ref="H12:J12"/>
  </mergeCells>
  <pageMargins left="0.7" right="0.7" top="0.75" bottom="0.75" header="0.3" footer="0.3"/>
  <pageSetup scale="32"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R90"/>
  <sheetViews>
    <sheetView view="pageBreakPreview" topLeftCell="D13" zoomScale="90" zoomScaleNormal="70" zoomScaleSheetLayoutView="90" workbookViewId="0">
      <selection activeCell="J78" sqref="J78"/>
    </sheetView>
  </sheetViews>
  <sheetFormatPr defaultRowHeight="15" x14ac:dyDescent="0.25"/>
  <cols>
    <col min="1" max="3" width="0" hidden="1" customWidth="1"/>
    <col min="5" max="5" width="13.28515625" customWidth="1"/>
    <col min="6" max="6" width="12.85546875" customWidth="1"/>
    <col min="8" max="8" width="12.85546875" customWidth="1"/>
    <col min="9" max="9" width="13.85546875" customWidth="1"/>
    <col min="10" max="10" width="15.5703125" customWidth="1"/>
    <col min="11" max="11" width="14.28515625" customWidth="1"/>
    <col min="12" max="12" width="13.42578125" customWidth="1"/>
    <col min="13" max="13" width="15.42578125" customWidth="1"/>
    <col min="14" max="14" width="15" customWidth="1"/>
    <col min="15" max="15" width="13.28515625" customWidth="1"/>
    <col min="16" max="16" width="14.140625" customWidth="1"/>
    <col min="17" max="17" width="14.7109375" customWidth="1"/>
    <col min="18" max="18" width="13.140625" customWidth="1"/>
  </cols>
  <sheetData>
    <row r="2" spans="4:13" x14ac:dyDescent="0.25">
      <c r="D2" s="6" t="s">
        <v>178</v>
      </c>
    </row>
    <row r="4" spans="4:13" x14ac:dyDescent="0.25">
      <c r="D4" s="6" t="s">
        <v>0</v>
      </c>
    </row>
    <row r="6" spans="4:13" x14ac:dyDescent="0.25">
      <c r="D6" s="6" t="s">
        <v>21</v>
      </c>
    </row>
    <row r="7" spans="4:13" ht="17.25" customHeight="1" x14ac:dyDescent="0.25">
      <c r="D7" s="89" t="s">
        <v>1</v>
      </c>
      <c r="E7" s="89" t="s">
        <v>2</v>
      </c>
      <c r="F7" s="89" t="s">
        <v>3</v>
      </c>
      <c r="G7" s="103" t="s">
        <v>19</v>
      </c>
      <c r="H7" s="103"/>
      <c r="I7" s="103"/>
      <c r="J7" s="103"/>
      <c r="K7" s="103"/>
      <c r="L7" s="103"/>
      <c r="M7" s="103"/>
    </row>
    <row r="8" spans="4:13" ht="64.5" customHeight="1" x14ac:dyDescent="0.25">
      <c r="D8" s="90"/>
      <c r="E8" s="90"/>
      <c r="F8" s="90"/>
      <c r="G8" s="5" t="s">
        <v>4</v>
      </c>
      <c r="H8" s="5" t="s">
        <v>20</v>
      </c>
      <c r="I8" s="5" t="s">
        <v>36</v>
      </c>
      <c r="J8" s="3" t="s">
        <v>6</v>
      </c>
      <c r="K8" s="3" t="s">
        <v>7</v>
      </c>
      <c r="L8" s="3" t="s">
        <v>38</v>
      </c>
      <c r="M8" s="3" t="s">
        <v>13</v>
      </c>
    </row>
    <row r="9" spans="4:13" x14ac:dyDescent="0.25">
      <c r="D9" s="5" t="s">
        <v>9</v>
      </c>
      <c r="E9" s="5" t="s">
        <v>10</v>
      </c>
      <c r="F9" s="5" t="s">
        <v>11</v>
      </c>
      <c r="G9" s="5" t="s">
        <v>12</v>
      </c>
      <c r="H9" s="5" t="s">
        <v>14</v>
      </c>
      <c r="I9" s="5" t="s">
        <v>40</v>
      </c>
      <c r="J9" s="5" t="s">
        <v>41</v>
      </c>
      <c r="K9" s="5" t="s">
        <v>42</v>
      </c>
      <c r="L9" s="5" t="s">
        <v>43</v>
      </c>
      <c r="M9" s="3" t="s">
        <v>44</v>
      </c>
    </row>
    <row r="10" spans="4:13" x14ac:dyDescent="0.25">
      <c r="D10" s="94">
        <v>1</v>
      </c>
      <c r="E10" s="97"/>
      <c r="F10" s="97"/>
      <c r="G10" s="2">
        <v>1</v>
      </c>
      <c r="H10" s="2"/>
      <c r="I10" s="97"/>
      <c r="J10" s="94"/>
      <c r="K10" s="94"/>
      <c r="L10" s="94"/>
      <c r="M10" s="86"/>
    </row>
    <row r="11" spans="4:13" x14ac:dyDescent="0.25">
      <c r="D11" s="95"/>
      <c r="E11" s="98"/>
      <c r="F11" s="98"/>
      <c r="G11" s="2">
        <v>2</v>
      </c>
      <c r="H11" s="2"/>
      <c r="I11" s="98"/>
      <c r="J11" s="95"/>
      <c r="K11" s="95"/>
      <c r="L11" s="95"/>
      <c r="M11" s="87"/>
    </row>
    <row r="12" spans="4:13" x14ac:dyDescent="0.25">
      <c r="D12" s="95"/>
      <c r="E12" s="98"/>
      <c r="F12" s="98"/>
      <c r="G12" s="2">
        <v>3</v>
      </c>
      <c r="H12" s="2"/>
      <c r="I12" s="98"/>
      <c r="J12" s="95"/>
      <c r="K12" s="95"/>
      <c r="L12" s="95"/>
      <c r="M12" s="87"/>
    </row>
    <row r="13" spans="4:13" x14ac:dyDescent="0.25">
      <c r="D13" s="95"/>
      <c r="E13" s="98"/>
      <c r="F13" s="98"/>
      <c r="G13" s="2">
        <v>4</v>
      </c>
      <c r="H13" s="2"/>
      <c r="I13" s="98"/>
      <c r="J13" s="95"/>
      <c r="K13" s="95"/>
      <c r="L13" s="95"/>
      <c r="M13" s="87"/>
    </row>
    <row r="14" spans="4:13" x14ac:dyDescent="0.25">
      <c r="D14" s="95"/>
      <c r="E14" s="98"/>
      <c r="F14" s="98"/>
      <c r="G14" s="2">
        <v>5</v>
      </c>
      <c r="H14" s="2"/>
      <c r="I14" s="98"/>
      <c r="J14" s="95"/>
      <c r="K14" s="95"/>
      <c r="L14" s="95"/>
      <c r="M14" s="87"/>
    </row>
    <row r="15" spans="4:13" x14ac:dyDescent="0.25">
      <c r="D15" s="95"/>
      <c r="E15" s="98"/>
      <c r="F15" s="98"/>
      <c r="G15" s="2">
        <v>6</v>
      </c>
      <c r="H15" s="2"/>
      <c r="I15" s="98"/>
      <c r="J15" s="95"/>
      <c r="K15" s="95"/>
      <c r="L15" s="95"/>
      <c r="M15" s="87"/>
    </row>
    <row r="16" spans="4:13" x14ac:dyDescent="0.25">
      <c r="D16" s="95"/>
      <c r="E16" s="98"/>
      <c r="F16" s="98"/>
      <c r="G16" s="2">
        <v>7</v>
      </c>
      <c r="H16" s="2"/>
      <c r="I16" s="98"/>
      <c r="J16" s="95"/>
      <c r="K16" s="95"/>
      <c r="L16" s="95"/>
      <c r="M16" s="87"/>
    </row>
    <row r="17" spans="4:18" x14ac:dyDescent="0.25">
      <c r="D17" s="95"/>
      <c r="E17" s="98"/>
      <c r="F17" s="98"/>
      <c r="G17" s="2">
        <v>8</v>
      </c>
      <c r="H17" s="2"/>
      <c r="I17" s="98"/>
      <c r="J17" s="95"/>
      <c r="K17" s="95"/>
      <c r="L17" s="95"/>
      <c r="M17" s="87"/>
    </row>
    <row r="18" spans="4:18" x14ac:dyDescent="0.25">
      <c r="D18" s="95"/>
      <c r="E18" s="98"/>
      <c r="F18" s="98"/>
      <c r="G18" s="2">
        <v>9</v>
      </c>
      <c r="H18" s="2"/>
      <c r="I18" s="98"/>
      <c r="J18" s="95"/>
      <c r="K18" s="95"/>
      <c r="L18" s="95"/>
      <c r="M18" s="87"/>
    </row>
    <row r="19" spans="4:18" ht="15.75" thickBot="1" x14ac:dyDescent="0.3">
      <c r="D19" s="95"/>
      <c r="E19" s="98"/>
      <c r="F19" s="98"/>
      <c r="G19" s="80">
        <v>10</v>
      </c>
      <c r="H19" s="80"/>
      <c r="I19" s="98"/>
      <c r="J19" s="95"/>
      <c r="K19" s="95"/>
      <c r="L19" s="95"/>
      <c r="M19" s="87"/>
    </row>
    <row r="20" spans="4:18" ht="15.75" thickBot="1" x14ac:dyDescent="0.3">
      <c r="D20" s="244" t="s">
        <v>8</v>
      </c>
      <c r="E20" s="245">
        <f t="shared" ref="E20:I20" si="0">SUM(E10:E19)</f>
        <v>0</v>
      </c>
      <c r="F20" s="245">
        <f t="shared" si="0"/>
        <v>0</v>
      </c>
      <c r="G20" s="245"/>
      <c r="H20" s="245">
        <f t="shared" si="0"/>
        <v>0</v>
      </c>
      <c r="I20" s="245">
        <f t="shared" si="0"/>
        <v>0</v>
      </c>
      <c r="J20" s="245">
        <f t="shared" ref="J20:M20" si="1">SUM(J10:J19)</f>
        <v>0</v>
      </c>
      <c r="K20" s="245">
        <f t="shared" si="1"/>
        <v>0</v>
      </c>
      <c r="L20" s="245">
        <f t="shared" si="1"/>
        <v>0</v>
      </c>
      <c r="M20" s="246">
        <f t="shared" si="1"/>
        <v>0</v>
      </c>
    </row>
    <row r="21" spans="4:18" x14ac:dyDescent="0.25">
      <c r="D21" s="10"/>
      <c r="E21" s="10"/>
      <c r="F21" s="10"/>
      <c r="G21" s="10"/>
      <c r="H21" s="10"/>
      <c r="I21" s="10"/>
      <c r="J21" s="10"/>
      <c r="K21" s="10"/>
      <c r="L21" s="10"/>
      <c r="M21" s="10"/>
    </row>
    <row r="23" spans="4:18" ht="15" customHeight="1" x14ac:dyDescent="0.25">
      <c r="D23" s="89" t="s">
        <v>1</v>
      </c>
      <c r="E23" s="89" t="s">
        <v>2</v>
      </c>
      <c r="F23" s="89" t="s">
        <v>3</v>
      </c>
      <c r="G23" s="91" t="s">
        <v>49</v>
      </c>
      <c r="H23" s="92"/>
      <c r="I23" s="92"/>
      <c r="J23" s="92"/>
      <c r="K23" s="92"/>
      <c r="L23" s="92"/>
      <c r="M23" s="92"/>
      <c r="N23" s="92"/>
      <c r="O23" s="93"/>
      <c r="P23" s="1"/>
      <c r="Q23" s="1"/>
    </row>
    <row r="24" spans="4:18" ht="45" x14ac:dyDescent="0.25">
      <c r="D24" s="90"/>
      <c r="E24" s="90"/>
      <c r="F24" s="90"/>
      <c r="G24" s="5" t="s">
        <v>4</v>
      </c>
      <c r="H24" s="5" t="s">
        <v>20</v>
      </c>
      <c r="I24" s="5" t="s">
        <v>37</v>
      </c>
      <c r="J24" s="5" t="s">
        <v>48</v>
      </c>
      <c r="K24" s="5" t="s">
        <v>25</v>
      </c>
      <c r="L24" s="5" t="s">
        <v>26</v>
      </c>
      <c r="M24" s="5" t="s">
        <v>27</v>
      </c>
      <c r="N24" s="5" t="s">
        <v>28</v>
      </c>
      <c r="O24" s="3" t="s">
        <v>46</v>
      </c>
      <c r="P24" s="3" t="s">
        <v>47</v>
      </c>
      <c r="Q24" s="3" t="s">
        <v>38</v>
      </c>
      <c r="R24" s="3" t="s">
        <v>13</v>
      </c>
    </row>
    <row r="25" spans="4:18" x14ac:dyDescent="0.25">
      <c r="D25" s="5" t="s">
        <v>9</v>
      </c>
      <c r="E25" s="5" t="s">
        <v>10</v>
      </c>
      <c r="F25" s="5" t="s">
        <v>11</v>
      </c>
      <c r="G25" s="5" t="s">
        <v>12</v>
      </c>
      <c r="H25" s="5" t="s">
        <v>14</v>
      </c>
      <c r="I25" s="5" t="s">
        <v>39</v>
      </c>
      <c r="J25" s="5"/>
      <c r="K25" s="5"/>
      <c r="L25" s="5"/>
      <c r="M25" s="5"/>
      <c r="N25" s="5"/>
      <c r="O25" s="5" t="s">
        <v>41</v>
      </c>
      <c r="P25" s="5" t="s">
        <v>42</v>
      </c>
      <c r="Q25" s="5" t="s">
        <v>43</v>
      </c>
      <c r="R25" s="3" t="s">
        <v>44</v>
      </c>
    </row>
    <row r="26" spans="4:18" x14ac:dyDescent="0.25">
      <c r="D26" s="94">
        <v>1</v>
      </c>
      <c r="E26" s="97"/>
      <c r="F26" s="97"/>
      <c r="G26" s="2">
        <v>1</v>
      </c>
      <c r="H26" s="2"/>
      <c r="I26" s="2"/>
      <c r="J26" s="83"/>
      <c r="K26" s="2"/>
      <c r="L26" s="2"/>
      <c r="M26" s="2"/>
      <c r="N26" s="2"/>
      <c r="O26" s="2"/>
      <c r="P26" s="2"/>
      <c r="Q26" s="2"/>
      <c r="R26" s="86"/>
    </row>
    <row r="27" spans="4:18" x14ac:dyDescent="0.25">
      <c r="D27" s="95"/>
      <c r="E27" s="98"/>
      <c r="F27" s="98"/>
      <c r="G27" s="2">
        <v>2</v>
      </c>
      <c r="H27" s="2"/>
      <c r="I27" s="2"/>
      <c r="J27" s="83"/>
      <c r="K27" s="2"/>
      <c r="L27" s="2"/>
      <c r="M27" s="2"/>
      <c r="N27" s="2"/>
      <c r="O27" s="2"/>
      <c r="P27" s="2"/>
      <c r="Q27" s="2"/>
      <c r="R27" s="87"/>
    </row>
    <row r="28" spans="4:18" x14ac:dyDescent="0.25">
      <c r="D28" s="95"/>
      <c r="E28" s="98"/>
      <c r="F28" s="98"/>
      <c r="G28" s="2">
        <v>3</v>
      </c>
      <c r="H28" s="2"/>
      <c r="I28" s="2"/>
      <c r="J28" s="83"/>
      <c r="K28" s="2"/>
      <c r="L28" s="2"/>
      <c r="M28" s="2"/>
      <c r="N28" s="2"/>
      <c r="O28" s="2"/>
      <c r="P28" s="2"/>
      <c r="Q28" s="2"/>
      <c r="R28" s="87"/>
    </row>
    <row r="29" spans="4:18" x14ac:dyDescent="0.25">
      <c r="D29" s="95"/>
      <c r="E29" s="98"/>
      <c r="F29" s="98"/>
      <c r="G29" s="2">
        <v>4</v>
      </c>
      <c r="H29" s="2"/>
      <c r="I29" s="2"/>
      <c r="J29" s="83"/>
      <c r="K29" s="2"/>
      <c r="L29" s="2"/>
      <c r="M29" s="2"/>
      <c r="N29" s="2"/>
      <c r="O29" s="2"/>
      <c r="P29" s="2"/>
      <c r="Q29" s="2"/>
      <c r="R29" s="87"/>
    </row>
    <row r="30" spans="4:18" x14ac:dyDescent="0.25">
      <c r="D30" s="95"/>
      <c r="E30" s="98"/>
      <c r="F30" s="98"/>
      <c r="G30" s="2">
        <v>5</v>
      </c>
      <c r="H30" s="2"/>
      <c r="I30" s="2"/>
      <c r="J30" s="2"/>
      <c r="K30" s="2"/>
      <c r="L30" s="2"/>
      <c r="M30" s="2"/>
      <c r="N30" s="2"/>
      <c r="O30" s="2"/>
      <c r="P30" s="2"/>
      <c r="Q30" s="2"/>
      <c r="R30" s="87"/>
    </row>
    <row r="31" spans="4:18" x14ac:dyDescent="0.25">
      <c r="D31" s="95"/>
      <c r="E31" s="98"/>
      <c r="F31" s="98"/>
      <c r="G31" s="2">
        <v>6</v>
      </c>
      <c r="H31" s="2"/>
      <c r="I31" s="2"/>
      <c r="J31" s="2"/>
      <c r="K31" s="2"/>
      <c r="L31" s="2"/>
      <c r="M31" s="2"/>
      <c r="N31" s="2"/>
      <c r="O31" s="2"/>
      <c r="P31" s="2"/>
      <c r="Q31" s="2"/>
      <c r="R31" s="87"/>
    </row>
    <row r="32" spans="4:18" x14ac:dyDescent="0.25">
      <c r="D32" s="95"/>
      <c r="E32" s="98"/>
      <c r="F32" s="98"/>
      <c r="G32" s="2">
        <v>7</v>
      </c>
      <c r="H32" s="2"/>
      <c r="I32" s="2"/>
      <c r="J32" s="2"/>
      <c r="K32" s="2"/>
      <c r="L32" s="2"/>
      <c r="M32" s="2"/>
      <c r="N32" s="2"/>
      <c r="O32" s="2"/>
      <c r="P32" s="2"/>
      <c r="Q32" s="2"/>
      <c r="R32" s="87"/>
    </row>
    <row r="33" spans="4:18" x14ac:dyDescent="0.25">
      <c r="D33" s="95"/>
      <c r="E33" s="98"/>
      <c r="F33" s="98"/>
      <c r="G33" s="2">
        <v>8</v>
      </c>
      <c r="H33" s="2"/>
      <c r="I33" s="2"/>
      <c r="J33" s="2"/>
      <c r="K33" s="2"/>
      <c r="L33" s="2"/>
      <c r="M33" s="2"/>
      <c r="N33" s="2"/>
      <c r="O33" s="2"/>
      <c r="P33" s="2"/>
      <c r="Q33" s="2"/>
      <c r="R33" s="87"/>
    </row>
    <row r="34" spans="4:18" x14ac:dyDescent="0.25">
      <c r="D34" s="95"/>
      <c r="E34" s="98"/>
      <c r="F34" s="98"/>
      <c r="G34" s="2">
        <v>9</v>
      </c>
      <c r="H34" s="2"/>
      <c r="I34" s="2"/>
      <c r="J34" s="2"/>
      <c r="K34" s="2"/>
      <c r="L34" s="2"/>
      <c r="M34" s="2"/>
      <c r="N34" s="2"/>
      <c r="O34" s="2"/>
      <c r="P34" s="2"/>
      <c r="Q34" s="2"/>
      <c r="R34" s="87"/>
    </row>
    <row r="35" spans="4:18" ht="15.75" thickBot="1" x14ac:dyDescent="0.3">
      <c r="D35" s="95"/>
      <c r="E35" s="98"/>
      <c r="F35" s="98"/>
      <c r="G35" s="80">
        <v>10</v>
      </c>
      <c r="H35" s="80"/>
      <c r="I35" s="80"/>
      <c r="J35" s="80"/>
      <c r="K35" s="80"/>
      <c r="L35" s="80"/>
      <c r="M35" s="80"/>
      <c r="N35" s="80"/>
      <c r="O35" s="80"/>
      <c r="P35" s="80"/>
      <c r="Q35" s="80"/>
      <c r="R35" s="87"/>
    </row>
    <row r="36" spans="4:18" ht="15.75" thickBot="1" x14ac:dyDescent="0.3">
      <c r="D36" s="244" t="s">
        <v>8</v>
      </c>
      <c r="E36" s="245"/>
      <c r="F36" s="245"/>
      <c r="G36" s="245"/>
      <c r="H36" s="245"/>
      <c r="I36" s="245"/>
      <c r="J36" s="245">
        <f t="shared" ref="J36:R36" si="2">SUM(J26:J35)</f>
        <v>0</v>
      </c>
      <c r="K36" s="245">
        <f t="shared" si="2"/>
        <v>0</v>
      </c>
      <c r="L36" s="245">
        <f t="shared" si="2"/>
        <v>0</v>
      </c>
      <c r="M36" s="245">
        <f t="shared" si="2"/>
        <v>0</v>
      </c>
      <c r="N36" s="245">
        <f t="shared" si="2"/>
        <v>0</v>
      </c>
      <c r="O36" s="245">
        <f t="shared" si="2"/>
        <v>0</v>
      </c>
      <c r="P36" s="245">
        <f t="shared" si="2"/>
        <v>0</v>
      </c>
      <c r="Q36" s="245">
        <f t="shared" si="2"/>
        <v>0</v>
      </c>
      <c r="R36" s="246">
        <f t="shared" si="2"/>
        <v>0</v>
      </c>
    </row>
    <row r="39" spans="4:18" ht="15" customHeight="1" x14ac:dyDescent="0.25">
      <c r="D39" s="89" t="s">
        <v>1</v>
      </c>
      <c r="E39" s="89" t="s">
        <v>2</v>
      </c>
      <c r="F39" s="89" t="s">
        <v>3</v>
      </c>
      <c r="G39" s="91" t="s">
        <v>50</v>
      </c>
      <c r="H39" s="92"/>
      <c r="I39" s="92"/>
      <c r="J39" s="92"/>
      <c r="K39" s="92"/>
      <c r="L39" s="92"/>
      <c r="M39" s="92"/>
      <c r="N39" s="92"/>
      <c r="O39" s="93"/>
      <c r="P39" s="1"/>
      <c r="Q39" s="1"/>
      <c r="R39" s="1"/>
    </row>
    <row r="40" spans="4:18" ht="45" x14ac:dyDescent="0.25">
      <c r="D40" s="90"/>
      <c r="E40" s="90"/>
      <c r="F40" s="90"/>
      <c r="G40" s="5" t="s">
        <v>4</v>
      </c>
      <c r="H40" s="5" t="s">
        <v>20</v>
      </c>
      <c r="I40" s="5" t="s">
        <v>37</v>
      </c>
      <c r="J40" s="5" t="s">
        <v>48</v>
      </c>
      <c r="K40" s="5" t="s">
        <v>25</v>
      </c>
      <c r="L40" s="5" t="s">
        <v>26</v>
      </c>
      <c r="M40" s="5" t="s">
        <v>27</v>
      </c>
      <c r="N40" s="5" t="s">
        <v>28</v>
      </c>
      <c r="O40" s="3" t="s">
        <v>46</v>
      </c>
      <c r="P40" s="3" t="s">
        <v>47</v>
      </c>
      <c r="Q40" s="3" t="s">
        <v>38</v>
      </c>
      <c r="R40" s="3" t="s">
        <v>13</v>
      </c>
    </row>
    <row r="41" spans="4:18" x14ac:dyDescent="0.25">
      <c r="D41" s="5" t="s">
        <v>9</v>
      </c>
      <c r="E41" s="5" t="s">
        <v>10</v>
      </c>
      <c r="F41" s="5" t="s">
        <v>11</v>
      </c>
      <c r="G41" s="5" t="s">
        <v>12</v>
      </c>
      <c r="H41" s="5" t="s">
        <v>14</v>
      </c>
      <c r="I41" s="5" t="s">
        <v>51</v>
      </c>
      <c r="J41" s="5"/>
      <c r="K41" s="5"/>
      <c r="L41" s="5"/>
      <c r="M41" s="5"/>
      <c r="N41" s="5"/>
      <c r="O41" s="5" t="s">
        <v>41</v>
      </c>
      <c r="P41" s="5" t="s">
        <v>42</v>
      </c>
      <c r="Q41" s="5" t="s">
        <v>43</v>
      </c>
      <c r="R41" s="3" t="s">
        <v>44</v>
      </c>
    </row>
    <row r="42" spans="4:18" x14ac:dyDescent="0.25">
      <c r="D42" s="94">
        <v>1</v>
      </c>
      <c r="E42" s="97">
        <v>100</v>
      </c>
      <c r="F42" s="97">
        <v>90</v>
      </c>
      <c r="G42" s="2">
        <v>1</v>
      </c>
      <c r="H42" s="2">
        <v>10</v>
      </c>
      <c r="I42" s="2">
        <f>H42*0.6*0.9</f>
        <v>5.4</v>
      </c>
      <c r="J42" s="83"/>
      <c r="K42" s="2"/>
      <c r="L42" s="2"/>
      <c r="M42" s="2"/>
      <c r="N42" s="2"/>
      <c r="O42" s="2"/>
      <c r="P42" s="2"/>
      <c r="Q42" s="2">
        <f>I42-O42</f>
        <v>5.4</v>
      </c>
      <c r="R42" s="1"/>
    </row>
    <row r="43" spans="4:18" x14ac:dyDescent="0.25">
      <c r="D43" s="95"/>
      <c r="E43" s="98"/>
      <c r="F43" s="98"/>
      <c r="G43" s="2">
        <v>2</v>
      </c>
      <c r="H43" s="2">
        <v>10</v>
      </c>
      <c r="I43" s="2">
        <f t="shared" ref="I43:I48" si="3">H43*0.6*0.9</f>
        <v>5.4</v>
      </c>
      <c r="J43" s="83"/>
      <c r="K43" s="2"/>
      <c r="L43" s="2"/>
      <c r="M43" s="2"/>
      <c r="N43" s="2"/>
      <c r="O43" s="2"/>
      <c r="P43" s="2"/>
      <c r="Q43" s="2">
        <f t="shared" ref="Q43:Q51" si="4">I43-O43</f>
        <v>5.4</v>
      </c>
      <c r="R43" s="1"/>
    </row>
    <row r="44" spans="4:18" x14ac:dyDescent="0.25">
      <c r="D44" s="95"/>
      <c r="E44" s="98"/>
      <c r="F44" s="98"/>
      <c r="G44" s="2">
        <v>3</v>
      </c>
      <c r="H44" s="2">
        <v>20</v>
      </c>
      <c r="I44" s="2">
        <f t="shared" si="3"/>
        <v>10.8</v>
      </c>
      <c r="J44" s="83"/>
      <c r="K44" s="2"/>
      <c r="L44" s="2"/>
      <c r="M44" s="2"/>
      <c r="N44" s="2"/>
      <c r="O44" s="2"/>
      <c r="P44" s="2"/>
      <c r="Q44" s="2">
        <f t="shared" si="4"/>
        <v>10.8</v>
      </c>
      <c r="R44" s="1"/>
    </row>
    <row r="45" spans="4:18" x14ac:dyDescent="0.25">
      <c r="D45" s="95"/>
      <c r="E45" s="98"/>
      <c r="F45" s="98"/>
      <c r="G45" s="2">
        <v>4</v>
      </c>
      <c r="H45" s="2">
        <v>30</v>
      </c>
      <c r="I45" s="2">
        <f t="shared" si="3"/>
        <v>16.2</v>
      </c>
      <c r="J45" s="2"/>
      <c r="K45" s="2"/>
      <c r="L45" s="2"/>
      <c r="M45" s="2"/>
      <c r="N45" s="2"/>
      <c r="O45" s="2"/>
      <c r="P45" s="2"/>
      <c r="Q45" s="2">
        <f t="shared" si="4"/>
        <v>16.2</v>
      </c>
      <c r="R45" s="1"/>
    </row>
    <row r="46" spans="4:18" x14ac:dyDescent="0.25">
      <c r="D46" s="95"/>
      <c r="E46" s="98"/>
      <c r="F46" s="98"/>
      <c r="G46" s="2">
        <v>5</v>
      </c>
      <c r="H46" s="2">
        <v>5</v>
      </c>
      <c r="I46" s="2">
        <f t="shared" si="3"/>
        <v>2.7</v>
      </c>
      <c r="J46" s="2"/>
      <c r="K46" s="2"/>
      <c r="L46" s="2"/>
      <c r="M46" s="2"/>
      <c r="N46" s="2"/>
      <c r="O46" s="2"/>
      <c r="P46" s="2"/>
      <c r="Q46" s="2">
        <f t="shared" si="4"/>
        <v>2.7</v>
      </c>
      <c r="R46" s="1"/>
    </row>
    <row r="47" spans="4:18" x14ac:dyDescent="0.25">
      <c r="D47" s="95"/>
      <c r="E47" s="98"/>
      <c r="F47" s="98"/>
      <c r="G47" s="2">
        <v>6</v>
      </c>
      <c r="H47" s="2">
        <v>15</v>
      </c>
      <c r="I47" s="2">
        <f t="shared" si="3"/>
        <v>8.1</v>
      </c>
      <c r="J47" s="2"/>
      <c r="K47" s="2"/>
      <c r="L47" s="2"/>
      <c r="M47" s="2"/>
      <c r="N47" s="2"/>
      <c r="O47" s="2"/>
      <c r="P47" s="2"/>
      <c r="Q47" s="2">
        <f t="shared" si="4"/>
        <v>8.1</v>
      </c>
      <c r="R47" s="1"/>
    </row>
    <row r="48" spans="4:18" x14ac:dyDescent="0.25">
      <c r="D48" s="95"/>
      <c r="E48" s="98"/>
      <c r="F48" s="98"/>
      <c r="G48" s="2">
        <v>7</v>
      </c>
      <c r="H48" s="2">
        <v>10</v>
      </c>
      <c r="I48" s="2">
        <f t="shared" si="3"/>
        <v>5.4</v>
      </c>
      <c r="J48" s="2"/>
      <c r="K48" s="2"/>
      <c r="L48" s="2"/>
      <c r="M48" s="2"/>
      <c r="N48" s="2"/>
      <c r="O48" s="2"/>
      <c r="P48" s="2"/>
      <c r="Q48" s="2">
        <f t="shared" si="4"/>
        <v>5.4</v>
      </c>
      <c r="R48" s="1"/>
    </row>
    <row r="49" spans="4:18" x14ac:dyDescent="0.25">
      <c r="D49" s="95"/>
      <c r="E49" s="98"/>
      <c r="F49" s="98"/>
      <c r="G49" s="2">
        <v>8</v>
      </c>
      <c r="H49" s="2"/>
      <c r="I49" s="2"/>
      <c r="J49" s="2"/>
      <c r="K49" s="2"/>
      <c r="L49" s="2"/>
      <c r="M49" s="2"/>
      <c r="N49" s="2"/>
      <c r="O49" s="2"/>
      <c r="P49" s="2"/>
      <c r="Q49" s="2">
        <f t="shared" si="4"/>
        <v>0</v>
      </c>
      <c r="R49" s="1"/>
    </row>
    <row r="50" spans="4:18" x14ac:dyDescent="0.25">
      <c r="D50" s="95"/>
      <c r="E50" s="98"/>
      <c r="F50" s="98"/>
      <c r="G50" s="2">
        <v>9</v>
      </c>
      <c r="H50" s="2"/>
      <c r="I50" s="2"/>
      <c r="J50" s="2"/>
      <c r="K50" s="2"/>
      <c r="L50" s="2"/>
      <c r="M50" s="2"/>
      <c r="N50" s="2"/>
      <c r="O50" s="2"/>
      <c r="P50" s="2"/>
      <c r="Q50" s="2">
        <f t="shared" si="4"/>
        <v>0</v>
      </c>
      <c r="R50" s="1"/>
    </row>
    <row r="51" spans="4:18" x14ac:dyDescent="0.25">
      <c r="D51" s="96"/>
      <c r="E51" s="99"/>
      <c r="F51" s="99"/>
      <c r="G51" s="2">
        <v>10</v>
      </c>
      <c r="H51" s="2"/>
      <c r="I51" s="2"/>
      <c r="J51" s="2"/>
      <c r="K51" s="2"/>
      <c r="L51" s="2"/>
      <c r="M51" s="2"/>
      <c r="N51" s="2"/>
      <c r="O51" s="2"/>
      <c r="P51" s="2"/>
      <c r="Q51" s="2">
        <f t="shared" si="4"/>
        <v>0</v>
      </c>
      <c r="R51" s="1"/>
    </row>
    <row r="52" spans="4:18" x14ac:dyDescent="0.25">
      <c r="D52" s="2" t="s">
        <v>8</v>
      </c>
      <c r="E52" s="2">
        <f t="shared" ref="E52" si="5">SUM(E42:E51)</f>
        <v>100</v>
      </c>
      <c r="F52" s="2">
        <f t="shared" ref="F52" si="6">SUM(F42:F51)</f>
        <v>90</v>
      </c>
      <c r="G52" s="2"/>
      <c r="H52" s="2">
        <f t="shared" ref="H52" si="7">SUM(H42:H51)</f>
        <v>100</v>
      </c>
      <c r="I52" s="2">
        <f>SUM(I42:I51)</f>
        <v>54</v>
      </c>
      <c r="J52" s="2">
        <f t="shared" ref="J52" si="8">SUM(J42:J51)</f>
        <v>0</v>
      </c>
      <c r="K52" s="2">
        <f t="shared" ref="K52" si="9">SUM(K42:K51)</f>
        <v>0</v>
      </c>
      <c r="L52" s="2">
        <f t="shared" ref="L52" si="10">SUM(L42:L51)</f>
        <v>0</v>
      </c>
      <c r="M52" s="2">
        <f t="shared" ref="M52" si="11">SUM(M42:M51)</f>
        <v>0</v>
      </c>
      <c r="N52" s="2">
        <f t="shared" ref="N52" si="12">SUM(N42:N51)</f>
        <v>0</v>
      </c>
      <c r="O52" s="2">
        <f t="shared" ref="O52" si="13">SUM(O42:O51)</f>
        <v>0</v>
      </c>
      <c r="P52" s="2">
        <f t="shared" ref="P52" si="14">SUM(P42:P51)</f>
        <v>0</v>
      </c>
      <c r="Q52" s="2">
        <f t="shared" ref="Q52" si="15">SUM(Q42:Q51)</f>
        <v>54</v>
      </c>
      <c r="R52" s="2">
        <f t="shared" ref="R52" si="16">SUM(R42:R51)</f>
        <v>0</v>
      </c>
    </row>
    <row r="55" spans="4:18" x14ac:dyDescent="0.25">
      <c r="D55" s="89" t="s">
        <v>1</v>
      </c>
      <c r="E55" s="89" t="s">
        <v>2</v>
      </c>
      <c r="F55" s="89" t="s">
        <v>3</v>
      </c>
      <c r="G55" s="91" t="s">
        <v>105</v>
      </c>
      <c r="H55" s="92"/>
      <c r="I55" s="92"/>
      <c r="J55" s="92"/>
      <c r="K55" s="92"/>
      <c r="L55" s="92"/>
      <c r="M55" s="92"/>
      <c r="N55" s="92"/>
      <c r="O55" s="93"/>
      <c r="P55" s="1"/>
      <c r="Q55" s="1"/>
      <c r="R55" s="1"/>
    </row>
    <row r="56" spans="4:18" ht="45" x14ac:dyDescent="0.25">
      <c r="D56" s="90"/>
      <c r="E56" s="90"/>
      <c r="F56" s="90"/>
      <c r="G56" s="5" t="s">
        <v>4</v>
      </c>
      <c r="H56" s="5" t="s">
        <v>20</v>
      </c>
      <c r="I56" s="5" t="s">
        <v>52</v>
      </c>
      <c r="J56" s="5" t="s">
        <v>48</v>
      </c>
      <c r="K56" s="5" t="s">
        <v>25</v>
      </c>
      <c r="L56" s="5" t="s">
        <v>26</v>
      </c>
      <c r="M56" s="5" t="s">
        <v>27</v>
      </c>
      <c r="N56" s="5" t="s">
        <v>28</v>
      </c>
      <c r="O56" s="3" t="s">
        <v>46</v>
      </c>
      <c r="P56" s="3" t="s">
        <v>47</v>
      </c>
      <c r="Q56" s="3" t="s">
        <v>38</v>
      </c>
      <c r="R56" s="3" t="s">
        <v>13</v>
      </c>
    </row>
    <row r="57" spans="4:18" x14ac:dyDescent="0.25">
      <c r="D57" s="5" t="s">
        <v>9</v>
      </c>
      <c r="E57" s="5" t="s">
        <v>10</v>
      </c>
      <c r="F57" s="5" t="s">
        <v>11</v>
      </c>
      <c r="G57" s="5" t="s">
        <v>12</v>
      </c>
      <c r="H57" s="5" t="s">
        <v>14</v>
      </c>
      <c r="I57" s="5" t="s">
        <v>51</v>
      </c>
      <c r="J57" s="5"/>
      <c r="K57" s="5"/>
      <c r="L57" s="5"/>
      <c r="M57" s="5"/>
      <c r="N57" s="5"/>
      <c r="O57" s="5" t="s">
        <v>41</v>
      </c>
      <c r="P57" s="5" t="s">
        <v>42</v>
      </c>
      <c r="Q57" s="5" t="s">
        <v>43</v>
      </c>
      <c r="R57" s="3" t="s">
        <v>44</v>
      </c>
    </row>
    <row r="58" spans="4:18" x14ac:dyDescent="0.25">
      <c r="D58" s="94">
        <v>1</v>
      </c>
      <c r="E58" s="97">
        <v>100</v>
      </c>
      <c r="F58" s="97">
        <v>90</v>
      </c>
      <c r="G58" s="2">
        <v>1</v>
      </c>
      <c r="H58" s="2">
        <v>10</v>
      </c>
      <c r="I58" s="2">
        <f>H58*0.6*0.9</f>
        <v>5.4</v>
      </c>
      <c r="J58" s="2"/>
      <c r="K58" s="2"/>
      <c r="L58" s="2"/>
      <c r="M58" s="2"/>
      <c r="N58" s="2"/>
      <c r="O58" s="2"/>
      <c r="P58" s="2"/>
      <c r="Q58" s="2"/>
      <c r="R58" s="1"/>
    </row>
    <row r="59" spans="4:18" x14ac:dyDescent="0.25">
      <c r="D59" s="95"/>
      <c r="E59" s="98"/>
      <c r="F59" s="98"/>
      <c r="G59" s="2">
        <v>2</v>
      </c>
      <c r="H59" s="2">
        <v>10</v>
      </c>
      <c r="I59" s="2">
        <f t="shared" ref="I59:I64" si="17">H59*0.6*0.9</f>
        <v>5.4</v>
      </c>
      <c r="J59" s="2"/>
      <c r="K59" s="2"/>
      <c r="L59" s="2"/>
      <c r="M59" s="2"/>
      <c r="N59" s="2"/>
      <c r="O59" s="2"/>
      <c r="P59" s="2"/>
      <c r="Q59" s="2"/>
      <c r="R59" s="1"/>
    </row>
    <row r="60" spans="4:18" x14ac:dyDescent="0.25">
      <c r="D60" s="95"/>
      <c r="E60" s="98"/>
      <c r="F60" s="98"/>
      <c r="G60" s="2">
        <v>3</v>
      </c>
      <c r="H60" s="2">
        <v>20</v>
      </c>
      <c r="I60" s="2">
        <f t="shared" si="17"/>
        <v>10.8</v>
      </c>
      <c r="J60" s="2"/>
      <c r="K60" s="2"/>
      <c r="L60" s="2"/>
      <c r="M60" s="2"/>
      <c r="N60" s="2"/>
      <c r="O60" s="2"/>
      <c r="P60" s="2"/>
      <c r="Q60" s="2"/>
      <c r="R60" s="1"/>
    </row>
    <row r="61" spans="4:18" x14ac:dyDescent="0.25">
      <c r="D61" s="95"/>
      <c r="E61" s="98"/>
      <c r="F61" s="98"/>
      <c r="G61" s="2">
        <v>4</v>
      </c>
      <c r="H61" s="2">
        <v>30</v>
      </c>
      <c r="I61" s="2">
        <f t="shared" si="17"/>
        <v>16.2</v>
      </c>
      <c r="J61" s="2"/>
      <c r="K61" s="2"/>
      <c r="L61" s="2"/>
      <c r="M61" s="2"/>
      <c r="N61" s="2"/>
      <c r="O61" s="2"/>
      <c r="P61" s="2"/>
      <c r="Q61" s="2"/>
      <c r="R61" s="1"/>
    </row>
    <row r="62" spans="4:18" x14ac:dyDescent="0.25">
      <c r="D62" s="95"/>
      <c r="E62" s="98"/>
      <c r="F62" s="98"/>
      <c r="G62" s="2">
        <v>5</v>
      </c>
      <c r="H62" s="2">
        <v>5</v>
      </c>
      <c r="I62" s="2">
        <f t="shared" si="17"/>
        <v>2.7</v>
      </c>
      <c r="J62" s="2"/>
      <c r="K62" s="2"/>
      <c r="L62" s="2"/>
      <c r="M62" s="2"/>
      <c r="N62" s="2"/>
      <c r="O62" s="2"/>
      <c r="P62" s="2"/>
      <c r="Q62" s="2"/>
      <c r="R62" s="1"/>
    </row>
    <row r="63" spans="4:18" x14ac:dyDescent="0.25">
      <c r="D63" s="95"/>
      <c r="E63" s="98"/>
      <c r="F63" s="98"/>
      <c r="G63" s="2">
        <v>6</v>
      </c>
      <c r="H63" s="2">
        <v>15</v>
      </c>
      <c r="I63" s="2">
        <f t="shared" si="17"/>
        <v>8.1</v>
      </c>
      <c r="J63" s="2"/>
      <c r="K63" s="2"/>
      <c r="L63" s="2"/>
      <c r="M63" s="2"/>
      <c r="N63" s="2"/>
      <c r="O63" s="2"/>
      <c r="P63" s="2"/>
      <c r="Q63" s="2"/>
      <c r="R63" s="1"/>
    </row>
    <row r="64" spans="4:18" x14ac:dyDescent="0.25">
      <c r="D64" s="95"/>
      <c r="E64" s="98"/>
      <c r="F64" s="98"/>
      <c r="G64" s="2">
        <v>7</v>
      </c>
      <c r="H64" s="2">
        <v>10</v>
      </c>
      <c r="I64" s="2">
        <f t="shared" si="17"/>
        <v>5.4</v>
      </c>
      <c r="J64" s="2"/>
      <c r="K64" s="2"/>
      <c r="L64" s="2"/>
      <c r="M64" s="2"/>
      <c r="N64" s="2"/>
      <c r="O64" s="2"/>
      <c r="P64" s="2"/>
      <c r="Q64" s="2"/>
      <c r="R64" s="1"/>
    </row>
    <row r="65" spans="4:18" x14ac:dyDescent="0.25">
      <c r="D65" s="95"/>
      <c r="E65" s="98"/>
      <c r="F65" s="98"/>
      <c r="G65" s="2">
        <v>8</v>
      </c>
      <c r="H65" s="2"/>
      <c r="I65" s="2"/>
      <c r="J65" s="2"/>
      <c r="K65" s="2"/>
      <c r="L65" s="2"/>
      <c r="M65" s="2"/>
      <c r="N65" s="2"/>
      <c r="O65" s="2"/>
      <c r="P65" s="2"/>
      <c r="Q65" s="2"/>
      <c r="R65" s="1"/>
    </row>
    <row r="66" spans="4:18" x14ac:dyDescent="0.25">
      <c r="D66" s="95"/>
      <c r="E66" s="98"/>
      <c r="F66" s="98"/>
      <c r="G66" s="2">
        <v>9</v>
      </c>
      <c r="H66" s="2"/>
      <c r="I66" s="2"/>
      <c r="J66" s="2"/>
      <c r="K66" s="2"/>
      <c r="L66" s="2"/>
      <c r="M66" s="2"/>
      <c r="N66" s="2"/>
      <c r="O66" s="2"/>
      <c r="P66" s="2"/>
      <c r="Q66" s="2"/>
      <c r="R66" s="1"/>
    </row>
    <row r="67" spans="4:18" x14ac:dyDescent="0.25">
      <c r="D67" s="96"/>
      <c r="E67" s="99"/>
      <c r="F67" s="99"/>
      <c r="G67" s="2">
        <v>10</v>
      </c>
      <c r="H67" s="2"/>
      <c r="I67" s="2"/>
      <c r="J67" s="2"/>
      <c r="K67" s="2"/>
      <c r="L67" s="2"/>
      <c r="M67" s="2"/>
      <c r="N67" s="2"/>
      <c r="O67" s="2"/>
      <c r="P67" s="2"/>
      <c r="Q67" s="2"/>
      <c r="R67" s="1"/>
    </row>
    <row r="68" spans="4:18" x14ac:dyDescent="0.25">
      <c r="D68" s="2" t="s">
        <v>8</v>
      </c>
      <c r="E68" s="2">
        <f t="shared" ref="E68" si="18">SUM(E58:E67)</f>
        <v>100</v>
      </c>
      <c r="F68" s="2">
        <f t="shared" ref="F68" si="19">SUM(F58:F67)</f>
        <v>90</v>
      </c>
      <c r="G68" s="2"/>
      <c r="H68" s="2">
        <f t="shared" ref="H68" si="20">SUM(H58:H67)</f>
        <v>100</v>
      </c>
      <c r="I68" s="2">
        <f>SUM(I58:I67)</f>
        <v>54</v>
      </c>
      <c r="J68" s="2">
        <f t="shared" ref="J68" si="21">SUM(J58:J67)</f>
        <v>0</v>
      </c>
      <c r="K68" s="2">
        <f t="shared" ref="K68" si="22">SUM(K58:K67)</f>
        <v>0</v>
      </c>
      <c r="L68" s="2">
        <f t="shared" ref="L68" si="23">SUM(L58:L67)</f>
        <v>0</v>
      </c>
      <c r="M68" s="2">
        <f t="shared" ref="M68" si="24">SUM(M58:M67)</f>
        <v>0</v>
      </c>
      <c r="N68" s="2">
        <f t="shared" ref="N68" si="25">SUM(N58:N67)</f>
        <v>0</v>
      </c>
      <c r="O68" s="2">
        <f t="shared" ref="O68" si="26">SUM(O58:O67)</f>
        <v>0</v>
      </c>
      <c r="P68" s="2">
        <f t="shared" ref="P68" si="27">SUM(P58:P67)</f>
        <v>0</v>
      </c>
      <c r="Q68" s="2">
        <f t="shared" ref="Q68" si="28">SUM(Q58:Q67)</f>
        <v>0</v>
      </c>
      <c r="R68" s="2">
        <f t="shared" ref="R68" si="29">SUM(R58:R67)</f>
        <v>0</v>
      </c>
    </row>
    <row r="71" spans="4:18" x14ac:dyDescent="0.25">
      <c r="D71" s="6" t="s">
        <v>22</v>
      </c>
    </row>
    <row r="72" spans="4:18" ht="15" customHeight="1" x14ac:dyDescent="0.25">
      <c r="D72" s="89" t="s">
        <v>1</v>
      </c>
      <c r="E72" s="89" t="s">
        <v>2</v>
      </c>
      <c r="F72" s="89" t="s">
        <v>3</v>
      </c>
      <c r="G72" s="103" t="s">
        <v>23</v>
      </c>
      <c r="H72" s="103"/>
      <c r="I72" s="103"/>
      <c r="J72" s="103"/>
      <c r="K72" s="103"/>
      <c r="L72" s="103"/>
      <c r="M72" s="104"/>
    </row>
    <row r="73" spans="4:18" ht="35.25" customHeight="1" x14ac:dyDescent="0.25">
      <c r="D73" s="90"/>
      <c r="E73" s="90"/>
      <c r="F73" s="90"/>
      <c r="G73" s="5" t="s">
        <v>29</v>
      </c>
      <c r="H73" s="5" t="s">
        <v>30</v>
      </c>
      <c r="I73" s="5" t="s">
        <v>5</v>
      </c>
      <c r="J73" s="5" t="s">
        <v>6</v>
      </c>
      <c r="K73" s="4" t="s">
        <v>7</v>
      </c>
      <c r="L73" s="4" t="s">
        <v>31</v>
      </c>
      <c r="M73" s="105"/>
    </row>
    <row r="74" spans="4:18" x14ac:dyDescent="0.25">
      <c r="D74" s="5" t="s">
        <v>9</v>
      </c>
      <c r="E74" s="5" t="s">
        <v>10</v>
      </c>
      <c r="F74" s="5" t="s">
        <v>11</v>
      </c>
      <c r="G74" s="5" t="s">
        <v>12</v>
      </c>
      <c r="H74" s="5" t="s">
        <v>14</v>
      </c>
      <c r="I74" s="5" t="s">
        <v>15</v>
      </c>
      <c r="J74" s="5" t="s">
        <v>16</v>
      </c>
      <c r="K74" s="5" t="s">
        <v>17</v>
      </c>
      <c r="L74" s="5" t="s">
        <v>45</v>
      </c>
      <c r="M74" s="3" t="s">
        <v>18</v>
      </c>
    </row>
    <row r="75" spans="4:18" ht="53.25" customHeight="1" x14ac:dyDescent="0.25">
      <c r="D75" s="86"/>
      <c r="E75" s="86"/>
      <c r="F75" s="86"/>
      <c r="G75" s="8" t="s">
        <v>35</v>
      </c>
      <c r="H75" s="7" t="s">
        <v>24</v>
      </c>
      <c r="I75" s="9">
        <f>I20</f>
        <v>0</v>
      </c>
      <c r="J75" s="9">
        <v>10</v>
      </c>
      <c r="K75" s="9">
        <v>10</v>
      </c>
      <c r="L75" s="9">
        <f>I75-K75</f>
        <v>-10</v>
      </c>
      <c r="M75" s="9"/>
    </row>
    <row r="76" spans="4:18" x14ac:dyDescent="0.25">
      <c r="D76" s="87"/>
      <c r="E76" s="87"/>
      <c r="F76" s="87"/>
      <c r="G76" s="100" t="s">
        <v>32</v>
      </c>
      <c r="H76" s="7" t="s">
        <v>24</v>
      </c>
      <c r="I76" s="9"/>
      <c r="J76" s="9"/>
      <c r="K76" s="9"/>
      <c r="L76" s="9"/>
      <c r="M76" s="9"/>
    </row>
    <row r="77" spans="4:18" x14ac:dyDescent="0.25">
      <c r="D77" s="87"/>
      <c r="E77" s="87"/>
      <c r="F77" s="87"/>
      <c r="G77" s="106"/>
      <c r="H77" s="7" t="s">
        <v>25</v>
      </c>
      <c r="I77" s="9"/>
      <c r="J77" s="9"/>
      <c r="K77" s="9"/>
      <c r="L77" s="9"/>
      <c r="M77" s="9"/>
    </row>
    <row r="78" spans="4:18" x14ac:dyDescent="0.25">
      <c r="D78" s="87"/>
      <c r="E78" s="87"/>
      <c r="F78" s="87"/>
      <c r="G78" s="106"/>
      <c r="H78" s="7" t="s">
        <v>26</v>
      </c>
      <c r="I78" s="9"/>
      <c r="J78" s="9"/>
      <c r="K78" s="9"/>
      <c r="L78" s="9"/>
      <c r="M78" s="9"/>
    </row>
    <row r="79" spans="4:18" x14ac:dyDescent="0.25">
      <c r="D79" s="87"/>
      <c r="E79" s="87"/>
      <c r="F79" s="87"/>
      <c r="G79" s="106"/>
      <c r="H79" s="7" t="s">
        <v>27</v>
      </c>
      <c r="I79" s="9"/>
      <c r="J79" s="9"/>
      <c r="K79" s="9"/>
      <c r="L79" s="9"/>
      <c r="M79" s="9"/>
    </row>
    <row r="80" spans="4:18" x14ac:dyDescent="0.25">
      <c r="D80" s="87"/>
      <c r="E80" s="87"/>
      <c r="F80" s="87"/>
      <c r="G80" s="107"/>
      <c r="H80" s="7" t="s">
        <v>28</v>
      </c>
      <c r="I80" s="9"/>
      <c r="J80" s="9"/>
      <c r="K80" s="9"/>
      <c r="L80" s="9"/>
      <c r="M80" s="9"/>
    </row>
    <row r="81" spans="4:13" x14ac:dyDescent="0.25">
      <c r="D81" s="87"/>
      <c r="E81" s="87"/>
      <c r="F81" s="87"/>
      <c r="G81" s="100" t="s">
        <v>33</v>
      </c>
      <c r="H81" s="7" t="s">
        <v>24</v>
      </c>
      <c r="I81" s="9"/>
      <c r="J81" s="9"/>
      <c r="K81" s="9"/>
      <c r="L81" s="9"/>
      <c r="M81" s="9"/>
    </row>
    <row r="82" spans="4:13" x14ac:dyDescent="0.25">
      <c r="D82" s="87"/>
      <c r="E82" s="87"/>
      <c r="F82" s="87"/>
      <c r="G82" s="101"/>
      <c r="H82" s="7" t="s">
        <v>25</v>
      </c>
      <c r="I82" s="9"/>
      <c r="J82" s="9"/>
      <c r="K82" s="9"/>
      <c r="L82" s="9"/>
      <c r="M82" s="9"/>
    </row>
    <row r="83" spans="4:13" x14ac:dyDescent="0.25">
      <c r="D83" s="87"/>
      <c r="E83" s="87"/>
      <c r="F83" s="87"/>
      <c r="G83" s="101"/>
      <c r="H83" s="7" t="s">
        <v>26</v>
      </c>
      <c r="I83" s="9"/>
      <c r="J83" s="9"/>
      <c r="K83" s="9"/>
      <c r="L83" s="9"/>
      <c r="M83" s="9"/>
    </row>
    <row r="84" spans="4:13" x14ac:dyDescent="0.25">
      <c r="D84" s="87"/>
      <c r="E84" s="87"/>
      <c r="F84" s="87"/>
      <c r="G84" s="101"/>
      <c r="H84" s="7" t="s">
        <v>27</v>
      </c>
      <c r="I84" s="9"/>
      <c r="J84" s="9"/>
      <c r="K84" s="9"/>
      <c r="L84" s="9"/>
      <c r="M84" s="9"/>
    </row>
    <row r="85" spans="4:13" x14ac:dyDescent="0.25">
      <c r="D85" s="87"/>
      <c r="E85" s="87"/>
      <c r="F85" s="87"/>
      <c r="G85" s="102"/>
      <c r="H85" s="7" t="s">
        <v>28</v>
      </c>
      <c r="I85" s="9"/>
      <c r="J85" s="9"/>
      <c r="K85" s="9"/>
      <c r="L85" s="9"/>
      <c r="M85" s="9"/>
    </row>
    <row r="86" spans="4:13" x14ac:dyDescent="0.25">
      <c r="D86" s="87"/>
      <c r="E86" s="87"/>
      <c r="F86" s="87"/>
      <c r="G86" s="100" t="s">
        <v>34</v>
      </c>
      <c r="H86" s="7" t="s">
        <v>24</v>
      </c>
      <c r="I86" s="9"/>
      <c r="J86" s="9"/>
      <c r="K86" s="9"/>
      <c r="L86" s="9"/>
      <c r="M86" s="9"/>
    </row>
    <row r="87" spans="4:13" x14ac:dyDescent="0.25">
      <c r="D87" s="87"/>
      <c r="E87" s="87"/>
      <c r="F87" s="87"/>
      <c r="G87" s="101"/>
      <c r="H87" s="7" t="s">
        <v>25</v>
      </c>
      <c r="I87" s="9"/>
      <c r="J87" s="9"/>
      <c r="K87" s="9"/>
      <c r="L87" s="9"/>
      <c r="M87" s="9"/>
    </row>
    <row r="88" spans="4:13" x14ac:dyDescent="0.25">
      <c r="D88" s="87"/>
      <c r="E88" s="87"/>
      <c r="F88" s="87"/>
      <c r="G88" s="101"/>
      <c r="H88" s="7" t="s">
        <v>26</v>
      </c>
      <c r="I88" s="9"/>
      <c r="J88" s="9"/>
      <c r="K88" s="9"/>
      <c r="L88" s="9"/>
      <c r="M88" s="9"/>
    </row>
    <row r="89" spans="4:13" x14ac:dyDescent="0.25">
      <c r="D89" s="87"/>
      <c r="E89" s="87"/>
      <c r="F89" s="87"/>
      <c r="G89" s="101"/>
      <c r="H89" s="7" t="s">
        <v>27</v>
      </c>
      <c r="I89" s="9"/>
      <c r="J89" s="9"/>
      <c r="K89" s="9"/>
      <c r="L89" s="9"/>
      <c r="M89" s="9"/>
    </row>
    <row r="90" spans="4:13" x14ac:dyDescent="0.25">
      <c r="D90" s="88"/>
      <c r="E90" s="88"/>
      <c r="F90" s="88"/>
      <c r="G90" s="102"/>
      <c r="H90" s="7" t="s">
        <v>28</v>
      </c>
      <c r="I90" s="9"/>
      <c r="J90" s="9"/>
      <c r="K90" s="9"/>
      <c r="L90" s="9"/>
      <c r="M90" s="9"/>
    </row>
  </sheetData>
  <mergeCells count="45">
    <mergeCell ref="M72:M73"/>
    <mergeCell ref="G76:G80"/>
    <mergeCell ref="D10:D19"/>
    <mergeCell ref="E10:E19"/>
    <mergeCell ref="F10:F19"/>
    <mergeCell ref="D72:D73"/>
    <mergeCell ref="E72:E73"/>
    <mergeCell ref="F72:F73"/>
    <mergeCell ref="G72:L72"/>
    <mergeCell ref="D26:D35"/>
    <mergeCell ref="E26:E35"/>
    <mergeCell ref="F26:F35"/>
    <mergeCell ref="D58:D67"/>
    <mergeCell ref="E58:E67"/>
    <mergeCell ref="F58:F67"/>
    <mergeCell ref="G39:O39"/>
    <mergeCell ref="G7:M7"/>
    <mergeCell ref="I10:I19"/>
    <mergeCell ref="D23:D24"/>
    <mergeCell ref="E23:E24"/>
    <mergeCell ref="F23:F24"/>
    <mergeCell ref="D7:D8"/>
    <mergeCell ref="E7:E8"/>
    <mergeCell ref="F7:F8"/>
    <mergeCell ref="L10:L19"/>
    <mergeCell ref="J10:J19"/>
    <mergeCell ref="K10:K19"/>
    <mergeCell ref="G23:O23"/>
    <mergeCell ref="M10:M19"/>
    <mergeCell ref="G81:G85"/>
    <mergeCell ref="G86:G90"/>
    <mergeCell ref="D75:D90"/>
    <mergeCell ref="E75:E90"/>
    <mergeCell ref="F75:F90"/>
    <mergeCell ref="R26:R35"/>
    <mergeCell ref="D55:D56"/>
    <mergeCell ref="E55:E56"/>
    <mergeCell ref="F55:F56"/>
    <mergeCell ref="G55:O55"/>
    <mergeCell ref="D39:D40"/>
    <mergeCell ref="E39:E40"/>
    <mergeCell ref="F39:F40"/>
    <mergeCell ref="D42:D51"/>
    <mergeCell ref="E42:E51"/>
    <mergeCell ref="F42:F51"/>
  </mergeCells>
  <printOptions horizontalCentered="1"/>
  <pageMargins left="0.11811023622047245" right="0.11811023622047245" top="0.15748031496062992" bottom="0.19685039370078741" header="0.31496062992125984" footer="0.31496062992125984"/>
  <pageSetup scale="65" orientation="landscape"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DF38F-471B-46FE-94E7-6647EB99BEDA}">
  <dimension ref="A1:BH24"/>
  <sheetViews>
    <sheetView zoomScale="90" zoomScaleNormal="90" workbookViewId="0">
      <selection activeCell="L26" sqref="L26"/>
    </sheetView>
  </sheetViews>
  <sheetFormatPr defaultRowHeight="16.5" x14ac:dyDescent="0.3"/>
  <cols>
    <col min="1" max="1" width="6.85546875" style="70" customWidth="1"/>
    <col min="2" max="2" width="7.140625" style="57" hidden="1" customWidth="1"/>
    <col min="3" max="3" width="16.42578125" style="71" customWidth="1"/>
    <col min="4" max="4" width="10.7109375" style="57" customWidth="1"/>
    <col min="5" max="5" width="16.28515625" style="72" bestFit="1" customWidth="1"/>
    <col min="6" max="6" width="17.42578125" style="57" customWidth="1"/>
    <col min="7" max="7" width="23.85546875" style="57" customWidth="1"/>
    <col min="8" max="8" width="24.85546875" style="57" hidden="1" customWidth="1"/>
    <col min="9" max="9" width="34.42578125" style="57" hidden="1" customWidth="1"/>
    <col min="10" max="10" width="39.140625" style="57" hidden="1" customWidth="1"/>
    <col min="11" max="11" width="9.140625" style="57" customWidth="1"/>
    <col min="12" max="12" width="16.7109375" style="57" customWidth="1"/>
    <col min="13" max="13" width="17.140625" style="57" hidden="1" customWidth="1"/>
    <col min="14" max="14" width="20.85546875" style="15" bestFit="1" customWidth="1"/>
    <col min="15" max="15" width="22" style="15" hidden="1" customWidth="1"/>
    <col min="16" max="16" width="19.140625" style="73" hidden="1" customWidth="1"/>
    <col min="17" max="17" width="15.42578125" style="74" hidden="1" customWidth="1"/>
    <col min="18" max="18" width="17.28515625" style="75" hidden="1" customWidth="1"/>
    <col min="19" max="19" width="28.7109375" style="19" hidden="1" customWidth="1"/>
    <col min="20" max="20" width="19.42578125" style="19" hidden="1" customWidth="1"/>
    <col min="21" max="21" width="26.5703125" style="19" hidden="1" customWidth="1"/>
    <col min="22" max="22" width="19.140625" style="19" hidden="1" customWidth="1"/>
    <col min="23" max="23" width="19.85546875" style="19" hidden="1" customWidth="1"/>
    <col min="24" max="24" width="26.5703125" style="76" hidden="1" customWidth="1"/>
    <col min="25" max="25" width="26.5703125" style="19" hidden="1" customWidth="1"/>
    <col min="26" max="27" width="40.7109375" style="15" hidden="1" customWidth="1"/>
    <col min="28" max="30" width="9.140625" style="15" hidden="1" customWidth="1"/>
    <col min="31" max="31" width="14.7109375" style="15" hidden="1" customWidth="1"/>
    <col min="32" max="32" width="9.140625" style="15" hidden="1" customWidth="1"/>
    <col min="33" max="34" width="11.140625" style="15" hidden="1" customWidth="1"/>
    <col min="35" max="35" width="13.42578125" style="15" customWidth="1"/>
    <col min="36" max="36" width="9.140625" style="57" customWidth="1"/>
    <col min="37" max="37" width="16.7109375" style="57" customWidth="1"/>
    <col min="38" max="38" width="17.140625" style="57" hidden="1" customWidth="1"/>
    <col min="39" max="39" width="20.85546875" style="15" bestFit="1" customWidth="1"/>
    <col min="40" max="40" width="22" style="15" hidden="1" customWidth="1"/>
    <col min="41" max="41" width="19.140625" style="73" hidden="1" customWidth="1"/>
    <col min="42" max="42" width="15.42578125" style="74" hidden="1" customWidth="1"/>
    <col min="43" max="43" width="17.28515625" style="75" hidden="1" customWidth="1"/>
    <col min="44" max="44" width="28.7109375" style="19" hidden="1" customWidth="1"/>
    <col min="45" max="45" width="19.42578125" style="19" hidden="1" customWidth="1"/>
    <col min="46" max="46" width="26.5703125" style="19" hidden="1" customWidth="1"/>
    <col min="47" max="47" width="19.140625" style="19" hidden="1" customWidth="1"/>
    <col min="48" max="48" width="19.85546875" style="19" hidden="1" customWidth="1"/>
    <col min="49" max="49" width="26.5703125" style="76" hidden="1" customWidth="1"/>
    <col min="50" max="50" width="26.5703125" style="19" hidden="1" customWidth="1"/>
    <col min="51" max="52" width="40.7109375" style="15" hidden="1" customWidth="1"/>
    <col min="53" max="55" width="9.140625" style="15" hidden="1" customWidth="1"/>
    <col min="56" max="56" width="14.7109375" style="15" hidden="1" customWidth="1"/>
    <col min="57" max="57" width="9.140625" style="15" hidden="1" customWidth="1"/>
    <col min="58" max="59" width="11.140625" style="15" hidden="1" customWidth="1"/>
    <col min="60" max="60" width="14" style="15" customWidth="1"/>
    <col min="61" max="16384" width="9.140625" style="15"/>
  </cols>
  <sheetData>
    <row r="1" spans="1:60" ht="49.5" customHeight="1" x14ac:dyDescent="0.3">
      <c r="A1" s="129"/>
      <c r="B1" s="129"/>
      <c r="C1" s="129"/>
      <c r="D1" s="129"/>
      <c r="E1" s="129"/>
      <c r="F1" s="129"/>
      <c r="G1" s="129"/>
      <c r="H1" s="130"/>
      <c r="I1" s="130"/>
      <c r="J1" s="130"/>
      <c r="K1" s="130"/>
      <c r="L1" s="130"/>
      <c r="M1" s="130"/>
      <c r="N1" s="130"/>
      <c r="O1" s="130"/>
      <c r="P1" s="130"/>
      <c r="Q1" s="11"/>
      <c r="R1" s="12"/>
      <c r="S1" s="13"/>
      <c r="T1" s="13"/>
      <c r="U1" s="13"/>
      <c r="V1" s="13"/>
      <c r="W1" s="13"/>
      <c r="X1" s="14"/>
      <c r="Y1" s="13"/>
      <c r="AJ1" s="85"/>
      <c r="AK1" s="15"/>
      <c r="AL1" s="15"/>
      <c r="AO1" s="15"/>
      <c r="AP1" s="11"/>
      <c r="AQ1" s="12"/>
      <c r="AR1" s="13"/>
      <c r="AS1" s="13"/>
      <c r="AT1" s="13"/>
      <c r="AU1" s="13"/>
      <c r="AV1" s="13"/>
      <c r="AW1" s="14"/>
      <c r="AX1" s="13"/>
    </row>
    <row r="2" spans="1:60" s="18" customFormat="1" ht="41.25" customHeight="1" x14ac:dyDescent="0.25">
      <c r="A2" s="16"/>
      <c r="B2" s="131" t="s">
        <v>53</v>
      </c>
      <c r="C2" s="132"/>
      <c r="D2" s="132"/>
      <c r="E2" s="132"/>
      <c r="F2" s="132"/>
      <c r="G2" s="133"/>
      <c r="H2" s="108" t="s">
        <v>111</v>
      </c>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row>
    <row r="3" spans="1:60" s="19" customFormat="1" ht="27.75" customHeight="1" x14ac:dyDescent="0.25">
      <c r="A3" s="108" t="s">
        <v>54</v>
      </c>
      <c r="B3" s="108" t="s">
        <v>55</v>
      </c>
      <c r="C3" s="108" t="s">
        <v>56</v>
      </c>
      <c r="D3" s="128" t="s">
        <v>57</v>
      </c>
      <c r="E3" s="128" t="s">
        <v>106</v>
      </c>
      <c r="F3" s="108" t="s">
        <v>58</v>
      </c>
      <c r="G3" s="134" t="s">
        <v>59</v>
      </c>
      <c r="H3" s="136" t="s">
        <v>60</v>
      </c>
      <c r="I3" s="136"/>
      <c r="J3" s="136" t="s">
        <v>61</v>
      </c>
      <c r="K3" s="112" t="s">
        <v>109</v>
      </c>
      <c r="L3" s="113"/>
      <c r="M3" s="113"/>
      <c r="N3" s="113"/>
      <c r="P3" s="116" t="s">
        <v>63</v>
      </c>
      <c r="Q3" s="118" t="s">
        <v>64</v>
      </c>
      <c r="R3" s="120" t="s">
        <v>65</v>
      </c>
      <c r="S3" s="122" t="s">
        <v>66</v>
      </c>
      <c r="T3" s="122"/>
      <c r="U3" s="122"/>
      <c r="V3" s="122" t="s">
        <v>67</v>
      </c>
      <c r="W3" s="122"/>
      <c r="X3" s="122"/>
      <c r="Y3" s="124" t="s">
        <v>68</v>
      </c>
      <c r="Z3" s="125" t="s">
        <v>69</v>
      </c>
      <c r="AI3" s="126" t="s">
        <v>104</v>
      </c>
      <c r="AJ3" s="112" t="s">
        <v>110</v>
      </c>
      <c r="AK3" s="113"/>
      <c r="AL3" s="113"/>
      <c r="AM3" s="113"/>
      <c r="AO3" s="116" t="s">
        <v>63</v>
      </c>
      <c r="AP3" s="118" t="s">
        <v>64</v>
      </c>
      <c r="AQ3" s="120" t="s">
        <v>65</v>
      </c>
      <c r="AR3" s="122" t="s">
        <v>66</v>
      </c>
      <c r="AS3" s="122"/>
      <c r="AT3" s="122"/>
      <c r="AU3" s="122" t="s">
        <v>67</v>
      </c>
      <c r="AV3" s="122"/>
      <c r="AW3" s="122"/>
      <c r="AX3" s="124" t="s">
        <v>68</v>
      </c>
      <c r="AY3" s="125" t="s">
        <v>69</v>
      </c>
      <c r="BH3" s="126" t="s">
        <v>104</v>
      </c>
    </row>
    <row r="4" spans="1:60" s="19" customFormat="1" ht="30" customHeight="1" x14ac:dyDescent="0.25">
      <c r="A4" s="108"/>
      <c r="B4" s="108"/>
      <c r="C4" s="108"/>
      <c r="D4" s="128"/>
      <c r="E4" s="128"/>
      <c r="F4" s="108"/>
      <c r="G4" s="134"/>
      <c r="H4" s="108"/>
      <c r="I4" s="108"/>
      <c r="J4" s="108"/>
      <c r="K4" s="114"/>
      <c r="L4" s="115"/>
      <c r="M4" s="115"/>
      <c r="N4" s="115"/>
      <c r="P4" s="116"/>
      <c r="Q4" s="119"/>
      <c r="R4" s="121"/>
      <c r="S4" s="123"/>
      <c r="T4" s="123"/>
      <c r="U4" s="123"/>
      <c r="V4" s="123"/>
      <c r="W4" s="123"/>
      <c r="X4" s="123"/>
      <c r="Y4" s="122"/>
      <c r="Z4" s="125"/>
      <c r="AI4" s="109"/>
      <c r="AJ4" s="114"/>
      <c r="AK4" s="115"/>
      <c r="AL4" s="115"/>
      <c r="AM4" s="115"/>
      <c r="AO4" s="116"/>
      <c r="AP4" s="119"/>
      <c r="AQ4" s="121"/>
      <c r="AR4" s="123"/>
      <c r="AS4" s="123"/>
      <c r="AT4" s="123"/>
      <c r="AU4" s="123"/>
      <c r="AV4" s="123"/>
      <c r="AW4" s="123"/>
      <c r="AX4" s="122"/>
      <c r="AY4" s="125"/>
      <c r="BH4" s="109"/>
    </row>
    <row r="5" spans="1:60" ht="65.25" customHeight="1" x14ac:dyDescent="0.3">
      <c r="A5" s="108"/>
      <c r="B5" s="108"/>
      <c r="C5" s="108"/>
      <c r="D5" s="128"/>
      <c r="E5" s="128"/>
      <c r="F5" s="108"/>
      <c r="G5" s="134"/>
      <c r="H5" s="108"/>
      <c r="I5" s="108"/>
      <c r="J5" s="108"/>
      <c r="K5" s="84" t="s">
        <v>62</v>
      </c>
      <c r="L5" s="127" t="s">
        <v>107</v>
      </c>
      <c r="M5" s="127"/>
      <c r="N5" s="128" t="s">
        <v>108</v>
      </c>
      <c r="O5" s="128"/>
      <c r="P5" s="117"/>
      <c r="Q5" s="119"/>
      <c r="R5" s="121"/>
      <c r="S5" s="21" t="s">
        <v>70</v>
      </c>
      <c r="T5" s="21" t="s">
        <v>71</v>
      </c>
      <c r="U5" s="22" t="s">
        <v>72</v>
      </c>
      <c r="V5" s="21" t="s">
        <v>73</v>
      </c>
      <c r="W5" s="21" t="s">
        <v>74</v>
      </c>
      <c r="X5" s="23" t="s">
        <v>75</v>
      </c>
      <c r="Y5" s="22" t="s">
        <v>75</v>
      </c>
      <c r="AI5" s="109"/>
      <c r="AJ5" s="84" t="s">
        <v>62</v>
      </c>
      <c r="AK5" s="127" t="s">
        <v>107</v>
      </c>
      <c r="AL5" s="127"/>
      <c r="AM5" s="128" t="s">
        <v>108</v>
      </c>
      <c r="AN5" s="128"/>
      <c r="AO5" s="117"/>
      <c r="AP5" s="119"/>
      <c r="AQ5" s="121"/>
      <c r="AR5" s="21" t="s">
        <v>70</v>
      </c>
      <c r="AS5" s="21" t="s">
        <v>71</v>
      </c>
      <c r="AT5" s="22" t="s">
        <v>72</v>
      </c>
      <c r="AU5" s="21" t="s">
        <v>73</v>
      </c>
      <c r="AV5" s="21" t="s">
        <v>74</v>
      </c>
      <c r="AW5" s="23" t="s">
        <v>75</v>
      </c>
      <c r="AX5" s="22" t="s">
        <v>75</v>
      </c>
      <c r="BH5" s="109"/>
    </row>
    <row r="6" spans="1:60" ht="69" customHeight="1" x14ac:dyDescent="0.3">
      <c r="A6" s="135">
        <v>1</v>
      </c>
      <c r="B6" s="27">
        <v>1.01</v>
      </c>
      <c r="C6" s="28" t="s">
        <v>76</v>
      </c>
      <c r="D6" s="27">
        <v>18</v>
      </c>
      <c r="E6" s="29">
        <v>1912226.5682945917</v>
      </c>
      <c r="F6" s="30">
        <f>D6*E6</f>
        <v>34420078.229302652</v>
      </c>
      <c r="G6" s="137">
        <f>F6+F7</f>
        <v>70587558.205105528</v>
      </c>
      <c r="H6" s="138" t="s">
        <v>77</v>
      </c>
      <c r="I6" s="138"/>
      <c r="J6" s="28" t="s">
        <v>78</v>
      </c>
      <c r="K6" s="31">
        <v>19</v>
      </c>
      <c r="L6" s="32">
        <v>1898588.5526315791</v>
      </c>
      <c r="M6" s="33">
        <v>1812795.5263157894</v>
      </c>
      <c r="N6" s="34">
        <f>ROUND(L6*K6,0)</f>
        <v>36073183</v>
      </c>
      <c r="O6" s="34">
        <f>M6*K6</f>
        <v>34443115</v>
      </c>
      <c r="P6" s="110">
        <f>G6</f>
        <v>70587558.205105528</v>
      </c>
      <c r="Q6" s="36">
        <v>19</v>
      </c>
      <c r="R6" s="37">
        <v>10</v>
      </c>
      <c r="S6" s="38">
        <v>18281490</v>
      </c>
      <c r="T6" s="38">
        <v>827690</v>
      </c>
      <c r="U6" s="38">
        <f>S6-T6</f>
        <v>17453800</v>
      </c>
      <c r="V6" s="38">
        <v>993228</v>
      </c>
      <c r="W6" s="38">
        <v>914074.5</v>
      </c>
      <c r="X6" s="39">
        <v>16374187.5</v>
      </c>
      <c r="Y6" s="39">
        <v>16374186</v>
      </c>
      <c r="AE6" s="40" t="e">
        <f>#REF!+#REF!+#REF!+#REF!+#REF!+#REF!+#REF!</f>
        <v>#REF!</v>
      </c>
      <c r="AI6" s="50">
        <f>D6-K6</f>
        <v>-1</v>
      </c>
      <c r="AJ6" s="63"/>
      <c r="AK6" s="32"/>
      <c r="AL6" s="33"/>
      <c r="AM6" s="34"/>
      <c r="AN6" s="34">
        <f>AL6*AJ6</f>
        <v>0</v>
      </c>
      <c r="AO6" s="110">
        <f>AF6</f>
        <v>0</v>
      </c>
      <c r="AP6" s="36">
        <v>19</v>
      </c>
      <c r="AQ6" s="37">
        <v>10</v>
      </c>
      <c r="AR6" s="38">
        <v>18281490</v>
      </c>
      <c r="AS6" s="38">
        <v>827690</v>
      </c>
      <c r="AT6" s="38">
        <f>AR6-AS6</f>
        <v>17453800</v>
      </c>
      <c r="AU6" s="38">
        <v>993228</v>
      </c>
      <c r="AV6" s="38">
        <v>914074.5</v>
      </c>
      <c r="AW6" s="58">
        <v>16374187.5</v>
      </c>
      <c r="AX6" s="58">
        <v>16374186</v>
      </c>
      <c r="BD6" s="40" t="e">
        <f>#REF!+#REF!+#REF!+#REF!+#REF!+#REF!+#REF!</f>
        <v>#REF!</v>
      </c>
      <c r="BH6" s="50">
        <f>AC6-AJ6</f>
        <v>0</v>
      </c>
    </row>
    <row r="7" spans="1:60" ht="49.5" customHeight="1" x14ac:dyDescent="0.3">
      <c r="A7" s="136"/>
      <c r="B7" s="27">
        <v>1.02</v>
      </c>
      <c r="C7" s="28" t="s">
        <v>79</v>
      </c>
      <c r="D7" s="27">
        <v>18</v>
      </c>
      <c r="E7" s="29">
        <v>2009304.4431001598</v>
      </c>
      <c r="F7" s="30">
        <f>D7*E7</f>
        <v>36167479.975802876</v>
      </c>
      <c r="G7" s="137"/>
      <c r="H7" s="138" t="s">
        <v>80</v>
      </c>
      <c r="I7" s="138"/>
      <c r="J7" s="28" t="s">
        <v>81</v>
      </c>
      <c r="K7" s="31">
        <v>17</v>
      </c>
      <c r="L7" s="32">
        <v>1932316.4705882354</v>
      </c>
      <c r="M7" s="33">
        <v>1845764.705882353</v>
      </c>
      <c r="N7" s="34">
        <f>L7*K7</f>
        <v>32849380.000000004</v>
      </c>
      <c r="O7" s="34">
        <f t="shared" ref="O7:O11" si="0">M7*K7</f>
        <v>31378000</v>
      </c>
      <c r="P7" s="111"/>
      <c r="Q7" s="36">
        <v>17</v>
      </c>
      <c r="R7" s="37">
        <v>7</v>
      </c>
      <c r="S7" s="38">
        <v>12991950</v>
      </c>
      <c r="T7" s="38">
        <v>582950</v>
      </c>
      <c r="U7" s="38">
        <f>S7-T7</f>
        <v>12409000</v>
      </c>
      <c r="V7" s="41">
        <v>699540</v>
      </c>
      <c r="W7" s="38">
        <v>649597.5</v>
      </c>
      <c r="X7" s="39">
        <v>11642812.5</v>
      </c>
      <c r="Y7" s="39">
        <v>11642811</v>
      </c>
      <c r="Z7" s="15" t="s">
        <v>82</v>
      </c>
      <c r="AI7" s="50">
        <f t="shared" ref="AI7:AI16" si="1">D7-K7</f>
        <v>1</v>
      </c>
      <c r="AJ7" s="63"/>
      <c r="AK7" s="32"/>
      <c r="AL7" s="33"/>
      <c r="AM7" s="34"/>
      <c r="AN7" s="34">
        <f t="shared" ref="AN7" si="2">AL7*AJ7</f>
        <v>0</v>
      </c>
      <c r="AO7" s="111"/>
      <c r="AP7" s="36">
        <v>17</v>
      </c>
      <c r="AQ7" s="37">
        <v>7</v>
      </c>
      <c r="AR7" s="38">
        <v>12991950</v>
      </c>
      <c r="AS7" s="38">
        <v>582950</v>
      </c>
      <c r="AT7" s="38">
        <f>AR7-AS7</f>
        <v>12409000</v>
      </c>
      <c r="AU7" s="41">
        <v>699540</v>
      </c>
      <c r="AV7" s="38">
        <v>649597.5</v>
      </c>
      <c r="AW7" s="58">
        <v>11642812.5</v>
      </c>
      <c r="AX7" s="58">
        <v>11642811</v>
      </c>
      <c r="AY7" s="15" t="s">
        <v>82</v>
      </c>
      <c r="BH7" s="50">
        <f t="shared" ref="BH7:BH16" si="3">AC7-AJ7</f>
        <v>0</v>
      </c>
    </row>
    <row r="8" spans="1:60" ht="16.5" customHeight="1" x14ac:dyDescent="0.3">
      <c r="A8" s="24" t="s">
        <v>83</v>
      </c>
      <c r="B8" s="25"/>
      <c r="C8" s="25"/>
      <c r="D8" s="25"/>
      <c r="E8" s="25"/>
      <c r="F8" s="25"/>
      <c r="G8" s="26"/>
      <c r="H8" s="24" t="s">
        <v>84</v>
      </c>
      <c r="I8" s="25"/>
      <c r="J8" s="25"/>
      <c r="K8" s="25"/>
      <c r="L8" s="25"/>
      <c r="M8" s="25"/>
      <c r="N8" s="25"/>
      <c r="O8" s="25"/>
      <c r="P8" s="25"/>
      <c r="Q8" s="25"/>
      <c r="R8" s="25"/>
      <c r="S8" s="25"/>
      <c r="T8" s="25"/>
      <c r="U8" s="25"/>
      <c r="V8" s="25"/>
      <c r="W8" s="25"/>
      <c r="X8" s="26"/>
      <c r="Y8" s="17"/>
      <c r="AI8" s="50">
        <f t="shared" si="1"/>
        <v>0</v>
      </c>
      <c r="AJ8" s="25"/>
      <c r="AK8" s="25"/>
      <c r="AL8" s="25"/>
      <c r="AM8" s="25"/>
      <c r="AN8" s="25"/>
      <c r="AO8" s="25"/>
      <c r="AP8" s="25"/>
      <c r="AQ8" s="25"/>
      <c r="AR8" s="25"/>
      <c r="AS8" s="25"/>
      <c r="AT8" s="25"/>
      <c r="AU8" s="25"/>
      <c r="AV8" s="25"/>
      <c r="AW8" s="26"/>
      <c r="AX8" s="20"/>
      <c r="BH8" s="50">
        <f t="shared" si="3"/>
        <v>0</v>
      </c>
    </row>
    <row r="9" spans="1:60" ht="33" customHeight="1" x14ac:dyDescent="0.3">
      <c r="A9" s="139">
        <v>2</v>
      </c>
      <c r="B9" s="27">
        <v>1.03</v>
      </c>
      <c r="C9" s="28" t="s">
        <v>85</v>
      </c>
      <c r="D9" s="27">
        <v>119</v>
      </c>
      <c r="E9" s="42">
        <v>1058678.1795733119</v>
      </c>
      <c r="F9" s="30">
        <f>D9*E9</f>
        <v>125982703.36922412</v>
      </c>
      <c r="G9" s="137">
        <f>F9</f>
        <v>125982703.36922412</v>
      </c>
      <c r="H9" s="138" t="s">
        <v>86</v>
      </c>
      <c r="I9" s="138"/>
      <c r="J9" s="28" t="s">
        <v>87</v>
      </c>
      <c r="K9" s="43">
        <v>41</v>
      </c>
      <c r="L9" s="42">
        <v>799390.2439024389</v>
      </c>
      <c r="M9" s="44">
        <v>763424.14634146332</v>
      </c>
      <c r="N9" s="34">
        <f>L9*K9</f>
        <v>32774999.999999996</v>
      </c>
      <c r="O9" s="34">
        <f t="shared" si="0"/>
        <v>31300389.999999996</v>
      </c>
      <c r="P9" s="110">
        <f>G9</f>
        <v>125982703.36922412</v>
      </c>
      <c r="Q9" s="36">
        <v>41</v>
      </c>
      <c r="R9" s="45">
        <v>41</v>
      </c>
      <c r="S9" s="46">
        <v>31314710</v>
      </c>
      <c r="T9" s="35">
        <v>1413510</v>
      </c>
      <c r="U9" s="47">
        <f>S9-T9</f>
        <v>29901200</v>
      </c>
      <c r="V9" s="41">
        <v>1696212</v>
      </c>
      <c r="W9" s="35">
        <v>1565735.5</v>
      </c>
      <c r="X9" s="48">
        <v>28052763</v>
      </c>
      <c r="Y9" s="49">
        <v>28052757</v>
      </c>
      <c r="AI9" s="50">
        <f t="shared" si="1"/>
        <v>78</v>
      </c>
      <c r="AJ9" s="43"/>
      <c r="AK9" s="42"/>
      <c r="AL9" s="44"/>
      <c r="AM9" s="34"/>
      <c r="AN9" s="34">
        <f t="shared" ref="AN9:AN11" si="4">AL9*AJ9</f>
        <v>0</v>
      </c>
      <c r="AO9" s="110">
        <f>AF9</f>
        <v>0</v>
      </c>
      <c r="AP9" s="36">
        <v>41</v>
      </c>
      <c r="AQ9" s="45">
        <v>41</v>
      </c>
      <c r="AR9" s="46">
        <v>31314710</v>
      </c>
      <c r="AS9" s="35">
        <v>1413510</v>
      </c>
      <c r="AT9" s="59">
        <f>AR9-AS9</f>
        <v>29901200</v>
      </c>
      <c r="AU9" s="41">
        <v>1696212</v>
      </c>
      <c r="AV9" s="35">
        <v>1565735.5</v>
      </c>
      <c r="AW9" s="61">
        <v>28052763</v>
      </c>
      <c r="AX9" s="49">
        <v>28052757</v>
      </c>
      <c r="BH9" s="50">
        <f t="shared" si="3"/>
        <v>0</v>
      </c>
    </row>
    <row r="10" spans="1:60" ht="33.75" customHeight="1" x14ac:dyDescent="0.3">
      <c r="A10" s="140"/>
      <c r="B10" s="27"/>
      <c r="C10" s="28"/>
      <c r="D10" s="27"/>
      <c r="E10" s="27"/>
      <c r="F10" s="27"/>
      <c r="G10" s="137"/>
      <c r="H10" s="138" t="s">
        <v>88</v>
      </c>
      <c r="I10" s="138"/>
      <c r="J10" s="28" t="s">
        <v>89</v>
      </c>
      <c r="K10" s="43">
        <v>41</v>
      </c>
      <c r="L10" s="42">
        <v>808201.70731707313</v>
      </c>
      <c r="M10" s="44">
        <v>771754.63414634147</v>
      </c>
      <c r="N10" s="34">
        <f>L10*K10</f>
        <v>33136270</v>
      </c>
      <c r="O10" s="34">
        <f t="shared" si="0"/>
        <v>31641940</v>
      </c>
      <c r="P10" s="111"/>
      <c r="Q10" s="36">
        <v>41</v>
      </c>
      <c r="R10" s="45">
        <v>41</v>
      </c>
      <c r="S10" s="46">
        <v>31592330</v>
      </c>
      <c r="T10" s="35">
        <v>1462030</v>
      </c>
      <c r="U10" s="47">
        <f>S10-T10</f>
        <v>30130300</v>
      </c>
      <c r="V10" s="41">
        <v>1715676</v>
      </c>
      <c r="W10" s="35">
        <v>1579616.5</v>
      </c>
      <c r="X10" s="48">
        <v>28297037.5</v>
      </c>
      <c r="Y10" s="46">
        <v>28297032</v>
      </c>
      <c r="Z10" s="46"/>
      <c r="AI10" s="50">
        <f t="shared" si="1"/>
        <v>-41</v>
      </c>
      <c r="AJ10" s="43"/>
      <c r="AK10" s="42"/>
      <c r="AL10" s="44"/>
      <c r="AM10" s="34"/>
      <c r="AN10" s="34">
        <f t="shared" si="4"/>
        <v>0</v>
      </c>
      <c r="AO10" s="111"/>
      <c r="AP10" s="36">
        <v>41</v>
      </c>
      <c r="AQ10" s="45">
        <v>41</v>
      </c>
      <c r="AR10" s="46">
        <v>31592330</v>
      </c>
      <c r="AS10" s="35">
        <v>1462030</v>
      </c>
      <c r="AT10" s="59">
        <f>AR10-AS10</f>
        <v>30130300</v>
      </c>
      <c r="AU10" s="41">
        <v>1715676</v>
      </c>
      <c r="AV10" s="35">
        <v>1579616.5</v>
      </c>
      <c r="AW10" s="61">
        <v>28297037.5</v>
      </c>
      <c r="AX10" s="46">
        <v>28297032</v>
      </c>
      <c r="AY10" s="46"/>
      <c r="BH10" s="50">
        <f t="shared" si="3"/>
        <v>0</v>
      </c>
    </row>
    <row r="11" spans="1:60" ht="31.5" customHeight="1" x14ac:dyDescent="0.3">
      <c r="A11" s="126"/>
      <c r="B11" s="27"/>
      <c r="C11" s="28"/>
      <c r="D11" s="27"/>
      <c r="E11" s="27"/>
      <c r="F11" s="27"/>
      <c r="G11" s="137"/>
      <c r="H11" s="138" t="s">
        <v>90</v>
      </c>
      <c r="I11" s="138"/>
      <c r="J11" s="28" t="s">
        <v>91</v>
      </c>
      <c r="K11" s="43">
        <v>37</v>
      </c>
      <c r="L11" s="42">
        <v>801807.83783783799</v>
      </c>
      <c r="M11" s="44">
        <v>765913.51351351361</v>
      </c>
      <c r="N11" s="34">
        <f>L11*K11</f>
        <v>29666890.000000004</v>
      </c>
      <c r="O11" s="34">
        <f t="shared" si="0"/>
        <v>28338800.000000004</v>
      </c>
      <c r="P11" s="111"/>
      <c r="Q11" s="36">
        <v>37</v>
      </c>
      <c r="R11" s="45">
        <v>37</v>
      </c>
      <c r="S11" s="46">
        <v>27511590</v>
      </c>
      <c r="T11" s="35">
        <v>1235790</v>
      </c>
      <c r="U11" s="47">
        <f>S11-T11</f>
        <v>26275800</v>
      </c>
      <c r="V11" s="41">
        <v>1482948</v>
      </c>
      <c r="W11" s="35">
        <v>1375579.5</v>
      </c>
      <c r="X11" s="48">
        <v>24653062.5</v>
      </c>
      <c r="Y11" s="46">
        <v>24653058</v>
      </c>
      <c r="AI11" s="50">
        <f t="shared" si="1"/>
        <v>-37</v>
      </c>
      <c r="AJ11" s="43"/>
      <c r="AK11" s="42"/>
      <c r="AL11" s="44"/>
      <c r="AM11" s="34"/>
      <c r="AN11" s="34">
        <f t="shared" si="4"/>
        <v>0</v>
      </c>
      <c r="AO11" s="111"/>
      <c r="AP11" s="36">
        <v>37</v>
      </c>
      <c r="AQ11" s="45">
        <v>37</v>
      </c>
      <c r="AR11" s="46">
        <v>27511590</v>
      </c>
      <c r="AS11" s="35">
        <v>1235790</v>
      </c>
      <c r="AT11" s="59">
        <f>AR11-AS11</f>
        <v>26275800</v>
      </c>
      <c r="AU11" s="41">
        <v>1482948</v>
      </c>
      <c r="AV11" s="35">
        <v>1375579.5</v>
      </c>
      <c r="AW11" s="61">
        <v>24653062.5</v>
      </c>
      <c r="AX11" s="46">
        <v>24653058</v>
      </c>
      <c r="BH11" s="50">
        <f t="shared" si="3"/>
        <v>0</v>
      </c>
    </row>
    <row r="12" spans="1:60" ht="14.25" customHeight="1" x14ac:dyDescent="0.3">
      <c r="A12" s="24" t="s">
        <v>92</v>
      </c>
      <c r="B12" s="25"/>
      <c r="C12" s="25"/>
      <c r="D12" s="25"/>
      <c r="E12" s="25"/>
      <c r="F12" s="25"/>
      <c r="G12" s="26"/>
      <c r="H12" s="24" t="s">
        <v>93</v>
      </c>
      <c r="I12" s="25"/>
      <c r="J12" s="25"/>
      <c r="K12" s="25"/>
      <c r="L12" s="25"/>
      <c r="M12" s="25"/>
      <c r="N12" s="25"/>
      <c r="O12" s="25"/>
      <c r="P12" s="51"/>
      <c r="Q12" s="52"/>
      <c r="R12" s="53"/>
      <c r="S12" s="51"/>
      <c r="T12" s="51"/>
      <c r="U12" s="51"/>
      <c r="V12" s="51"/>
      <c r="W12" s="51"/>
      <c r="X12" s="54"/>
      <c r="Y12" s="55"/>
      <c r="AI12" s="50">
        <f t="shared" si="1"/>
        <v>0</v>
      </c>
      <c r="AJ12" s="25"/>
      <c r="AK12" s="25"/>
      <c r="AL12" s="25"/>
      <c r="AM12" s="25"/>
      <c r="AN12" s="25"/>
      <c r="AO12" s="51"/>
      <c r="AP12" s="62"/>
      <c r="AQ12" s="53"/>
      <c r="AR12" s="51"/>
      <c r="AS12" s="51"/>
      <c r="AT12" s="51"/>
      <c r="AU12" s="51"/>
      <c r="AV12" s="51"/>
      <c r="AW12" s="54"/>
      <c r="AX12" s="55"/>
      <c r="BH12" s="50">
        <f t="shared" si="3"/>
        <v>0</v>
      </c>
    </row>
    <row r="13" spans="1:60" ht="47.25" customHeight="1" x14ac:dyDescent="0.3">
      <c r="A13" s="141">
        <v>3</v>
      </c>
      <c r="B13" s="27">
        <v>1.04</v>
      </c>
      <c r="C13" s="28" t="s">
        <v>94</v>
      </c>
      <c r="D13" s="27">
        <v>21</v>
      </c>
      <c r="E13" s="42">
        <v>750410.32099052798</v>
      </c>
      <c r="F13" s="30">
        <f>E13*D13</f>
        <v>15758616.740801089</v>
      </c>
      <c r="G13" s="144">
        <f>F13+F14</f>
        <v>111988240.01770595</v>
      </c>
      <c r="H13" s="138" t="s">
        <v>95</v>
      </c>
      <c r="I13" s="138"/>
      <c r="J13" s="28" t="s">
        <v>96</v>
      </c>
      <c r="K13" s="43">
        <v>19</v>
      </c>
      <c r="L13" s="42">
        <v>691484.81578947371</v>
      </c>
      <c r="M13" s="44">
        <v>660148.23684210528</v>
      </c>
      <c r="N13" s="34">
        <f>L13*K13</f>
        <v>13138211.5</v>
      </c>
      <c r="O13" s="34">
        <f>M13*K13</f>
        <v>12542816.5</v>
      </c>
      <c r="P13" s="110">
        <f>G13</f>
        <v>111988240.01770595</v>
      </c>
      <c r="Q13" s="52">
        <v>19</v>
      </c>
      <c r="R13" s="45">
        <v>19</v>
      </c>
      <c r="S13" s="46">
        <v>12603210</v>
      </c>
      <c r="T13" s="35">
        <v>573010</v>
      </c>
      <c r="U13" s="56">
        <f>S13-T13</f>
        <v>12030200</v>
      </c>
      <c r="V13" s="19">
        <v>687612</v>
      </c>
      <c r="W13" s="19">
        <v>630160.5</v>
      </c>
      <c r="X13" s="48">
        <v>11285437.5</v>
      </c>
      <c r="Y13" s="48">
        <v>11285437</v>
      </c>
      <c r="AI13" s="50">
        <f t="shared" si="1"/>
        <v>2</v>
      </c>
      <c r="AJ13" s="43"/>
      <c r="AK13" s="42"/>
      <c r="AL13" s="44"/>
      <c r="AM13" s="34"/>
      <c r="AN13" s="34">
        <f>AL13*AJ13</f>
        <v>0</v>
      </c>
      <c r="AO13" s="110">
        <f>AF13</f>
        <v>0</v>
      </c>
      <c r="AP13" s="62">
        <v>19</v>
      </c>
      <c r="AQ13" s="45">
        <v>19</v>
      </c>
      <c r="AR13" s="46">
        <v>12603210</v>
      </c>
      <c r="AS13" s="35">
        <v>573010</v>
      </c>
      <c r="AT13" s="56">
        <f>AR13-AS13</f>
        <v>12030200</v>
      </c>
      <c r="AU13" s="19">
        <v>687612</v>
      </c>
      <c r="AV13" s="19">
        <v>630160.5</v>
      </c>
      <c r="AW13" s="61">
        <v>11285437.5</v>
      </c>
      <c r="AX13" s="61">
        <v>11285437</v>
      </c>
      <c r="BH13" s="50">
        <f t="shared" si="3"/>
        <v>0</v>
      </c>
    </row>
    <row r="14" spans="1:60" ht="57.75" customHeight="1" x14ac:dyDescent="0.3">
      <c r="A14" s="142"/>
      <c r="B14" s="27">
        <v>1.05</v>
      </c>
      <c r="C14" s="28" t="s">
        <v>97</v>
      </c>
      <c r="D14" s="27">
        <v>143</v>
      </c>
      <c r="E14" s="27">
        <v>672934.42850982409</v>
      </c>
      <c r="F14" s="42">
        <f>E14*D14</f>
        <v>96229623.276904851</v>
      </c>
      <c r="G14" s="145"/>
      <c r="H14" s="138" t="s">
        <v>98</v>
      </c>
      <c r="I14" s="138"/>
      <c r="J14" s="28" t="s">
        <v>99</v>
      </c>
      <c r="K14" s="43">
        <v>52</v>
      </c>
      <c r="L14" s="42">
        <v>439502.59615384613</v>
      </c>
      <c r="M14" s="44">
        <v>419517.40384615381</v>
      </c>
      <c r="N14" s="34">
        <f t="shared" ref="N14:N16" si="5">L14*K14</f>
        <v>22854135</v>
      </c>
      <c r="O14" s="34">
        <f t="shared" ref="O14:O16" si="6">M14*K14</f>
        <v>21814905</v>
      </c>
      <c r="P14" s="111"/>
      <c r="Q14" s="52">
        <v>52</v>
      </c>
      <c r="R14" s="45">
        <v>30</v>
      </c>
      <c r="S14" s="46">
        <v>12413220</v>
      </c>
      <c r="T14" s="46">
        <v>566820</v>
      </c>
      <c r="U14" s="56">
        <f>S14-T14</f>
        <v>11846400</v>
      </c>
      <c r="V14" s="19">
        <v>680184</v>
      </c>
      <c r="W14" s="35">
        <v>620661</v>
      </c>
      <c r="X14" s="48">
        <v>11112375</v>
      </c>
      <c r="Y14" s="48">
        <v>11112375</v>
      </c>
      <c r="AI14" s="50">
        <f t="shared" si="1"/>
        <v>91</v>
      </c>
      <c r="AJ14" s="43"/>
      <c r="AK14" s="42"/>
      <c r="AL14" s="44"/>
      <c r="AM14" s="34"/>
      <c r="AN14" s="34">
        <f t="shared" ref="AN14:AN16" si="7">AL14*AJ14</f>
        <v>0</v>
      </c>
      <c r="AO14" s="111"/>
      <c r="AP14" s="62">
        <v>52</v>
      </c>
      <c r="AQ14" s="45">
        <v>30</v>
      </c>
      <c r="AR14" s="46">
        <v>12413220</v>
      </c>
      <c r="AS14" s="46">
        <v>566820</v>
      </c>
      <c r="AT14" s="56">
        <f>AR14-AS14</f>
        <v>11846400</v>
      </c>
      <c r="AU14" s="19">
        <v>680184</v>
      </c>
      <c r="AV14" s="35">
        <v>620661</v>
      </c>
      <c r="AW14" s="61">
        <v>11112375</v>
      </c>
      <c r="AX14" s="61">
        <v>11112375</v>
      </c>
      <c r="BH14" s="50">
        <f t="shared" si="3"/>
        <v>0</v>
      </c>
    </row>
    <row r="15" spans="1:60" ht="45.75" customHeight="1" x14ac:dyDescent="0.3">
      <c r="A15" s="142"/>
      <c r="B15" s="27"/>
      <c r="C15" s="28"/>
      <c r="D15" s="27"/>
      <c r="E15" s="27"/>
      <c r="F15" s="27"/>
      <c r="G15" s="27"/>
      <c r="H15" s="138" t="s">
        <v>100</v>
      </c>
      <c r="I15" s="138"/>
      <c r="J15" s="28" t="s">
        <v>101</v>
      </c>
      <c r="K15" s="43">
        <v>47</v>
      </c>
      <c r="L15" s="42">
        <v>438019.36170212761</v>
      </c>
      <c r="M15" s="44">
        <v>418152.12765957444</v>
      </c>
      <c r="N15" s="34">
        <f t="shared" si="5"/>
        <v>20586909.999999996</v>
      </c>
      <c r="O15" s="34">
        <f t="shared" si="6"/>
        <v>19653150</v>
      </c>
      <c r="P15" s="111"/>
      <c r="Q15" s="52">
        <v>47</v>
      </c>
      <c r="R15" s="45">
        <v>27</v>
      </c>
      <c r="S15" s="46">
        <v>11153160</v>
      </c>
      <c r="T15" s="46">
        <v>507960</v>
      </c>
      <c r="U15" s="56">
        <f>S15-T15</f>
        <v>10645200</v>
      </c>
      <c r="V15" s="19">
        <v>609552</v>
      </c>
      <c r="W15" s="46">
        <v>557658</v>
      </c>
      <c r="X15" s="48">
        <v>9985950</v>
      </c>
      <c r="Y15" s="48">
        <v>9985950</v>
      </c>
      <c r="Z15" s="57"/>
      <c r="AI15" s="50">
        <f t="shared" si="1"/>
        <v>-47</v>
      </c>
      <c r="AJ15" s="43"/>
      <c r="AK15" s="42"/>
      <c r="AL15" s="44"/>
      <c r="AM15" s="34"/>
      <c r="AN15" s="34">
        <f t="shared" si="7"/>
        <v>0</v>
      </c>
      <c r="AO15" s="111"/>
      <c r="AP15" s="62">
        <v>47</v>
      </c>
      <c r="AQ15" s="45">
        <v>27</v>
      </c>
      <c r="AR15" s="46">
        <v>11153160</v>
      </c>
      <c r="AS15" s="46">
        <v>507960</v>
      </c>
      <c r="AT15" s="56">
        <f>AR15-AS15</f>
        <v>10645200</v>
      </c>
      <c r="AU15" s="19">
        <v>609552</v>
      </c>
      <c r="AV15" s="46">
        <v>557658</v>
      </c>
      <c r="AW15" s="61">
        <v>9985950</v>
      </c>
      <c r="AX15" s="61">
        <v>9985950</v>
      </c>
      <c r="AY15" s="57"/>
      <c r="BH15" s="50">
        <f t="shared" si="3"/>
        <v>0</v>
      </c>
    </row>
    <row r="16" spans="1:60" ht="47.25" customHeight="1" x14ac:dyDescent="0.3">
      <c r="A16" s="143"/>
      <c r="B16" s="27"/>
      <c r="C16" s="28"/>
      <c r="D16" s="27"/>
      <c r="E16" s="27"/>
      <c r="F16" s="27"/>
      <c r="G16" s="27"/>
      <c r="H16" s="138" t="s">
        <v>102</v>
      </c>
      <c r="I16" s="138"/>
      <c r="J16" s="28" t="s">
        <v>103</v>
      </c>
      <c r="K16" s="43">
        <v>44</v>
      </c>
      <c r="L16" s="42">
        <v>442187.84090909088</v>
      </c>
      <c r="M16" s="44">
        <v>422173.97727272724</v>
      </c>
      <c r="N16" s="34">
        <f t="shared" si="5"/>
        <v>19456265</v>
      </c>
      <c r="O16" s="34">
        <f t="shared" si="6"/>
        <v>18575655</v>
      </c>
      <c r="P16" s="111"/>
      <c r="Q16" s="52">
        <v>44</v>
      </c>
      <c r="R16" s="45">
        <v>44</v>
      </c>
      <c r="S16" s="46">
        <v>18405860</v>
      </c>
      <c r="T16" s="46">
        <v>836660</v>
      </c>
      <c r="U16" s="56">
        <f>S16-T16</f>
        <v>17569200</v>
      </c>
      <c r="V16" s="19">
        <v>1003992</v>
      </c>
      <c r="W16" s="46">
        <v>920293</v>
      </c>
      <c r="X16" s="48">
        <v>16481575</v>
      </c>
      <c r="Y16" s="48">
        <v>16481575</v>
      </c>
      <c r="AI16" s="247">
        <f t="shared" si="1"/>
        <v>-44</v>
      </c>
      <c r="AJ16" s="248"/>
      <c r="AK16" s="249"/>
      <c r="AL16" s="81"/>
      <c r="AM16" s="250"/>
      <c r="AN16" s="250">
        <f t="shared" si="7"/>
        <v>0</v>
      </c>
      <c r="AO16" s="251"/>
      <c r="AP16" s="82">
        <v>44</v>
      </c>
      <c r="AQ16" s="252">
        <v>44</v>
      </c>
      <c r="AR16" s="253">
        <v>18405860</v>
      </c>
      <c r="AS16" s="253">
        <v>836660</v>
      </c>
      <c r="AT16" s="60">
        <f>AR16-AS16</f>
        <v>17569200</v>
      </c>
      <c r="AU16" s="19">
        <v>1003992</v>
      </c>
      <c r="AV16" s="253">
        <v>920293</v>
      </c>
      <c r="AW16" s="254">
        <v>16481575</v>
      </c>
      <c r="AX16" s="254">
        <v>16481575</v>
      </c>
      <c r="BH16" s="247">
        <f t="shared" si="3"/>
        <v>0</v>
      </c>
    </row>
    <row r="17" spans="1:60" x14ac:dyDescent="0.3">
      <c r="A17" s="146" t="s">
        <v>8</v>
      </c>
      <c r="B17" s="146"/>
      <c r="C17" s="146"/>
      <c r="D17" s="146"/>
      <c r="E17" s="146"/>
      <c r="F17" s="27"/>
      <c r="G17" s="30"/>
      <c r="H17" s="147" t="s">
        <v>8</v>
      </c>
      <c r="I17" s="147"/>
      <c r="J17" s="147"/>
      <c r="K17" s="147"/>
      <c r="L17" s="147"/>
      <c r="M17" s="147"/>
      <c r="N17" s="65">
        <f>SUM(N6:N16)</f>
        <v>240536244.5</v>
      </c>
      <c r="O17" s="34">
        <v>10</v>
      </c>
      <c r="P17" s="66"/>
      <c r="Q17" s="67"/>
      <c r="R17" s="68"/>
      <c r="S17" s="65">
        <f>ROUND(SUM(S6:S16),0)</f>
        <v>176267520</v>
      </c>
      <c r="T17" s="65"/>
      <c r="U17" s="65">
        <f>SUM(U6:U16)</f>
        <v>168261100</v>
      </c>
      <c r="V17" s="65">
        <f>ROUND(SUM(V6:V16),0)</f>
        <v>9568944</v>
      </c>
      <c r="W17" s="65"/>
      <c r="X17" s="69">
        <f>SUM(X6:X16)</f>
        <v>157885200.5</v>
      </c>
      <c r="Y17" s="69">
        <f>SUM(Y6:Y16)</f>
        <v>157885181</v>
      </c>
      <c r="AI17" s="64"/>
      <c r="AJ17" s="255"/>
      <c r="AK17" s="64"/>
      <c r="AL17" s="64"/>
      <c r="AM17" s="65"/>
      <c r="AN17" s="34">
        <v>10</v>
      </c>
      <c r="AO17" s="66"/>
      <c r="AP17" s="256"/>
      <c r="AQ17" s="257"/>
      <c r="AR17" s="65">
        <f>ROUND(SUM(AR6:AR16),0)</f>
        <v>176267520</v>
      </c>
      <c r="AS17" s="65"/>
      <c r="AT17" s="65">
        <f>SUM(AT6:AT16)</f>
        <v>168261100</v>
      </c>
      <c r="AU17" s="65">
        <f>ROUND(SUM(AU6:AU16),0)</f>
        <v>9568944</v>
      </c>
      <c r="AV17" s="65"/>
      <c r="AW17" s="69">
        <f>SUM(AW6:AW16)</f>
        <v>157885200.5</v>
      </c>
      <c r="AX17" s="69">
        <f>SUM(AX6:AX16)</f>
        <v>157885181</v>
      </c>
      <c r="AY17" s="64"/>
      <c r="AZ17" s="64"/>
      <c r="BA17" s="64"/>
      <c r="BB17" s="64"/>
      <c r="BC17" s="64"/>
      <c r="BD17" s="64"/>
      <c r="BE17" s="64"/>
      <c r="BF17" s="64"/>
      <c r="BG17" s="64"/>
      <c r="BH17" s="64"/>
    </row>
    <row r="19" spans="1:60" x14ac:dyDescent="0.3">
      <c r="R19" s="75">
        <f>23+33+13+10+9+12+15</f>
        <v>115</v>
      </c>
      <c r="AQ19" s="75">
        <f>23+33+13+10+9+12+15</f>
        <v>115</v>
      </c>
    </row>
    <row r="20" spans="1:60" x14ac:dyDescent="0.3">
      <c r="R20" s="75">
        <f>22+28+10+8+8+10+12</f>
        <v>98</v>
      </c>
      <c r="AQ20" s="75">
        <f>22+28+10+8+8+10+12</f>
        <v>98</v>
      </c>
    </row>
    <row r="22" spans="1:60" ht="18" x14ac:dyDescent="0.3">
      <c r="M22" s="77"/>
      <c r="N22" s="78"/>
      <c r="O22" s="78"/>
      <c r="AL22" s="77"/>
      <c r="AM22" s="78"/>
      <c r="AN22" s="78"/>
    </row>
    <row r="23" spans="1:60" ht="18" x14ac:dyDescent="0.3">
      <c r="M23" s="77"/>
      <c r="N23" s="79"/>
      <c r="O23" s="78"/>
      <c r="AL23" s="77"/>
      <c r="AM23" s="79"/>
      <c r="AN23" s="78"/>
    </row>
    <row r="24" spans="1:60" ht="18" x14ac:dyDescent="0.3">
      <c r="M24" s="77"/>
      <c r="N24" s="78"/>
      <c r="O24" s="78"/>
      <c r="AL24" s="77"/>
      <c r="AM24" s="78"/>
      <c r="AN24" s="78"/>
    </row>
  </sheetData>
  <mergeCells count="57">
    <mergeCell ref="A17:E17"/>
    <mergeCell ref="H17:M17"/>
    <mergeCell ref="A9:A11"/>
    <mergeCell ref="G9:G11"/>
    <mergeCell ref="H9:I9"/>
    <mergeCell ref="P9:P11"/>
    <mergeCell ref="H10:I10"/>
    <mergeCell ref="H11:I11"/>
    <mergeCell ref="Z3:Z4"/>
    <mergeCell ref="A13:A16"/>
    <mergeCell ref="G13:G14"/>
    <mergeCell ref="H13:I13"/>
    <mergeCell ref="P13:P16"/>
    <mergeCell ref="H14:I14"/>
    <mergeCell ref="H15:I15"/>
    <mergeCell ref="H16:I16"/>
    <mergeCell ref="AI3:AI5"/>
    <mergeCell ref="A6:A7"/>
    <mergeCell ref="G6:G7"/>
    <mergeCell ref="H6:I6"/>
    <mergeCell ref="P6:P7"/>
    <mergeCell ref="H7:I7"/>
    <mergeCell ref="P3:P5"/>
    <mergeCell ref="Q3:Q5"/>
    <mergeCell ref="R3:R5"/>
    <mergeCell ref="S3:U4"/>
    <mergeCell ref="V3:X4"/>
    <mergeCell ref="Y3:Y4"/>
    <mergeCell ref="H3:I5"/>
    <mergeCell ref="J3:J5"/>
    <mergeCell ref="L5:M5"/>
    <mergeCell ref="N5:O5"/>
    <mergeCell ref="A1:P1"/>
    <mergeCell ref="B2:G2"/>
    <mergeCell ref="A3:A5"/>
    <mergeCell ref="B3:B5"/>
    <mergeCell ref="C3:C5"/>
    <mergeCell ref="D3:D5"/>
    <mergeCell ref="E3:E5"/>
    <mergeCell ref="F3:F5"/>
    <mergeCell ref="G3:G5"/>
    <mergeCell ref="K3:N4"/>
    <mergeCell ref="AJ3:AM4"/>
    <mergeCell ref="AO3:AO5"/>
    <mergeCell ref="AP3:AP5"/>
    <mergeCell ref="AQ3:AQ5"/>
    <mergeCell ref="AR3:AT4"/>
    <mergeCell ref="AU3:AW4"/>
    <mergeCell ref="AX3:AX4"/>
    <mergeCell ref="AY3:AY4"/>
    <mergeCell ref="BH3:BH5"/>
    <mergeCell ref="AK5:AL5"/>
    <mergeCell ref="AM5:AN5"/>
    <mergeCell ref="AO6:AO7"/>
    <mergeCell ref="AO9:AO11"/>
    <mergeCell ref="AO13:AO16"/>
    <mergeCell ref="H2:BH2"/>
  </mergeCells>
  <printOptions horizontalCentered="1"/>
  <pageMargins left="0.11811023622047245" right="0.11811023622047245" top="0.15748031496062992" bottom="0.15748031496062992" header="0.31496062992125984" footer="0.31496062992125984"/>
  <pageSetup paperSize="9" scale="45" fitToHeight="0" orientation="landscape"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Entity Dashboard</vt:lpstr>
      <vt:lpstr>Entity Payment processing modul</vt:lpstr>
      <vt:lpstr>Entity LOA upload module</vt:lpstr>
      <vt:lpstr>'Entity Dashboard'!Print_Area</vt:lpstr>
      <vt:lpstr>'Entity LOA upload module'!Print_Area</vt:lpstr>
      <vt:lpstr>'Entity LOA upload module'!Print_Titles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2021-03-02T10:24:49Z</dcterms:modified>
</cp:coreProperties>
</file>